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6.34.7\経営計画\経営比較分析表\R1\3 回答\"/>
    </mc:Choice>
  </mc:AlternateContent>
  <workbookProtection workbookAlgorithmName="SHA-512" workbookHashValue="95nOAjmHo97G+/4b2jdha4/U8c65iRBoupLwaPK7qVWagTzyixmi9O8Y5eIQ3S5IqGx1PZSKTvChHzLDhojbEQ==" workbookSaltValue="EY3lxAJZ9wlDyw+zV0Va7A==" workbookSpinCount="100000" lockStructure="1"/>
  <bookViews>
    <workbookView xWindow="0" yWindow="0" windowWidth="2049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<sst xmlns="http://schemas.openxmlformats.org/spreadsheetml/2006/main" count="220" uniqueCount="108">
  <si>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</si>
  <si>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</si>
  <si>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</si>
  <si>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</si>
  <si>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</si>
  <si>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</si>
  <si>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</si>
  <si>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</si>
  <si>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</si>
  <si>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</si>
  <si>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</si>
  <si>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</si>
  <si>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</si>
  <si>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</si>
  <si>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</si>
  <si>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</si>
  <si>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</si>
  <si>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</si>
  <si>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</si>
  <si>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</si>
  <si>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</si>
  <si>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</si>
  <si>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</si>
  <si>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</si>
  <si>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</si>
  <si>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</si>
  <si>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</si>
  <si>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</si>
  <si>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</si>
  <si>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</si>
  <si>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</si>
  <si>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</si>
  <si>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</si>
  <si>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</si>
  <si>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</si>
  <si>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</si>
  <si>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</si>
  <si>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</si>
  <si>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</si>
  <si>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</si>
  <si>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</si>
  <si>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</si>
  <si>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</si>
  <si>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</si>
  <si>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</si>
  <si>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</si>
  <si>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</si>
  <si>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</si>
  <si>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</si>
  <si>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</si>
  <si>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</si>
  <si>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</si>
  <si>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</si>
  <si>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</si>
  <si>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</si>
  <si>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</si>
  <si>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</si>
  <si>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</si>
  <si>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</si>
  <si>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</si>
  <si>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</si>
  <si>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</si>
  <si>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</si>
  <si>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</si>
  <si>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</si>
  <si>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</si>
  <si>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</si>
  <si>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</si>
  <si>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</si>
  <si>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</si>
  <si>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</si>
  <si>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</si>
  <si>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</si>
  <si>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</si>
  <si>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</si>
  <si>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</si>
  <si>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</si>
  <si>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</si>
  <si>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</si>
  <si>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</si>
  <si>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</si>
  <si>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</si>
  <si>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</si>
  <si>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</si>
  <si>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</si>
  <si>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</si>
  <si>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</si>
  <si>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</si>
  <si>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</si>
  <si>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</si>
  <si>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</si>
  <si>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</si>
  <si>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</si>
  <si>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</si>
  <si>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</si>
  <si>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</si>
  <si>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</si>
  <si>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</si>
  <si>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</si>
  <si>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</si>
  <si>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</si>
  <si>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</si>
  <si>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</si>
  <si>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</si>
  <si>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</si>
  <si>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市町村の自己水源を県営水道の水源に転換する「県水転換」事業に取り組んできた結果、配水収益が年々増加している。このため、経常収支比率及び流動比率が類似団体平均値を上回っている。
企業債残高については、平成28年度より新たな借入を中止していることから着実に減少し、企業債残高対給水収益比率についても、類似団体平均値並みに減少してきている。
一方で、本県の水源は需要の多い地域から遠隔にあり導水管延長が長く、給水区域も給水量に比べ広範囲で送水管延長も長いため、費用のうち資本費（減価償却費及び企業債利息）が割高になっている。また、建設当初ほど水需要の伸びがなかったため、施設利用率が低い。このため、給水原価が類似団体平均値を上回っている状況にある。</t>
    <rPh sb="155" eb="156">
      <t>チ</t>
    </rPh>
    <phoneticPr fontId="4"/>
  </si>
  <si>
    <t xml:space="preserve">有形固定資産減価償却率及び管路経年化率は類似団体平均値より高い水準にある。管路経年化率において、平成29年度から対前年度が下がっているのは、送水管の新設により全体の延長が増加したことによるものである。
これまでは、計画的な点検補修により設備の長寿命化を図るとともに、管路についても老朽度調査を実施し、耐震性を含め良好な状態にあることを確認しながら施設整備を行ってきた。
令和元年度からは、県営水道と市町村水道で「県域水道一体化」に向けての新たな施設整備計画の検討・作成を進めており、今後はその計画方針を踏まえて、整備を進めていくこととなる。
</t>
    <phoneticPr fontId="4"/>
  </si>
  <si>
    <t xml:space="preserve">本県では、県営水道と市町村水道を「県域水道」として一体と捉え、県域全体で水道資産の最適化を図る「県域水道ファシリティマネジメント」に取り組んできたことにより、経営状況は良好であるといえるが、施設の老朽化や利用率の低下等の課題がある。
現在、令和8年度に「県域水道一体化」の実現を目指し、県営水道と市町村水道で本格的に検討・協議しているところであり、今後は、「県域水道」として、市町村水道とともに健全経営を目指していくこととな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</si>
</sst>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AD-40C2-AA58-E797B69F222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44AD-40C2-AA58-E797B69F222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46.57</c:v>
                </c:pt>
                <c:pt idx="1">
                  <c:v>46.35</c:v>
                </c:pt>
                <c:pt idx="2">
                  <c:v>48.19</c:v>
                </c:pt>
                <c:pt idx="3">
                  <c:v>49.72</c:v>
                </c:pt>
                <c:pt idx="4">
                  <c:v>52.03</c:v>
                </c:pt>
              </c:numCache>
            </c:numRef>
          </c:val>
          <c:extLst>
            <c:ext xmlns:c16="http://schemas.microsoft.com/office/drawing/2014/chart" uri="{C3380CC4-5D6E-409C-BE32-E72D297353CC}">
              <c16:uniqueId val="{00000000-4EDC-4C83-878E-C0EE53AC86E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4EDC-4C83-878E-C0EE53AC86E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99.27</c:v>
                </c:pt>
                <c:pt idx="1">
                  <c:v>99.75</c:v>
                </c:pt>
                <c:pt idx="2">
                  <c:v>99.96</c:v>
                </c:pt>
                <c:pt idx="3">
                  <c:v>99.12</c:v>
                </c:pt>
                <c:pt idx="4">
                  <c:v>99.25</c:v>
                </c:pt>
              </c:numCache>
            </c:numRef>
          </c:val>
          <c:extLst>
            <c:ext xmlns:c16="http://schemas.microsoft.com/office/drawing/2014/chart" uri="{C3380CC4-5D6E-409C-BE32-E72D297353CC}">
              <c16:uniqueId val="{00000000-C904-46DB-AB39-198DEDA1749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C904-46DB-AB39-198DEDA1749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111.81</c:v>
                </c:pt>
                <c:pt idx="1">
                  <c:v>112.5</c:v>
                </c:pt>
                <c:pt idx="2">
                  <c:v>116.9</c:v>
                </c:pt>
                <c:pt idx="3">
                  <c:v>121.06</c:v>
                </c:pt>
                <c:pt idx="4">
                  <c:v>127.89</c:v>
                </c:pt>
              </c:numCache>
            </c:numRef>
          </c:val>
          <c:extLst>
            <c:ext xmlns:c16="http://schemas.microsoft.com/office/drawing/2014/chart" uri="{C3380CC4-5D6E-409C-BE32-E72D297353CC}">
              <c16:uniqueId val="{00000000-9929-43A3-8B17-768F99E821F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9929-43A3-8B17-768F99E821F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58.56</c:v>
                </c:pt>
                <c:pt idx="1">
                  <c:v>60.74</c:v>
                </c:pt>
                <c:pt idx="2">
                  <c:v>62.28</c:v>
                </c:pt>
                <c:pt idx="3">
                  <c:v>63.95</c:v>
                </c:pt>
                <c:pt idx="4">
                  <c:v>65.2</c:v>
                </c:pt>
              </c:numCache>
            </c:numRef>
          </c:val>
          <c:extLst>
            <c:ext xmlns:c16="http://schemas.microsoft.com/office/drawing/2014/chart" uri="{C3380CC4-5D6E-409C-BE32-E72D297353CC}">
              <c16:uniqueId val="{00000000-6685-4E3A-888D-7141F3E1608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6685-4E3A-888D-7141F3E1608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39.57</c:v>
                </c:pt>
                <c:pt idx="1">
                  <c:v>41.88</c:v>
                </c:pt>
                <c:pt idx="2">
                  <c:v>41.99</c:v>
                </c:pt>
                <c:pt idx="3">
                  <c:v>41.87</c:v>
                </c:pt>
                <c:pt idx="4">
                  <c:v>41.25</c:v>
                </c:pt>
              </c:numCache>
            </c:numRef>
          </c:val>
          <c:extLst>
            <c:ext xmlns:c16="http://schemas.microsoft.com/office/drawing/2014/chart" uri="{C3380CC4-5D6E-409C-BE32-E72D297353CC}">
              <c16:uniqueId val="{00000000-C9BF-4524-9F9B-A35D42569C0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C9BF-4524-9F9B-A35D42569C0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69-4216-BB9A-7192B2C0928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9969-4216-BB9A-7192B2C0928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292.73</c:v>
                </c:pt>
                <c:pt idx="1">
                  <c:v>313.54000000000002</c:v>
                </c:pt>
                <c:pt idx="2">
                  <c:v>364.93</c:v>
                </c:pt>
                <c:pt idx="3">
                  <c:v>438.97</c:v>
                </c:pt>
                <c:pt idx="4">
                  <c:v>501.14</c:v>
                </c:pt>
              </c:numCache>
            </c:numRef>
          </c:val>
          <c:extLst>
            <c:ext xmlns:c16="http://schemas.microsoft.com/office/drawing/2014/chart" uri="{C3380CC4-5D6E-409C-BE32-E72D297353CC}">
              <c16:uniqueId val="{00000000-2496-4B8A-BB78-0F365B5146E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2496-4B8A-BB78-0F365B5146E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465.38</c:v>
                </c:pt>
                <c:pt idx="1">
                  <c:v>417.66</c:v>
                </c:pt>
                <c:pt idx="2">
                  <c:v>360.3</c:v>
                </c:pt>
                <c:pt idx="3">
                  <c:v>323.25</c:v>
                </c:pt>
                <c:pt idx="4">
                  <c:v>282.39</c:v>
                </c:pt>
              </c:numCache>
            </c:numRef>
          </c:val>
          <c:extLst>
            <c:ext xmlns:c16="http://schemas.microsoft.com/office/drawing/2014/chart" uri="{C3380CC4-5D6E-409C-BE32-E72D297353CC}">
              <c16:uniqueId val="{00000000-5A77-4896-82B2-75A3648716D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5A77-4896-82B2-75A3648716D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113.04</c:v>
                </c:pt>
                <c:pt idx="1">
                  <c:v>113.81</c:v>
                </c:pt>
                <c:pt idx="2">
                  <c:v>119.08</c:v>
                </c:pt>
                <c:pt idx="3">
                  <c:v>124.09</c:v>
                </c:pt>
                <c:pt idx="4">
                  <c:v>131.74</c:v>
                </c:pt>
              </c:numCache>
            </c:numRef>
          </c:val>
          <c:extLst>
            <c:ext xmlns:c16="http://schemas.microsoft.com/office/drawing/2014/chart" uri="{C3380CC4-5D6E-409C-BE32-E72D297353CC}">
              <c16:uniqueId val="{00000000-062C-4512-93F2-888E30D0509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062C-4512-93F2-888E30D0509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110.93</c:v>
                </c:pt>
                <c:pt idx="1">
                  <c:v>110</c:v>
                </c:pt>
                <c:pt idx="2">
                  <c:v>103.62</c:v>
                </c:pt>
                <c:pt idx="3">
                  <c:v>98.58</c:v>
                </c:pt>
                <c:pt idx="4">
                  <c:v>91.37</c:v>
                </c:pt>
              </c:numCache>
            </c:numRef>
          </c:val>
          <c:extLst>
            <c:ext xmlns:c16="http://schemas.microsoft.com/office/drawing/2014/chart" uri="{C3380CC4-5D6E-409C-BE32-E72D297353CC}">
              <c16:uniqueId val="{00000000-F12F-4106-8BE7-D24FCBB1EB1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F12F-4106-8BE7-D24FCBB1EB1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奈良県</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用水供給事業</v>
      </c>
      <c r="Q8" s="76"/>
      <c r="R8" s="76"/>
      <c r="S8" s="76"/>
      <c r="T8" s="76"/>
      <c r="U8" s="76"/>
      <c r="V8" s="76"/>
      <c r="W8" s="76" t="str">
        <f>データ!$L$6</f>
        <v>B</v>
      </c>
      <c r="X8" s="76"/>
      <c r="Y8" s="76"/>
      <c r="Z8" s="76"/>
      <c r="AA8" s="76"/>
      <c r="AB8" s="76"/>
      <c r="AC8" s="76"/>
      <c r="AD8" s="76" t="str">
        <f>データ!$M$6</f>
        <v>非設置</v>
      </c>
      <c r="AE8" s="76"/>
      <c r="AF8" s="76"/>
      <c r="AG8" s="76"/>
      <c r="AH8" s="76"/>
      <c r="AI8" s="76"/>
      <c r="AJ8" s="76"/>
      <c r="AK8" s="4"/>
      <c r="AL8" s="64">
        <f>データ!$R$6</f>
        <v>1362781</v>
      </c>
      <c r="AM8" s="64"/>
      <c r="AN8" s="64"/>
      <c r="AO8" s="64"/>
      <c r="AP8" s="64"/>
      <c r="AQ8" s="64"/>
      <c r="AR8" s="64"/>
      <c r="AS8" s="64"/>
      <c r="AT8" s="60">
        <f>データ!$S$6</f>
        <v>3690.94</v>
      </c>
      <c r="AU8" s="61"/>
      <c r="AV8" s="61"/>
      <c r="AW8" s="61"/>
      <c r="AX8" s="61"/>
      <c r="AY8" s="61"/>
      <c r="AZ8" s="61"/>
      <c r="BA8" s="61"/>
      <c r="BB8" s="63">
        <f>データ!$T$6</f>
        <v>369.22</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75.459999999999994</v>
      </c>
      <c r="J10" s="61"/>
      <c r="K10" s="61"/>
      <c r="L10" s="61"/>
      <c r="M10" s="61"/>
      <c r="N10" s="61"/>
      <c r="O10" s="62"/>
      <c r="P10" s="63">
        <f>データ!$P$6</f>
        <v>98.68</v>
      </c>
      <c r="Q10" s="63"/>
      <c r="R10" s="63"/>
      <c r="S10" s="63"/>
      <c r="T10" s="63"/>
      <c r="U10" s="63"/>
      <c r="V10" s="63"/>
      <c r="W10" s="64">
        <f>データ!$Q$6</f>
        <v>0</v>
      </c>
      <c r="X10" s="64"/>
      <c r="Y10" s="64"/>
      <c r="Z10" s="64"/>
      <c r="AA10" s="64"/>
      <c r="AB10" s="64"/>
      <c r="AC10" s="64"/>
      <c r="AD10" s="2"/>
      <c r="AE10" s="2"/>
      <c r="AF10" s="2"/>
      <c r="AG10" s="2"/>
      <c r="AH10" s="4"/>
      <c r="AI10" s="4"/>
      <c r="AJ10" s="4"/>
      <c r="AK10" s="4"/>
      <c r="AL10" s="64">
        <f>データ!$U$6</f>
        <v>1263746</v>
      </c>
      <c r="AM10" s="64"/>
      <c r="AN10" s="64"/>
      <c r="AO10" s="64"/>
      <c r="AP10" s="64"/>
      <c r="AQ10" s="64"/>
      <c r="AR10" s="64"/>
      <c r="AS10" s="64"/>
      <c r="AT10" s="60">
        <f>データ!$V$6</f>
        <v>1150.1300000000001</v>
      </c>
      <c r="AU10" s="61"/>
      <c r="AV10" s="61"/>
      <c r="AW10" s="61"/>
      <c r="AX10" s="61"/>
      <c r="AY10" s="61"/>
      <c r="AZ10" s="61"/>
      <c r="BA10" s="61"/>
      <c r="BB10" s="63">
        <f>データ!$W$6</f>
        <v>1098.79</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105</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106</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8"/>
      <c r="BM59" s="89"/>
      <c r="BN59" s="89"/>
      <c r="BO59" s="89"/>
      <c r="BP59" s="89"/>
      <c r="BQ59" s="89"/>
      <c r="BR59" s="89"/>
      <c r="BS59" s="89"/>
      <c r="BT59" s="89"/>
      <c r="BU59" s="89"/>
      <c r="BV59" s="89"/>
      <c r="BW59" s="89"/>
      <c r="BX59" s="89"/>
      <c r="BY59" s="89"/>
      <c r="BZ59" s="90"/>
    </row>
    <row r="60" spans="1:78" ht="13.5" customHeight="1" x14ac:dyDescent="0.15">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88"/>
      <c r="BM60" s="89"/>
      <c r="BN60" s="89"/>
      <c r="BO60" s="89"/>
      <c r="BP60" s="89"/>
      <c r="BQ60" s="89"/>
      <c r="BR60" s="89"/>
      <c r="BS60" s="89"/>
      <c r="BT60" s="89"/>
      <c r="BU60" s="89"/>
      <c r="BV60" s="89"/>
      <c r="BW60" s="89"/>
      <c r="BX60" s="89"/>
      <c r="BY60" s="89"/>
      <c r="BZ60" s="9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107</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1"/>
      <c r="BM82" s="92"/>
      <c r="BN82" s="92"/>
      <c r="BO82" s="92"/>
      <c r="BP82" s="92"/>
      <c r="BQ82" s="92"/>
      <c r="BR82" s="92"/>
      <c r="BS82" s="92"/>
      <c r="BT82" s="92"/>
      <c r="BU82" s="92"/>
      <c r="BV82" s="92"/>
      <c r="BW82" s="92"/>
      <c r="BX82" s="92"/>
      <c r="BY82" s="92"/>
      <c r="BZ82" s="9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GSkuWqOcAsAJGHjAQcbOQFMkPlyFKVkfMADDW8lh2ij2rvULuHfg1KMi6Fs6RBrxTO4ecfdMbGI+q7RzgEKzCw==" saltValue="GhWSop2EmxQcdlxKGIbYd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1" t="s">
        <v>50</v>
      </c>
      <c r="I3" s="82"/>
      <c r="J3" s="82"/>
      <c r="K3" s="82"/>
      <c r="L3" s="82"/>
      <c r="M3" s="82"/>
      <c r="N3" s="82"/>
      <c r="O3" s="82"/>
      <c r="P3" s="82"/>
      <c r="Q3" s="82"/>
      <c r="R3" s="82"/>
      <c r="S3" s="82"/>
      <c r="T3" s="82"/>
      <c r="U3" s="82"/>
      <c r="V3" s="82"/>
      <c r="W3" s="83"/>
      <c r="X3" s="87" t="s">
        <v>51</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52</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9" t="s">
        <v>53</v>
      </c>
      <c r="B4" s="31"/>
      <c r="C4" s="31"/>
      <c r="D4" s="31"/>
      <c r="E4" s="31"/>
      <c r="F4" s="31"/>
      <c r="G4" s="31"/>
      <c r="H4" s="84"/>
      <c r="I4" s="85"/>
      <c r="J4" s="85"/>
      <c r="K4" s="85"/>
      <c r="L4" s="85"/>
      <c r="M4" s="85"/>
      <c r="N4" s="85"/>
      <c r="O4" s="85"/>
      <c r="P4" s="85"/>
      <c r="Q4" s="85"/>
      <c r="R4" s="85"/>
      <c r="S4" s="85"/>
      <c r="T4" s="85"/>
      <c r="U4" s="85"/>
      <c r="V4" s="85"/>
      <c r="W4" s="86"/>
      <c r="X4" s="80" t="s">
        <v>54</v>
      </c>
      <c r="Y4" s="80"/>
      <c r="Z4" s="80"/>
      <c r="AA4" s="80"/>
      <c r="AB4" s="80"/>
      <c r="AC4" s="80"/>
      <c r="AD4" s="80"/>
      <c r="AE4" s="80"/>
      <c r="AF4" s="80"/>
      <c r="AG4" s="80"/>
      <c r="AH4" s="80"/>
      <c r="AI4" s="80" t="s">
        <v>55</v>
      </c>
      <c r="AJ4" s="80"/>
      <c r="AK4" s="80"/>
      <c r="AL4" s="80"/>
      <c r="AM4" s="80"/>
      <c r="AN4" s="80"/>
      <c r="AO4" s="80"/>
      <c r="AP4" s="80"/>
      <c r="AQ4" s="80"/>
      <c r="AR4" s="80"/>
      <c r="AS4" s="80"/>
      <c r="AT4" s="80" t="s">
        <v>56</v>
      </c>
      <c r="AU4" s="80"/>
      <c r="AV4" s="80"/>
      <c r="AW4" s="80"/>
      <c r="AX4" s="80"/>
      <c r="AY4" s="80"/>
      <c r="AZ4" s="80"/>
      <c r="BA4" s="80"/>
      <c r="BB4" s="80"/>
      <c r="BC4" s="80"/>
      <c r="BD4" s="80"/>
      <c r="BE4" s="80" t="s">
        <v>57</v>
      </c>
      <c r="BF4" s="80"/>
      <c r="BG4" s="80"/>
      <c r="BH4" s="80"/>
      <c r="BI4" s="80"/>
      <c r="BJ4" s="80"/>
      <c r="BK4" s="80"/>
      <c r="BL4" s="80"/>
      <c r="BM4" s="80"/>
      <c r="BN4" s="80"/>
      <c r="BO4" s="80"/>
      <c r="BP4" s="80" t="s">
        <v>58</v>
      </c>
      <c r="BQ4" s="80"/>
      <c r="BR4" s="80"/>
      <c r="BS4" s="80"/>
      <c r="BT4" s="80"/>
      <c r="BU4" s="80"/>
      <c r="BV4" s="80"/>
      <c r="BW4" s="80"/>
      <c r="BX4" s="80"/>
      <c r="BY4" s="80"/>
      <c r="BZ4" s="80"/>
      <c r="CA4" s="80" t="s">
        <v>59</v>
      </c>
      <c r="CB4" s="80"/>
      <c r="CC4" s="80"/>
      <c r="CD4" s="80"/>
      <c r="CE4" s="80"/>
      <c r="CF4" s="80"/>
      <c r="CG4" s="80"/>
      <c r="CH4" s="80"/>
      <c r="CI4" s="80"/>
      <c r="CJ4" s="80"/>
      <c r="CK4" s="80"/>
      <c r="CL4" s="80" t="s">
        <v>60</v>
      </c>
      <c r="CM4" s="80"/>
      <c r="CN4" s="80"/>
      <c r="CO4" s="80"/>
      <c r="CP4" s="80"/>
      <c r="CQ4" s="80"/>
      <c r="CR4" s="80"/>
      <c r="CS4" s="80"/>
      <c r="CT4" s="80"/>
      <c r="CU4" s="80"/>
      <c r="CV4" s="80"/>
      <c r="CW4" s="80" t="s">
        <v>61</v>
      </c>
      <c r="CX4" s="80"/>
      <c r="CY4" s="80"/>
      <c r="CZ4" s="80"/>
      <c r="DA4" s="80"/>
      <c r="DB4" s="80"/>
      <c r="DC4" s="80"/>
      <c r="DD4" s="80"/>
      <c r="DE4" s="80"/>
      <c r="DF4" s="80"/>
      <c r="DG4" s="80"/>
      <c r="DH4" s="80" t="s">
        <v>62</v>
      </c>
      <c r="DI4" s="80"/>
      <c r="DJ4" s="80"/>
      <c r="DK4" s="80"/>
      <c r="DL4" s="80"/>
      <c r="DM4" s="80"/>
      <c r="DN4" s="80"/>
      <c r="DO4" s="80"/>
      <c r="DP4" s="80"/>
      <c r="DQ4" s="80"/>
      <c r="DR4" s="80"/>
      <c r="DS4" s="80" t="s">
        <v>63</v>
      </c>
      <c r="DT4" s="80"/>
      <c r="DU4" s="80"/>
      <c r="DV4" s="80"/>
      <c r="DW4" s="80"/>
      <c r="DX4" s="80"/>
      <c r="DY4" s="80"/>
      <c r="DZ4" s="80"/>
      <c r="EA4" s="80"/>
      <c r="EB4" s="80"/>
      <c r="EC4" s="80"/>
      <c r="ED4" s="80" t="s">
        <v>64</v>
      </c>
      <c r="EE4" s="80"/>
      <c r="EF4" s="80"/>
      <c r="EG4" s="80"/>
      <c r="EH4" s="80"/>
      <c r="EI4" s="80"/>
      <c r="EJ4" s="80"/>
      <c r="EK4" s="80"/>
      <c r="EL4" s="80"/>
      <c r="EM4" s="80"/>
      <c r="EN4" s="8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290009</v>
      </c>
      <c r="D6" s="34">
        <f t="shared" si="3"/>
        <v>46</v>
      </c>
      <c r="E6" s="34">
        <f t="shared" si="3"/>
        <v>1</v>
      </c>
      <c r="F6" s="34">
        <f t="shared" si="3"/>
        <v>0</v>
      </c>
      <c r="G6" s="34">
        <f t="shared" si="3"/>
        <v>2</v>
      </c>
      <c r="H6" s="34" t="str">
        <f t="shared" si="3"/>
        <v>奈良県</v>
      </c>
      <c r="I6" s="34" t="str">
        <f t="shared" si="3"/>
        <v>法適用</v>
      </c>
      <c r="J6" s="34" t="str">
        <f t="shared" si="3"/>
        <v>水道事業</v>
      </c>
      <c r="K6" s="34" t="str">
        <f t="shared" si="3"/>
        <v>用水供給事業</v>
      </c>
      <c r="L6" s="34" t="str">
        <f t="shared" si="3"/>
        <v>B</v>
      </c>
      <c r="M6" s="34" t="str">
        <f t="shared" si="3"/>
        <v>非設置</v>
      </c>
      <c r="N6" s="35" t="str">
        <f t="shared" si="3"/>
        <v>-</v>
      </c>
      <c r="O6" s="35">
        <f t="shared" si="3"/>
        <v>75.459999999999994</v>
      </c>
      <c r="P6" s="35">
        <f t="shared" si="3"/>
        <v>98.68</v>
      </c>
      <c r="Q6" s="35">
        <f t="shared" si="3"/>
        <v>0</v>
      </c>
      <c r="R6" s="35">
        <f t="shared" si="3"/>
        <v>1362781</v>
      </c>
      <c r="S6" s="35">
        <f t="shared" si="3"/>
        <v>3690.94</v>
      </c>
      <c r="T6" s="35">
        <f t="shared" si="3"/>
        <v>369.22</v>
      </c>
      <c r="U6" s="35">
        <f t="shared" si="3"/>
        <v>1263746</v>
      </c>
      <c r="V6" s="35">
        <f t="shared" si="3"/>
        <v>1150.1300000000001</v>
      </c>
      <c r="W6" s="35">
        <f t="shared" si="3"/>
        <v>1098.79</v>
      </c>
      <c r="X6" s="36">
        <f>IF(X7="",NA(),X7)</f>
        <v>111.81</v>
      </c>
      <c r="Y6" s="36">
        <f t="shared" ref="Y6:AG6" si="4">IF(Y7="",NA(),Y7)</f>
        <v>112.5</v>
      </c>
      <c r="Z6" s="36">
        <f t="shared" si="4"/>
        <v>116.9</v>
      </c>
      <c r="AA6" s="36">
        <f t="shared" si="4"/>
        <v>121.06</v>
      </c>
      <c r="AB6" s="36">
        <f t="shared" si="4"/>
        <v>127.89</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5">
        <f t="shared" ref="AJ6:AR6" si="5">IF(AJ7="",NA(),AJ7)</f>
        <v>0</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292.73</v>
      </c>
      <c r="AU6" s="36">
        <f t="shared" ref="AU6:BC6" si="6">IF(AU7="",NA(),AU7)</f>
        <v>313.54000000000002</v>
      </c>
      <c r="AV6" s="36">
        <f t="shared" si="6"/>
        <v>364.93</v>
      </c>
      <c r="AW6" s="36">
        <f t="shared" si="6"/>
        <v>438.97</v>
      </c>
      <c r="AX6" s="36">
        <f t="shared" si="6"/>
        <v>501.14</v>
      </c>
      <c r="AY6" s="36">
        <f t="shared" si="6"/>
        <v>200.22</v>
      </c>
      <c r="AZ6" s="36">
        <f t="shared" si="6"/>
        <v>212.95</v>
      </c>
      <c r="BA6" s="36">
        <f t="shared" si="6"/>
        <v>224.41</v>
      </c>
      <c r="BB6" s="36">
        <f t="shared" si="6"/>
        <v>243.44</v>
      </c>
      <c r="BC6" s="36">
        <f t="shared" si="6"/>
        <v>258.49</v>
      </c>
      <c r="BD6" s="35" t="str">
        <f>IF(BD7="","",IF(BD7="-","【-】","【"&amp;SUBSTITUTE(TEXT(BD7,"#,##0.00"),"-","△")&amp;"】"))</f>
        <v>【258.49】</v>
      </c>
      <c r="BE6" s="36">
        <f>IF(BE7="",NA(),BE7)</f>
        <v>465.38</v>
      </c>
      <c r="BF6" s="36">
        <f t="shared" ref="BF6:BN6" si="7">IF(BF7="",NA(),BF7)</f>
        <v>417.66</v>
      </c>
      <c r="BG6" s="36">
        <f t="shared" si="7"/>
        <v>360.3</v>
      </c>
      <c r="BH6" s="36">
        <f t="shared" si="7"/>
        <v>323.25</v>
      </c>
      <c r="BI6" s="36">
        <f t="shared" si="7"/>
        <v>282.39</v>
      </c>
      <c r="BJ6" s="36">
        <f t="shared" si="7"/>
        <v>351.06</v>
      </c>
      <c r="BK6" s="36">
        <f t="shared" si="7"/>
        <v>333.48</v>
      </c>
      <c r="BL6" s="36">
        <f t="shared" si="7"/>
        <v>320.31</v>
      </c>
      <c r="BM6" s="36">
        <f t="shared" si="7"/>
        <v>303.26</v>
      </c>
      <c r="BN6" s="36">
        <f t="shared" si="7"/>
        <v>290.31</v>
      </c>
      <c r="BO6" s="35" t="str">
        <f>IF(BO7="","",IF(BO7="-","【-】","【"&amp;SUBSTITUTE(TEXT(BO7,"#,##0.00"),"-","△")&amp;"】"))</f>
        <v>【290.31】</v>
      </c>
      <c r="BP6" s="36">
        <f>IF(BP7="",NA(),BP7)</f>
        <v>113.04</v>
      </c>
      <c r="BQ6" s="36">
        <f t="shared" ref="BQ6:BY6" si="8">IF(BQ7="",NA(),BQ7)</f>
        <v>113.81</v>
      </c>
      <c r="BR6" s="36">
        <f t="shared" si="8"/>
        <v>119.08</v>
      </c>
      <c r="BS6" s="36">
        <f t="shared" si="8"/>
        <v>124.09</v>
      </c>
      <c r="BT6" s="36">
        <f t="shared" si="8"/>
        <v>131.74</v>
      </c>
      <c r="BU6" s="36">
        <f t="shared" si="8"/>
        <v>112.92</v>
      </c>
      <c r="BV6" s="36">
        <f t="shared" si="8"/>
        <v>112.81</v>
      </c>
      <c r="BW6" s="36">
        <f t="shared" si="8"/>
        <v>113.88</v>
      </c>
      <c r="BX6" s="36">
        <f t="shared" si="8"/>
        <v>114.14</v>
      </c>
      <c r="BY6" s="36">
        <f t="shared" si="8"/>
        <v>112.83</v>
      </c>
      <c r="BZ6" s="35" t="str">
        <f>IF(BZ7="","",IF(BZ7="-","【-】","【"&amp;SUBSTITUTE(TEXT(BZ7,"#,##0.00"),"-","△")&amp;"】"))</f>
        <v>【112.83】</v>
      </c>
      <c r="CA6" s="36">
        <f>IF(CA7="",NA(),CA7)</f>
        <v>110.93</v>
      </c>
      <c r="CB6" s="36">
        <f t="shared" ref="CB6:CJ6" si="9">IF(CB7="",NA(),CB7)</f>
        <v>110</v>
      </c>
      <c r="CC6" s="36">
        <f t="shared" si="9"/>
        <v>103.62</v>
      </c>
      <c r="CD6" s="36">
        <f t="shared" si="9"/>
        <v>98.58</v>
      </c>
      <c r="CE6" s="36">
        <f t="shared" si="9"/>
        <v>91.37</v>
      </c>
      <c r="CF6" s="36">
        <f t="shared" si="9"/>
        <v>75.3</v>
      </c>
      <c r="CG6" s="36">
        <f t="shared" si="9"/>
        <v>75.3</v>
      </c>
      <c r="CH6" s="36">
        <f t="shared" si="9"/>
        <v>74.02</v>
      </c>
      <c r="CI6" s="36">
        <f t="shared" si="9"/>
        <v>73.03</v>
      </c>
      <c r="CJ6" s="36">
        <f t="shared" si="9"/>
        <v>73.86</v>
      </c>
      <c r="CK6" s="35" t="str">
        <f>IF(CK7="","",IF(CK7="-","【-】","【"&amp;SUBSTITUTE(TEXT(CK7,"#,##0.00"),"-","△")&amp;"】"))</f>
        <v>【73.86】</v>
      </c>
      <c r="CL6" s="36">
        <f>IF(CL7="",NA(),CL7)</f>
        <v>46.57</v>
      </c>
      <c r="CM6" s="36">
        <f t="shared" ref="CM6:CU6" si="10">IF(CM7="",NA(),CM7)</f>
        <v>46.35</v>
      </c>
      <c r="CN6" s="36">
        <f t="shared" si="10"/>
        <v>48.19</v>
      </c>
      <c r="CO6" s="36">
        <f t="shared" si="10"/>
        <v>49.72</v>
      </c>
      <c r="CP6" s="36">
        <f t="shared" si="10"/>
        <v>52.03</v>
      </c>
      <c r="CQ6" s="36">
        <f t="shared" si="10"/>
        <v>62.69</v>
      </c>
      <c r="CR6" s="36">
        <f t="shared" si="10"/>
        <v>61.82</v>
      </c>
      <c r="CS6" s="36">
        <f t="shared" si="10"/>
        <v>61.66</v>
      </c>
      <c r="CT6" s="36">
        <f t="shared" si="10"/>
        <v>62.19</v>
      </c>
      <c r="CU6" s="36">
        <f t="shared" si="10"/>
        <v>61.77</v>
      </c>
      <c r="CV6" s="35" t="str">
        <f>IF(CV7="","",IF(CV7="-","【-】","【"&amp;SUBSTITUTE(TEXT(CV7,"#,##0.00"),"-","△")&amp;"】"))</f>
        <v>【61.77】</v>
      </c>
      <c r="CW6" s="36">
        <f>IF(CW7="",NA(),CW7)</f>
        <v>99.27</v>
      </c>
      <c r="CX6" s="36">
        <f t="shared" ref="CX6:DF6" si="11">IF(CX7="",NA(),CX7)</f>
        <v>99.75</v>
      </c>
      <c r="CY6" s="36">
        <f t="shared" si="11"/>
        <v>99.96</v>
      </c>
      <c r="CZ6" s="36">
        <f t="shared" si="11"/>
        <v>99.12</v>
      </c>
      <c r="DA6" s="36">
        <f t="shared" si="11"/>
        <v>99.25</v>
      </c>
      <c r="DB6" s="36">
        <f t="shared" si="11"/>
        <v>100.12</v>
      </c>
      <c r="DC6" s="36">
        <f t="shared" si="11"/>
        <v>100.03</v>
      </c>
      <c r="DD6" s="36">
        <f t="shared" si="11"/>
        <v>100.05</v>
      </c>
      <c r="DE6" s="36">
        <f t="shared" si="11"/>
        <v>100.05</v>
      </c>
      <c r="DF6" s="36">
        <f t="shared" si="11"/>
        <v>100.08</v>
      </c>
      <c r="DG6" s="35" t="str">
        <f>IF(DG7="","",IF(DG7="-","【-】","【"&amp;SUBSTITUTE(TEXT(DG7,"#,##0.00"),"-","△")&amp;"】"))</f>
        <v>【100.08】</v>
      </c>
      <c r="DH6" s="36">
        <f>IF(DH7="",NA(),DH7)</f>
        <v>58.56</v>
      </c>
      <c r="DI6" s="36">
        <f t="shared" ref="DI6:DQ6" si="12">IF(DI7="",NA(),DI7)</f>
        <v>60.74</v>
      </c>
      <c r="DJ6" s="36">
        <f t="shared" si="12"/>
        <v>62.28</v>
      </c>
      <c r="DK6" s="36">
        <f t="shared" si="12"/>
        <v>63.95</v>
      </c>
      <c r="DL6" s="36">
        <f t="shared" si="12"/>
        <v>65.2</v>
      </c>
      <c r="DM6" s="36">
        <f t="shared" si="12"/>
        <v>51.44</v>
      </c>
      <c r="DN6" s="36">
        <f t="shared" si="12"/>
        <v>52.4</v>
      </c>
      <c r="DO6" s="36">
        <f t="shared" si="12"/>
        <v>53.56</v>
      </c>
      <c r="DP6" s="36">
        <f t="shared" si="12"/>
        <v>54.73</v>
      </c>
      <c r="DQ6" s="36">
        <f t="shared" si="12"/>
        <v>55.77</v>
      </c>
      <c r="DR6" s="35" t="str">
        <f>IF(DR7="","",IF(DR7="-","【-】","【"&amp;SUBSTITUTE(TEXT(DR7,"#,##0.00"),"-","△")&amp;"】"))</f>
        <v>【55.77】</v>
      </c>
      <c r="DS6" s="36">
        <f>IF(DS7="",NA(),DS7)</f>
        <v>39.57</v>
      </c>
      <c r="DT6" s="36">
        <f t="shared" ref="DT6:EB6" si="13">IF(DT7="",NA(),DT7)</f>
        <v>41.88</v>
      </c>
      <c r="DU6" s="36">
        <f t="shared" si="13"/>
        <v>41.99</v>
      </c>
      <c r="DV6" s="36">
        <f t="shared" si="13"/>
        <v>41.87</v>
      </c>
      <c r="DW6" s="36">
        <f t="shared" si="13"/>
        <v>41.25</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5">
        <f t="shared" ref="EE6:EM6" si="14">IF(EE7="",NA(),EE7)</f>
        <v>0</v>
      </c>
      <c r="EF6" s="35">
        <f t="shared" si="14"/>
        <v>0</v>
      </c>
      <c r="EG6" s="35">
        <f t="shared" si="14"/>
        <v>0</v>
      </c>
      <c r="EH6" s="35">
        <f t="shared" si="14"/>
        <v>0</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290009</v>
      </c>
      <c r="D7" s="38">
        <v>46</v>
      </c>
      <c r="E7" s="38">
        <v>1</v>
      </c>
      <c r="F7" s="38">
        <v>0</v>
      </c>
      <c r="G7" s="38">
        <v>2</v>
      </c>
      <c r="H7" s="38" t="s">
        <v>93</v>
      </c>
      <c r="I7" s="38" t="s">
        <v>94</v>
      </c>
      <c r="J7" s="38" t="s">
        <v>95</v>
      </c>
      <c r="K7" s="38" t="s">
        <v>96</v>
      </c>
      <c r="L7" s="38" t="s">
        <v>97</v>
      </c>
      <c r="M7" s="38" t="s">
        <v>98</v>
      </c>
      <c r="N7" s="39" t="s">
        <v>99</v>
      </c>
      <c r="O7" s="39">
        <v>75.459999999999994</v>
      </c>
      <c r="P7" s="39">
        <v>98.68</v>
      </c>
      <c r="Q7" s="39">
        <v>0</v>
      </c>
      <c r="R7" s="39">
        <v>1362781</v>
      </c>
      <c r="S7" s="39">
        <v>3690.94</v>
      </c>
      <c r="T7" s="39">
        <v>369.22</v>
      </c>
      <c r="U7" s="39">
        <v>1263746</v>
      </c>
      <c r="V7" s="39">
        <v>1150.1300000000001</v>
      </c>
      <c r="W7" s="39">
        <v>1098.79</v>
      </c>
      <c r="X7" s="39">
        <v>111.81</v>
      </c>
      <c r="Y7" s="39">
        <v>112.5</v>
      </c>
      <c r="Z7" s="39">
        <v>116.9</v>
      </c>
      <c r="AA7" s="39">
        <v>121.06</v>
      </c>
      <c r="AB7" s="39">
        <v>127.89</v>
      </c>
      <c r="AC7" s="39">
        <v>113.47</v>
      </c>
      <c r="AD7" s="39">
        <v>113.33</v>
      </c>
      <c r="AE7" s="39">
        <v>114.05</v>
      </c>
      <c r="AF7" s="39">
        <v>114.26</v>
      </c>
      <c r="AG7" s="39">
        <v>112.98</v>
      </c>
      <c r="AH7" s="39">
        <v>112.98</v>
      </c>
      <c r="AI7" s="39">
        <v>0</v>
      </c>
      <c r="AJ7" s="39">
        <v>0</v>
      </c>
      <c r="AK7" s="39">
        <v>0</v>
      </c>
      <c r="AL7" s="39">
        <v>0</v>
      </c>
      <c r="AM7" s="39">
        <v>0</v>
      </c>
      <c r="AN7" s="39">
        <v>16.89</v>
      </c>
      <c r="AO7" s="39">
        <v>17.39</v>
      </c>
      <c r="AP7" s="39">
        <v>12.65</v>
      </c>
      <c r="AQ7" s="39">
        <v>10.58</v>
      </c>
      <c r="AR7" s="39">
        <v>10.49</v>
      </c>
      <c r="AS7" s="39">
        <v>10.49</v>
      </c>
      <c r="AT7" s="39">
        <v>292.73</v>
      </c>
      <c r="AU7" s="39">
        <v>313.54000000000002</v>
      </c>
      <c r="AV7" s="39">
        <v>364.93</v>
      </c>
      <c r="AW7" s="39">
        <v>438.97</v>
      </c>
      <c r="AX7" s="39">
        <v>501.14</v>
      </c>
      <c r="AY7" s="39">
        <v>200.22</v>
      </c>
      <c r="AZ7" s="39">
        <v>212.95</v>
      </c>
      <c r="BA7" s="39">
        <v>224.41</v>
      </c>
      <c r="BB7" s="39">
        <v>243.44</v>
      </c>
      <c r="BC7" s="39">
        <v>258.49</v>
      </c>
      <c r="BD7" s="39">
        <v>258.49</v>
      </c>
      <c r="BE7" s="39">
        <v>465.38</v>
      </c>
      <c r="BF7" s="39">
        <v>417.66</v>
      </c>
      <c r="BG7" s="39">
        <v>360.3</v>
      </c>
      <c r="BH7" s="39">
        <v>323.25</v>
      </c>
      <c r="BI7" s="39">
        <v>282.39</v>
      </c>
      <c r="BJ7" s="39">
        <v>351.06</v>
      </c>
      <c r="BK7" s="39">
        <v>333.48</v>
      </c>
      <c r="BL7" s="39">
        <v>320.31</v>
      </c>
      <c r="BM7" s="39">
        <v>303.26</v>
      </c>
      <c r="BN7" s="39">
        <v>290.31</v>
      </c>
      <c r="BO7" s="39">
        <v>290.31</v>
      </c>
      <c r="BP7" s="39">
        <v>113.04</v>
      </c>
      <c r="BQ7" s="39">
        <v>113.81</v>
      </c>
      <c r="BR7" s="39">
        <v>119.08</v>
      </c>
      <c r="BS7" s="39">
        <v>124.09</v>
      </c>
      <c r="BT7" s="39">
        <v>131.74</v>
      </c>
      <c r="BU7" s="39">
        <v>112.92</v>
      </c>
      <c r="BV7" s="39">
        <v>112.81</v>
      </c>
      <c r="BW7" s="39">
        <v>113.88</v>
      </c>
      <c r="BX7" s="39">
        <v>114.14</v>
      </c>
      <c r="BY7" s="39">
        <v>112.83</v>
      </c>
      <c r="BZ7" s="39">
        <v>112.83</v>
      </c>
      <c r="CA7" s="39">
        <v>110.93</v>
      </c>
      <c r="CB7" s="39">
        <v>110</v>
      </c>
      <c r="CC7" s="39">
        <v>103.62</v>
      </c>
      <c r="CD7" s="39">
        <v>98.58</v>
      </c>
      <c r="CE7" s="39">
        <v>91.37</v>
      </c>
      <c r="CF7" s="39">
        <v>75.3</v>
      </c>
      <c r="CG7" s="39">
        <v>75.3</v>
      </c>
      <c r="CH7" s="39">
        <v>74.02</v>
      </c>
      <c r="CI7" s="39">
        <v>73.03</v>
      </c>
      <c r="CJ7" s="39">
        <v>73.86</v>
      </c>
      <c r="CK7" s="39">
        <v>73.86</v>
      </c>
      <c r="CL7" s="39">
        <v>46.57</v>
      </c>
      <c r="CM7" s="39">
        <v>46.35</v>
      </c>
      <c r="CN7" s="39">
        <v>48.19</v>
      </c>
      <c r="CO7" s="39">
        <v>49.72</v>
      </c>
      <c r="CP7" s="39">
        <v>52.03</v>
      </c>
      <c r="CQ7" s="39">
        <v>62.69</v>
      </c>
      <c r="CR7" s="39">
        <v>61.82</v>
      </c>
      <c r="CS7" s="39">
        <v>61.66</v>
      </c>
      <c r="CT7" s="39">
        <v>62.19</v>
      </c>
      <c r="CU7" s="39">
        <v>61.77</v>
      </c>
      <c r="CV7" s="39">
        <v>61.77</v>
      </c>
      <c r="CW7" s="39">
        <v>99.27</v>
      </c>
      <c r="CX7" s="39">
        <v>99.75</v>
      </c>
      <c r="CY7" s="39">
        <v>99.96</v>
      </c>
      <c r="CZ7" s="39">
        <v>99.12</v>
      </c>
      <c r="DA7" s="39">
        <v>99.25</v>
      </c>
      <c r="DB7" s="39">
        <v>100.12</v>
      </c>
      <c r="DC7" s="39">
        <v>100.03</v>
      </c>
      <c r="DD7" s="39">
        <v>100.05</v>
      </c>
      <c r="DE7" s="39">
        <v>100.05</v>
      </c>
      <c r="DF7" s="39">
        <v>100.08</v>
      </c>
      <c r="DG7" s="39">
        <v>100.08</v>
      </c>
      <c r="DH7" s="39">
        <v>58.56</v>
      </c>
      <c r="DI7" s="39">
        <v>60.74</v>
      </c>
      <c r="DJ7" s="39">
        <v>62.28</v>
      </c>
      <c r="DK7" s="39">
        <v>63.95</v>
      </c>
      <c r="DL7" s="39">
        <v>65.2</v>
      </c>
      <c r="DM7" s="39">
        <v>51.44</v>
      </c>
      <c r="DN7" s="39">
        <v>52.4</v>
      </c>
      <c r="DO7" s="39">
        <v>53.56</v>
      </c>
      <c r="DP7" s="39">
        <v>54.73</v>
      </c>
      <c r="DQ7" s="39">
        <v>55.77</v>
      </c>
      <c r="DR7" s="39">
        <v>55.77</v>
      </c>
      <c r="DS7" s="39">
        <v>39.57</v>
      </c>
      <c r="DT7" s="39">
        <v>41.88</v>
      </c>
      <c r="DU7" s="39">
        <v>41.99</v>
      </c>
      <c r="DV7" s="39">
        <v>41.87</v>
      </c>
      <c r="DW7" s="39">
        <v>41.25</v>
      </c>
      <c r="DX7" s="39">
        <v>16.77</v>
      </c>
      <c r="DY7" s="39">
        <v>18.05</v>
      </c>
      <c r="DZ7" s="39">
        <v>19.440000000000001</v>
      </c>
      <c r="EA7" s="39">
        <v>22.46</v>
      </c>
      <c r="EB7" s="39">
        <v>25.84</v>
      </c>
      <c r="EC7" s="39">
        <v>25.84</v>
      </c>
      <c r="ED7" s="39">
        <v>0</v>
      </c>
      <c r="EE7" s="39">
        <v>0</v>
      </c>
      <c r="EF7" s="39">
        <v>0</v>
      </c>
      <c r="EG7" s="39">
        <v>0</v>
      </c>
      <c r="EH7" s="39">
        <v>0</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cp:lastPrinted>2020-01-20T06:08:18Z</cp:lastPrinted>
  <dcterms:created xsi:type="dcterms:W3CDTF">2019-12-05T04:22:34Z</dcterms:created>
  <dcterms:modified xsi:type="dcterms:W3CDTF">2020-01-20T06:32:12Z</dcterms:modified>
  <cp:category/>
</cp:coreProperties>
</file>