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34.7\経営計画\経営比較分析表\R1\3 回答\"/>
    </mc:Choice>
  </mc:AlternateContent>
  <workbookProtection workbookAlgorithmName="SHA-512" workbookHashValue="95nOAjmHo97G+/4b2jdha4/U8c65iRBoupLwaPK7qVWagTzyixmi9O8Y5eIQ3S5IqGx1PZSKTvChHzLDhojbEQ==" workbookSaltValue="EY3lxAJZ9wlDyw+zV0Va7A=="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<sst xmlns="http://schemas.openxmlformats.org/spreadsheetml/2006/main" count="220" uniqueCount="108">
  <si>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</si>
  <si>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</si>
  <si>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</si>
  <si>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</si>
  <si>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</si>
  <si>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</si>
  <si>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</si>
  <si>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</si>
  <si>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</si>
  <si>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</si>
  <si>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</si>
  <si>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</si>
  <si>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</si>
  <si>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</si>
  <si>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</si>
  <si>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</si>
  <si>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</si>
  <si>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</si>
  <si>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</si>
  <si>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</si>
  <si>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</si>
  <si>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</si>
  <si>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</si>
  <si>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</si>
  <si>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</si>
  <si>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</si>
  <si>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</si>
  <si>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</si>
  <si>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</si>
  <si>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</si>
  <si>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</si>
  <si>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</si>
  <si>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</si>
  <si>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</si>
  <si>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</si>
  <si>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</si>
  <si>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</si>
  <si>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</si>
  <si>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</si>
  <si>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</si>
  <si>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</si>
  <si>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</si>
  <si>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</si>
  <si>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</si>
  <si>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</si>
  <si>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</si>
  <si>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</si>
  <si>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</si>
  <si>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</si>
  <si>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</si>
  <si>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</si>
  <si>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</si>
  <si>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</si>
  <si>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</si>
  <si>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</si>
  <si>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</si>
  <si>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</si>
  <si>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</si>
  <si>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</si>
  <si>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</si>
  <si>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</si>
  <si>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</si>
  <si>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</si>
  <si>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</si>
  <si>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</si>
  <si>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</si>
  <si>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</si>
  <si>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</si>
  <si>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</si>
  <si>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</si>
  <si>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</si>
  <si>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</si>
  <si>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</si>
  <si>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</si>
  <si>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</si>
  <si>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</si>
  <si>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</si>
  <si>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</si>
  <si>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</si>
  <si>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</si>
  <si>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</si>
  <si>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</si>
  <si>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</si>
  <si>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</si>
  <si>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</si>
  <si>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</si>
  <si>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</si>
  <si>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</si>
  <si>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</si>
  <si>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</si>
  <si>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</si>
  <si>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</si>
  <si>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</si>
  <si>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</si>
  <si>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</si>
  <si>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</si>
  <si>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</si>
  <si>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</si>
  <si>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</si>
  <si>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</si>
  <si>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</si>
  <si>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</si>
  <si>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</si>
  <si>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</si>
  <si>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</si>
  <si>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市町村の自己水源を県営水道の水源に転換する「県水転換」事業に取り組んできた結果、配水収益が年々増加している。このため、経常収支比率及び流動比率が類似団体平均値を上回っている。
企業債残高については、平成28年度より新たな借入を中止していることから着実に減少し、企業債残高対給水収益比率についても、類似団体平均値並みに減少してきている。
一方で、本県の水源は需要の多い地域から遠隔にあり導水管延長が長く、給水区域も給水量に比べ広範囲で送水管延長も長いため、費用のうち資本費（減価償却費及び企業債利息）が割高になっている。また、建設当初ほど水需要の伸びがなかったため、施設利用率が低い。このため、給水原価が類似団体平均値を上回っている状況にある。</t>
    <rPh sb="155" eb="156">
      <t>チ</t>
    </rPh>
    <phoneticPr fontId="4"/>
  </si>
  <si>
    <t xml:space="preserve">有形固定資産減価償却率及び管路経年化率は類似団体平均値より高い水準にある。管路経年化率において、平成29年度から対前年度が下がっているのは、送水管の新設により全体の延長が増加したことによるものである。
これまでは、計画的な点検補修により設備の長寿命化を図るとともに、管路についても老朽度調査を実施し、耐震性を含め良好な状態にあることを確認しながら施設整備を行ってきた。
令和元年度からは、県営水道と市町村水道で「県域水道一体化」に向けての新たな施設整備計画の検討・作成を進めており、今後はその計画方針を踏まえて、整備を進めていくこととなる。
</t>
    <phoneticPr fontId="4"/>
  </si>
  <si>
    <t xml:space="preserve">本県では、県営水道と市町村水道を「県域水道」として一体と捉え、県域全体で水道資産の最適化を図る「県域水道ファシリティマネジメント」に取り組んできたことにより、経営状況は良好であるといえるが、施設の老朽化や利用率の低下等の課題がある。
現在、令和8年度に「県域水道一体化」の実現を目指し、県営水道と市町村水道で本格的に検討・協議しているところであり、今後は、「県域水道」として、市町村水道とともに健全経営を目指していくこととな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</si>
</sst>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D-40C2-AA58-E797B69F22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44AD-40C2-AA58-E797B69F22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46.57</c:v>
                </c:pt>
                <c:pt idx="1">
                  <c:v>46.35</c:v>
                </c:pt>
                <c:pt idx="2">
                  <c:v>48.19</c:v>
                </c:pt>
                <c:pt idx="3">
                  <c:v>49.72</c:v>
                </c:pt>
                <c:pt idx="4">
                  <c:v>52.03</c:v>
                </c:pt>
              </c:numCache>
            </c:numRef>
          </c:val>
          <c:extLst>
            <c:ext xmlns:c16="http://schemas.microsoft.com/office/drawing/2014/chart" uri="{C3380CC4-5D6E-409C-BE32-E72D297353CC}">
              <c16:uniqueId val="{00000000-4EDC-4C83-878E-C0EE53AC86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EDC-4C83-878E-C0EE53AC86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99.27</c:v>
                </c:pt>
                <c:pt idx="1">
                  <c:v>99.75</c:v>
                </c:pt>
                <c:pt idx="2">
                  <c:v>99.96</c:v>
                </c:pt>
                <c:pt idx="3">
                  <c:v>99.12</c:v>
                </c:pt>
                <c:pt idx="4">
                  <c:v>99.25</c:v>
                </c:pt>
              </c:numCache>
            </c:numRef>
          </c:val>
          <c:extLst>
            <c:ext xmlns:c16="http://schemas.microsoft.com/office/drawing/2014/chart" uri="{C3380CC4-5D6E-409C-BE32-E72D297353CC}">
              <c16:uniqueId val="{00000000-C904-46DB-AB39-198DEDA174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C904-46DB-AB39-198DEDA174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111.81</c:v>
                </c:pt>
                <c:pt idx="1">
                  <c:v>112.5</c:v>
                </c:pt>
                <c:pt idx="2">
                  <c:v>116.9</c:v>
                </c:pt>
                <c:pt idx="3">
                  <c:v>121.06</c:v>
                </c:pt>
                <c:pt idx="4">
                  <c:v>127.89</c:v>
                </c:pt>
              </c:numCache>
            </c:numRef>
          </c:val>
          <c:extLst>
            <c:ext xmlns:c16="http://schemas.microsoft.com/office/drawing/2014/chart" uri="{C3380CC4-5D6E-409C-BE32-E72D297353CC}">
              <c16:uniqueId val="{00000000-9929-43A3-8B17-768F99E821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9929-43A3-8B17-768F99E821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58.56</c:v>
                </c:pt>
                <c:pt idx="1">
                  <c:v>60.74</c:v>
                </c:pt>
                <c:pt idx="2">
                  <c:v>62.28</c:v>
                </c:pt>
                <c:pt idx="3">
                  <c:v>63.95</c:v>
                </c:pt>
                <c:pt idx="4">
                  <c:v>65.2</c:v>
                </c:pt>
              </c:numCache>
            </c:numRef>
          </c:val>
          <c:extLst>
            <c:ext xmlns:c16="http://schemas.microsoft.com/office/drawing/2014/chart" uri="{C3380CC4-5D6E-409C-BE32-E72D297353CC}">
              <c16:uniqueId val="{00000000-6685-4E3A-888D-7141F3E160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6685-4E3A-888D-7141F3E160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39.57</c:v>
                </c:pt>
                <c:pt idx="1">
                  <c:v>41.88</c:v>
                </c:pt>
                <c:pt idx="2">
                  <c:v>41.99</c:v>
                </c:pt>
                <c:pt idx="3">
                  <c:v>41.87</c:v>
                </c:pt>
                <c:pt idx="4">
                  <c:v>41.25</c:v>
                </c:pt>
              </c:numCache>
            </c:numRef>
          </c:val>
          <c:extLst>
            <c:ext xmlns:c16="http://schemas.microsoft.com/office/drawing/2014/chart" uri="{C3380CC4-5D6E-409C-BE32-E72D297353CC}">
              <c16:uniqueId val="{00000000-C9BF-4524-9F9B-A35D42569C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C9BF-4524-9F9B-A35D42569C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69-4216-BB9A-7192B2C092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9969-4216-BB9A-7192B2C092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292.73</c:v>
                </c:pt>
                <c:pt idx="1">
                  <c:v>313.54000000000002</c:v>
                </c:pt>
                <c:pt idx="2">
                  <c:v>364.93</c:v>
                </c:pt>
                <c:pt idx="3">
                  <c:v>438.97</c:v>
                </c:pt>
                <c:pt idx="4">
                  <c:v>501.14</c:v>
                </c:pt>
              </c:numCache>
            </c:numRef>
          </c:val>
          <c:extLst>
            <c:ext xmlns:c16="http://schemas.microsoft.com/office/drawing/2014/chart" uri="{C3380CC4-5D6E-409C-BE32-E72D297353CC}">
              <c16:uniqueId val="{00000000-2496-4B8A-BB78-0F365B5146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2496-4B8A-BB78-0F365B5146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465.38</c:v>
                </c:pt>
                <c:pt idx="1">
                  <c:v>417.66</c:v>
                </c:pt>
                <c:pt idx="2">
                  <c:v>360.3</c:v>
                </c:pt>
                <c:pt idx="3">
                  <c:v>323.25</c:v>
                </c:pt>
                <c:pt idx="4">
                  <c:v>282.39</c:v>
                </c:pt>
              </c:numCache>
            </c:numRef>
          </c:val>
          <c:extLst>
            <c:ext xmlns:c16="http://schemas.microsoft.com/office/drawing/2014/chart" uri="{C3380CC4-5D6E-409C-BE32-E72D297353CC}">
              <c16:uniqueId val="{00000000-5A77-4896-82B2-75A3648716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5A77-4896-82B2-75A3648716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113.04</c:v>
                </c:pt>
                <c:pt idx="1">
                  <c:v>113.81</c:v>
                </c:pt>
                <c:pt idx="2">
                  <c:v>119.08</c:v>
                </c:pt>
                <c:pt idx="3">
                  <c:v>124.09</c:v>
                </c:pt>
                <c:pt idx="4">
                  <c:v>131.74</c:v>
                </c:pt>
              </c:numCache>
            </c:numRef>
          </c:val>
          <c:extLst>
            <c:ext xmlns:c16="http://schemas.microsoft.com/office/drawing/2014/chart" uri="{C3380CC4-5D6E-409C-BE32-E72D297353CC}">
              <c16:uniqueId val="{00000000-062C-4512-93F2-888E30D050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062C-4512-93F2-888E30D050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110.93</c:v>
                </c:pt>
                <c:pt idx="1">
                  <c:v>110</c:v>
                </c:pt>
                <c:pt idx="2">
                  <c:v>103.62</c:v>
                </c:pt>
                <c:pt idx="3">
                  <c:v>98.58</c:v>
                </c:pt>
                <c:pt idx="4">
                  <c:v>91.37</c:v>
                </c:pt>
              </c:numCache>
            </c:numRef>
          </c:val>
          <c:extLst>
            <c:ext xmlns:c16="http://schemas.microsoft.com/office/drawing/2014/chart" uri="{C3380CC4-5D6E-409C-BE32-E72D297353CC}">
              <c16:uniqueId val="{00000000-F12F-4106-8BE7-D24FCBB1EB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F12F-4106-8BE7-D24FCBB1EB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奈良県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非設置</v>
      </c>
      <c r="AE8" s="76"/>
      <c r="AF8" s="76"/>
      <c r="AG8" s="76"/>
      <c r="AH8" s="76"/>
      <c r="AI8" s="76"/>
      <c r="AJ8" s="76"/>
      <c r="AK8" s="4"/>
      <c r="AL8" s="64">
        <f>データ!$R$6</f>
        <v>1362781</v>
      </c>
      <c r="AM8" s="64"/>
      <c r="AN8" s="64"/>
      <c r="AO8" s="64"/>
      <c r="AP8" s="64"/>
      <c r="AQ8" s="64"/>
      <c r="AR8" s="64"/>
      <c r="AS8" s="64"/>
      <c r="AT8" s="60">
        <f>データ!$S$6</f>
        <v>3690.94</v>
      </c>
      <c r="AU8" s="61"/>
      <c r="AV8" s="61"/>
      <c r="AW8" s="61"/>
      <c r="AX8" s="61"/>
      <c r="AY8" s="61"/>
      <c r="AZ8" s="61"/>
      <c r="BA8" s="61"/>
      <c r="BB8" s="63">
        <f>データ!$T$6</f>
        <v>369.22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75.459999999999994</v>
      </c>
      <c r="J10" s="61"/>
      <c r="K10" s="61"/>
      <c r="L10" s="61"/>
      <c r="M10" s="61"/>
      <c r="N10" s="61"/>
      <c r="O10" s="62"/>
      <c r="P10" s="63">
        <f>データ!$P$6</f>
        <v>98.68</v>
      </c>
      <c r="Q10" s="63"/>
      <c r="R10" s="63"/>
      <c r="S10" s="63"/>
      <c r="T10" s="63"/>
      <c r="U10" s="63"/>
      <c r="V10" s="63"/>
      <c r="W10" s="64">
        <f>データ!$Q$6</f>
        <v>0</v>
      </c>
      <c r="X10" s="64"/>
      <c r="Y10" s="64"/>
      <c r="Z10" s="64"/>
      <c r="AA10" s="64"/>
      <c r="AB10" s="64"/>
      <c r="AC10" s="64"/>
      <c r="AD10" s="2"/>
      <c r="AE10" s="2"/>
      <c r="AF10" s="2"/>
      <c r="AG10" s="2"/>
      <c r="AH10" s="4"/>
      <c r="AI10" s="4"/>
      <c r="AJ10" s="4"/>
      <c r="AK10" s="4"/>
      <c r="AL10" s="64">
        <f>データ!$U$6</f>
        <v>1263746</v>
      </c>
      <c r="AM10" s="64"/>
      <c r="AN10" s="64"/>
      <c r="AO10" s="64"/>
      <c r="AP10" s="64"/>
      <c r="AQ10" s="64"/>
      <c r="AR10" s="64"/>
      <c r="AS10" s="64"/>
      <c r="AT10" s="60">
        <f>データ!$V$6</f>
        <v>1150.1300000000001</v>
      </c>
      <c r="AU10" s="61"/>
      <c r="AV10" s="61"/>
      <c r="AW10" s="61"/>
      <c r="AX10" s="61"/>
      <c r="AY10" s="61"/>
      <c r="AZ10" s="61"/>
      <c r="BA10" s="61"/>
      <c r="BB10" s="63">
        <f>データ!$W$6</f>
        <v>1098.79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GSkuWqOcAsAJGHjAQcbOQFMkPlyFKVkfMADDW8lh2ij2rvULuHfg1KMi6Fs6RBrxTO4ecfdMbGI+q7RzgEKzCw==" saltValue="GhWSop2EmxQcdlxKGIbY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290009</v>
      </c>
      <c r="D6" s="34">
        <f t="shared" si="3"/>
        <v>46</v>
      </c>
      <c r="E6" s="34">
        <f t="shared" si="3"/>
        <v>1</v>
      </c>
      <c r="F6" s="34">
        <f t="shared" si="3"/>
        <v>0</v>
      </c>
      <c r="G6" s="34">
        <f t="shared" si="3"/>
        <v>2</v>
      </c>
      <c r="H6" s="34" t="str">
        <f t="shared" si="3"/>
        <v>奈良県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75.459999999999994</v>
      </c>
      <c r="P6" s="35">
        <f t="shared" si="3"/>
        <v>98.68</v>
      </c>
      <c r="Q6" s="35">
        <f t="shared" si="3"/>
        <v>0</v>
      </c>
      <c r="R6" s="35">
        <f t="shared" si="3"/>
        <v>1362781</v>
      </c>
      <c r="S6" s="35">
        <f t="shared" si="3"/>
        <v>3690.94</v>
      </c>
      <c r="T6" s="35">
        <f t="shared" si="3"/>
        <v>369.22</v>
      </c>
      <c r="U6" s="35">
        <f t="shared" si="3"/>
        <v>1263746</v>
      </c>
      <c r="V6" s="35">
        <f t="shared" si="3"/>
        <v>1150.1300000000001</v>
      </c>
      <c r="W6" s="35">
        <f t="shared" si="3"/>
        <v>1098.79</v>
      </c>
      <c r="X6" s="36">
        <f>IF(X7="",NA(),X7)</f>
        <v>111.81</v>
      </c>
      <c r="Y6" s="36">
        <f t="shared" ref="Y6:AG6" si="4">IF(Y7="",NA(),Y7)</f>
        <v>112.5</v>
      </c>
      <c r="Z6" s="36">
        <f t="shared" si="4"/>
        <v>116.9</v>
      </c>
      <c r="AA6" s="36">
        <f t="shared" si="4"/>
        <v>121.06</v>
      </c>
      <c r="AB6" s="36">
        <f t="shared" si="4"/>
        <v>127.89</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292.73</v>
      </c>
      <c r="AU6" s="36">
        <f t="shared" ref="AU6:BC6" si="6">IF(AU7="",NA(),AU7)</f>
        <v>313.54000000000002</v>
      </c>
      <c r="AV6" s="36">
        <f t="shared" si="6"/>
        <v>364.93</v>
      </c>
      <c r="AW6" s="36">
        <f t="shared" si="6"/>
        <v>438.97</v>
      </c>
      <c r="AX6" s="36">
        <f t="shared" si="6"/>
        <v>501.14</v>
      </c>
      <c r="AY6" s="36">
        <f t="shared" si="6"/>
        <v>200.22</v>
      </c>
      <c r="AZ6" s="36">
        <f t="shared" si="6"/>
        <v>212.95</v>
      </c>
      <c r="BA6" s="36">
        <f t="shared" si="6"/>
        <v>224.41</v>
      </c>
      <c r="BB6" s="36">
        <f t="shared" si="6"/>
        <v>243.44</v>
      </c>
      <c r="BC6" s="36">
        <f t="shared" si="6"/>
        <v>258.49</v>
      </c>
      <c r="BD6" s="35" t="str">
        <f>IF(BD7="","",IF(BD7="-","【-】","【"&amp;SUBSTITUTE(TEXT(BD7,"#,##0.00"),"-","△")&amp;"】"))</f>
        <v>【258.49】</v>
      </c>
      <c r="BE6" s="36">
        <f>IF(BE7="",NA(),BE7)</f>
        <v>465.38</v>
      </c>
      <c r="BF6" s="36">
        <f t="shared" ref="BF6:BN6" si="7">IF(BF7="",NA(),BF7)</f>
        <v>417.66</v>
      </c>
      <c r="BG6" s="36">
        <f t="shared" si="7"/>
        <v>360.3</v>
      </c>
      <c r="BH6" s="36">
        <f t="shared" si="7"/>
        <v>323.25</v>
      </c>
      <c r="BI6" s="36">
        <f t="shared" si="7"/>
        <v>282.39</v>
      </c>
      <c r="BJ6" s="36">
        <f t="shared" si="7"/>
        <v>351.06</v>
      </c>
      <c r="BK6" s="36">
        <f t="shared" si="7"/>
        <v>333.48</v>
      </c>
      <c r="BL6" s="36">
        <f t="shared" si="7"/>
        <v>320.31</v>
      </c>
      <c r="BM6" s="36">
        <f t="shared" si="7"/>
        <v>303.26</v>
      </c>
      <c r="BN6" s="36">
        <f t="shared" si="7"/>
        <v>290.31</v>
      </c>
      <c r="BO6" s="35" t="str">
        <f>IF(BO7="","",IF(BO7="-","【-】","【"&amp;SUBSTITUTE(TEXT(BO7,"#,##0.00"),"-","△")&amp;"】"))</f>
        <v>【290.31】</v>
      </c>
      <c r="BP6" s="36">
        <f>IF(BP7="",NA(),BP7)</f>
        <v>113.04</v>
      </c>
      <c r="BQ6" s="36">
        <f t="shared" ref="BQ6:BY6" si="8">IF(BQ7="",NA(),BQ7)</f>
        <v>113.81</v>
      </c>
      <c r="BR6" s="36">
        <f t="shared" si="8"/>
        <v>119.08</v>
      </c>
      <c r="BS6" s="36">
        <f t="shared" si="8"/>
        <v>124.09</v>
      </c>
      <c r="BT6" s="36">
        <f t="shared" si="8"/>
        <v>131.74</v>
      </c>
      <c r="BU6" s="36">
        <f t="shared" si="8"/>
        <v>112.92</v>
      </c>
      <c r="BV6" s="36">
        <f t="shared" si="8"/>
        <v>112.81</v>
      </c>
      <c r="BW6" s="36">
        <f t="shared" si="8"/>
        <v>113.88</v>
      </c>
      <c r="BX6" s="36">
        <f t="shared" si="8"/>
        <v>114.14</v>
      </c>
      <c r="BY6" s="36">
        <f t="shared" si="8"/>
        <v>112.83</v>
      </c>
      <c r="BZ6" s="35" t="str">
        <f>IF(BZ7="","",IF(BZ7="-","【-】","【"&amp;SUBSTITUTE(TEXT(BZ7,"#,##0.00"),"-","△")&amp;"】"))</f>
        <v>【112.83】</v>
      </c>
      <c r="CA6" s="36">
        <f>IF(CA7="",NA(),CA7)</f>
        <v>110.93</v>
      </c>
      <c r="CB6" s="36">
        <f t="shared" ref="CB6:CJ6" si="9">IF(CB7="",NA(),CB7)</f>
        <v>110</v>
      </c>
      <c r="CC6" s="36">
        <f t="shared" si="9"/>
        <v>103.62</v>
      </c>
      <c r="CD6" s="36">
        <f t="shared" si="9"/>
        <v>98.58</v>
      </c>
      <c r="CE6" s="36">
        <f t="shared" si="9"/>
        <v>91.37</v>
      </c>
      <c r="CF6" s="36">
        <f t="shared" si="9"/>
        <v>75.3</v>
      </c>
      <c r="CG6" s="36">
        <f t="shared" si="9"/>
        <v>75.3</v>
      </c>
      <c r="CH6" s="36">
        <f t="shared" si="9"/>
        <v>74.02</v>
      </c>
      <c r="CI6" s="36">
        <f t="shared" si="9"/>
        <v>73.03</v>
      </c>
      <c r="CJ6" s="36">
        <f t="shared" si="9"/>
        <v>73.86</v>
      </c>
      <c r="CK6" s="35" t="str">
        <f>IF(CK7="","",IF(CK7="-","【-】","【"&amp;SUBSTITUTE(TEXT(CK7,"#,##0.00"),"-","△")&amp;"】"))</f>
        <v>【73.86】</v>
      </c>
      <c r="CL6" s="36">
        <f>IF(CL7="",NA(),CL7)</f>
        <v>46.57</v>
      </c>
      <c r="CM6" s="36">
        <f t="shared" ref="CM6:CU6" si="10">IF(CM7="",NA(),CM7)</f>
        <v>46.35</v>
      </c>
      <c r="CN6" s="36">
        <f t="shared" si="10"/>
        <v>48.19</v>
      </c>
      <c r="CO6" s="36">
        <f t="shared" si="10"/>
        <v>49.72</v>
      </c>
      <c r="CP6" s="36">
        <f t="shared" si="10"/>
        <v>52.03</v>
      </c>
      <c r="CQ6" s="36">
        <f t="shared" si="10"/>
        <v>62.69</v>
      </c>
      <c r="CR6" s="36">
        <f t="shared" si="10"/>
        <v>61.82</v>
      </c>
      <c r="CS6" s="36">
        <f t="shared" si="10"/>
        <v>61.66</v>
      </c>
      <c r="CT6" s="36">
        <f t="shared" si="10"/>
        <v>62.19</v>
      </c>
      <c r="CU6" s="36">
        <f t="shared" si="10"/>
        <v>61.77</v>
      </c>
      <c r="CV6" s="35" t="str">
        <f>IF(CV7="","",IF(CV7="-","【-】","【"&amp;SUBSTITUTE(TEXT(CV7,"#,##0.00"),"-","△")&amp;"】"))</f>
        <v>【61.77】</v>
      </c>
      <c r="CW6" s="36">
        <f>IF(CW7="",NA(),CW7)</f>
        <v>99.27</v>
      </c>
      <c r="CX6" s="36">
        <f t="shared" ref="CX6:DF6" si="11">IF(CX7="",NA(),CX7)</f>
        <v>99.75</v>
      </c>
      <c r="CY6" s="36">
        <f t="shared" si="11"/>
        <v>99.96</v>
      </c>
      <c r="CZ6" s="36">
        <f t="shared" si="11"/>
        <v>99.12</v>
      </c>
      <c r="DA6" s="36">
        <f t="shared" si="11"/>
        <v>99.25</v>
      </c>
      <c r="DB6" s="36">
        <f t="shared" si="11"/>
        <v>100.12</v>
      </c>
      <c r="DC6" s="36">
        <f t="shared" si="11"/>
        <v>100.03</v>
      </c>
      <c r="DD6" s="36">
        <f t="shared" si="11"/>
        <v>100.05</v>
      </c>
      <c r="DE6" s="36">
        <f t="shared" si="11"/>
        <v>100.05</v>
      </c>
      <c r="DF6" s="36">
        <f t="shared" si="11"/>
        <v>100.08</v>
      </c>
      <c r="DG6" s="35" t="str">
        <f>IF(DG7="","",IF(DG7="-","【-】","【"&amp;SUBSTITUTE(TEXT(DG7,"#,##0.00"),"-","△")&amp;"】"))</f>
        <v>【100.08】</v>
      </c>
      <c r="DH6" s="36">
        <f>IF(DH7="",NA(),DH7)</f>
        <v>58.56</v>
      </c>
      <c r="DI6" s="36">
        <f t="shared" ref="DI6:DQ6" si="12">IF(DI7="",NA(),DI7)</f>
        <v>60.74</v>
      </c>
      <c r="DJ6" s="36">
        <f t="shared" si="12"/>
        <v>62.28</v>
      </c>
      <c r="DK6" s="36">
        <f t="shared" si="12"/>
        <v>63.95</v>
      </c>
      <c r="DL6" s="36">
        <f t="shared" si="12"/>
        <v>65.2</v>
      </c>
      <c r="DM6" s="36">
        <f t="shared" si="12"/>
        <v>51.44</v>
      </c>
      <c r="DN6" s="36">
        <f t="shared" si="12"/>
        <v>52.4</v>
      </c>
      <c r="DO6" s="36">
        <f t="shared" si="12"/>
        <v>53.56</v>
      </c>
      <c r="DP6" s="36">
        <f t="shared" si="12"/>
        <v>54.73</v>
      </c>
      <c r="DQ6" s="36">
        <f t="shared" si="12"/>
        <v>55.77</v>
      </c>
      <c r="DR6" s="35" t="str">
        <f>IF(DR7="","",IF(DR7="-","【-】","【"&amp;SUBSTITUTE(TEXT(DR7,"#,##0.00"),"-","△")&amp;"】"))</f>
        <v>【55.77】</v>
      </c>
      <c r="DS6" s="36">
        <f>IF(DS7="",NA(),DS7)</f>
        <v>39.57</v>
      </c>
      <c r="DT6" s="36">
        <f t="shared" ref="DT6:EB6" si="13">IF(DT7="",NA(),DT7)</f>
        <v>41.88</v>
      </c>
      <c r="DU6" s="36">
        <f t="shared" si="13"/>
        <v>41.99</v>
      </c>
      <c r="DV6" s="36">
        <f t="shared" si="13"/>
        <v>41.87</v>
      </c>
      <c r="DW6" s="36">
        <f t="shared" si="13"/>
        <v>41.25</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290009</v>
      </c>
      <c r="D7" s="38">
        <v>46</v>
      </c>
      <c r="E7" s="38">
        <v>1</v>
      </c>
      <c r="F7" s="38">
        <v>0</v>
      </c>
      <c r="G7" s="38">
        <v>2</v>
      </c>
      <c r="H7" s="38" t="s">
        <v>93</v>
      </c>
      <c r="I7" s="38" t="s">
        <v>94</v>
      </c>
      <c r="J7" s="38" t="s">
        <v>95</v>
      </c>
      <c r="K7" s="38" t="s">
        <v>96</v>
      </c>
      <c r="L7" s="38" t="s">
        <v>97</v>
      </c>
      <c r="M7" s="38" t="s">
        <v>98</v>
      </c>
      <c r="N7" s="39" t="s">
        <v>99</v>
      </c>
      <c r="O7" s="39">
        <v>75.459999999999994</v>
      </c>
      <c r="P7" s="39">
        <v>98.68</v>
      </c>
      <c r="Q7" s="39">
        <v>0</v>
      </c>
      <c r="R7" s="39">
        <v>1362781</v>
      </c>
      <c r="S7" s="39">
        <v>3690.94</v>
      </c>
      <c r="T7" s="39">
        <v>369.22</v>
      </c>
      <c r="U7" s="39">
        <v>1263746</v>
      </c>
      <c r="V7" s="39">
        <v>1150.1300000000001</v>
      </c>
      <c r="W7" s="39">
        <v>1098.79</v>
      </c>
      <c r="X7" s="39">
        <v>111.81</v>
      </c>
      <c r="Y7" s="39">
        <v>112.5</v>
      </c>
      <c r="Z7" s="39">
        <v>116.9</v>
      </c>
      <c r="AA7" s="39">
        <v>121.06</v>
      </c>
      <c r="AB7" s="39">
        <v>127.89</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292.73</v>
      </c>
      <c r="AU7" s="39">
        <v>313.54000000000002</v>
      </c>
      <c r="AV7" s="39">
        <v>364.93</v>
      </c>
      <c r="AW7" s="39">
        <v>438.97</v>
      </c>
      <c r="AX7" s="39">
        <v>501.14</v>
      </c>
      <c r="AY7" s="39">
        <v>200.22</v>
      </c>
      <c r="AZ7" s="39">
        <v>212.95</v>
      </c>
      <c r="BA7" s="39">
        <v>224.41</v>
      </c>
      <c r="BB7" s="39">
        <v>243.44</v>
      </c>
      <c r="BC7" s="39">
        <v>258.49</v>
      </c>
      <c r="BD7" s="39">
        <v>258.49</v>
      </c>
      <c r="BE7" s="39">
        <v>465.38</v>
      </c>
      <c r="BF7" s="39">
        <v>417.66</v>
      </c>
      <c r="BG7" s="39">
        <v>360.3</v>
      </c>
      <c r="BH7" s="39">
        <v>323.25</v>
      </c>
      <c r="BI7" s="39">
        <v>282.39</v>
      </c>
      <c r="BJ7" s="39">
        <v>351.06</v>
      </c>
      <c r="BK7" s="39">
        <v>333.48</v>
      </c>
      <c r="BL7" s="39">
        <v>320.31</v>
      </c>
      <c r="BM7" s="39">
        <v>303.26</v>
      </c>
      <c r="BN7" s="39">
        <v>290.31</v>
      </c>
      <c r="BO7" s="39">
        <v>290.31</v>
      </c>
      <c r="BP7" s="39">
        <v>113.04</v>
      </c>
      <c r="BQ7" s="39">
        <v>113.81</v>
      </c>
      <c r="BR7" s="39">
        <v>119.08</v>
      </c>
      <c r="BS7" s="39">
        <v>124.09</v>
      </c>
      <c r="BT7" s="39">
        <v>131.74</v>
      </c>
      <c r="BU7" s="39">
        <v>112.92</v>
      </c>
      <c r="BV7" s="39">
        <v>112.81</v>
      </c>
      <c r="BW7" s="39">
        <v>113.88</v>
      </c>
      <c r="BX7" s="39">
        <v>114.14</v>
      </c>
      <c r="BY7" s="39">
        <v>112.83</v>
      </c>
      <c r="BZ7" s="39">
        <v>112.83</v>
      </c>
      <c r="CA7" s="39">
        <v>110.93</v>
      </c>
      <c r="CB7" s="39">
        <v>110</v>
      </c>
      <c r="CC7" s="39">
        <v>103.62</v>
      </c>
      <c r="CD7" s="39">
        <v>98.58</v>
      </c>
      <c r="CE7" s="39">
        <v>91.37</v>
      </c>
      <c r="CF7" s="39">
        <v>75.3</v>
      </c>
      <c r="CG7" s="39">
        <v>75.3</v>
      </c>
      <c r="CH7" s="39">
        <v>74.02</v>
      </c>
      <c r="CI7" s="39">
        <v>73.03</v>
      </c>
      <c r="CJ7" s="39">
        <v>73.86</v>
      </c>
      <c r="CK7" s="39">
        <v>73.86</v>
      </c>
      <c r="CL7" s="39">
        <v>46.57</v>
      </c>
      <c r="CM7" s="39">
        <v>46.35</v>
      </c>
      <c r="CN7" s="39">
        <v>48.19</v>
      </c>
      <c r="CO7" s="39">
        <v>49.72</v>
      </c>
      <c r="CP7" s="39">
        <v>52.03</v>
      </c>
      <c r="CQ7" s="39">
        <v>62.69</v>
      </c>
      <c r="CR7" s="39">
        <v>61.82</v>
      </c>
      <c r="CS7" s="39">
        <v>61.66</v>
      </c>
      <c r="CT7" s="39">
        <v>62.19</v>
      </c>
      <c r="CU7" s="39">
        <v>61.77</v>
      </c>
      <c r="CV7" s="39">
        <v>61.77</v>
      </c>
      <c r="CW7" s="39">
        <v>99.27</v>
      </c>
      <c r="CX7" s="39">
        <v>99.75</v>
      </c>
      <c r="CY7" s="39">
        <v>99.96</v>
      </c>
      <c r="CZ7" s="39">
        <v>99.12</v>
      </c>
      <c r="DA7" s="39">
        <v>99.25</v>
      </c>
      <c r="DB7" s="39">
        <v>100.12</v>
      </c>
      <c r="DC7" s="39">
        <v>100.03</v>
      </c>
      <c r="DD7" s="39">
        <v>100.05</v>
      </c>
      <c r="DE7" s="39">
        <v>100.05</v>
      </c>
      <c r="DF7" s="39">
        <v>100.08</v>
      </c>
      <c r="DG7" s="39">
        <v>100.08</v>
      </c>
      <c r="DH7" s="39">
        <v>58.56</v>
      </c>
      <c r="DI7" s="39">
        <v>60.74</v>
      </c>
      <c r="DJ7" s="39">
        <v>62.28</v>
      </c>
      <c r="DK7" s="39">
        <v>63.95</v>
      </c>
      <c r="DL7" s="39">
        <v>65.2</v>
      </c>
      <c r="DM7" s="39">
        <v>51.44</v>
      </c>
      <c r="DN7" s="39">
        <v>52.4</v>
      </c>
      <c r="DO7" s="39">
        <v>53.56</v>
      </c>
      <c r="DP7" s="39">
        <v>54.73</v>
      </c>
      <c r="DQ7" s="39">
        <v>55.77</v>
      </c>
      <c r="DR7" s="39">
        <v>55.77</v>
      </c>
      <c r="DS7" s="39">
        <v>39.57</v>
      </c>
      <c r="DT7" s="39">
        <v>41.88</v>
      </c>
      <c r="DU7" s="39">
        <v>41.99</v>
      </c>
      <c r="DV7" s="39">
        <v>41.87</v>
      </c>
      <c r="DW7" s="39">
        <v>41.25</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2020-01-20T06:08:18Z</cp:lastPrinted>
  <dcterms:created xsi:type="dcterms:W3CDTF">2019-12-05T04:22:34Z</dcterms:created>
  <dcterms:modified xsi:type="dcterms:W3CDTF">2020-01-20T06:32:12Z</dcterms:modified>
  <cp:category/>
</cp:coreProperties>
</file>