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185" yWindow="810" windowWidth="14940" windowHeight="72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U37" i="9"/>
  <c r="CO36" i="9"/>
  <c r="BW36" i="9"/>
  <c r="BE36" i="9"/>
  <c r="CO35" i="9"/>
  <c r="BW35" i="9"/>
  <c r="C35" i="9"/>
  <c r="C36" i="9" s="1"/>
  <c r="BW34" i="9"/>
  <c r="C34" i="9"/>
  <c r="CO34" i="9" l="1"/>
  <c r="C37"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alcChain>
</file>

<file path=xl/sharedStrings.xml><?xml version="1.0" encoding="utf-8"?>
<sst xmlns="http://schemas.openxmlformats.org/spreadsheetml/2006/main" count="983" uniqueCount="565">
  <si>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</si>
  <si>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</si>
  <si>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</si>
  <si>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</si>
  <si>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</si>
  <si>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</si>
  <si>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</si>
  <si>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</si>
  <si>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</si>
  <si>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</si>
  <si>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</si>
  <si>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</si>
  <si>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</si>
  <si>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</si>
  <si>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</si>
  <si>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</si>
  <si>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</si>
  <si>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</si>
  <si>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</si>
  <si>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</si>
  <si>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</si>
  <si>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</si>
  <si>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</si>
  <si>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</si>
  <si>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</si>
  <si>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</si>
  <si>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</si>
  <si>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</si>
  <si>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</si>
  <si>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</si>
  <si>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</si>
  <si>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</si>
  <si>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</si>
  <si>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</si>
  <si>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</si>
  <si>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</si>
  <si>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</si>
  <si>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</si>
  <si>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</si>
  <si>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</si>
  <si>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</si>
  <si>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</si>
  <si>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</si>
  <si>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</si>
  <si>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</si>
  <si>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</si>
  <si>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</si>
  <si>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</si>
  <si>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</si>
  <si>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</si>
  <si>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</si>
  <si>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</si>
  <si>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</si>
  <si>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</si>
  <si>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</si>
  <si>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</si>
  <si>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</si>
  <si>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</si>
  <si>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</si>
  <si>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</si>
  <si>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</si>
  <si>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</si>
  <si>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</si>
  <si>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</si>
  <si>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</si>
  <si>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</si>
  <si>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</si>
  <si>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</si>
  <si>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</si>
  <si>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</si>
  <si>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</si>
  <si>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</si>
  <si>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</si>
  <si>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</si>
  <si>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</si>
  <si>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</si>
  <si>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</si>
  <si>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</si>
  <si>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</si>
  <si>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</si>
  <si>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</si>
  <si>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</si>
  <si>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</si>
  <si>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</si>
  <si>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</si>
  <si>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</si>
  <si>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</si>
  <si>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</si>
  <si>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</si>
  <si>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</si>
  <si>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</si>
  <si>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</si>
  <si>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</si>
  <si>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</si>
  <si>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</si>
  <si>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</si>
  <si>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</si>
  <si>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</si>
  <si>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</si>
  <si>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</si>
  <si>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</si>
  <si>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</si>
  <si>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</si>
  <si>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</si>
  <si>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</si>
  <si>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</si>
  <si>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</si>
  <si>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</si>
  <si>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</si>
  <si>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</si>
  <si>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</si>
  <si>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</si>
  <si>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</si>
  <si>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</si>
  <si>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</si>
  <si>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</si>
  <si>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</si>
  <si>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</si>
  <si>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</si>
  <si>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</si>
  <si>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</si>
  <si>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</si>
  <si>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</si>
  <si>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</si>
  <si>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</si>
  <si>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</si>
  <si>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</si>
  <si>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</si>
  <si>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</si>
  <si>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</si>
  <si>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</si>
  <si>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</si>
  <si>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</si>
  <si>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</si>
  <si>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</si>
  <si>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</si>
  <si>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</si>
  <si>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保養センター事業特別会計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</si>
  <si>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</si>
  <si>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</si>
  <si>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</si>
  <si>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</si>
  <si>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</si>
  <si>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</si>
  <si>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</si>
  <si>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</si>
  <si>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</si>
  <si>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</si>
  <si>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</si>
  <si>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</si>
  <si>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</si>
  <si>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</si>
  <si>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</si>
  <si>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</si>
  <si>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</si>
  <si>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</si>
  <si>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</si>
  <si>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</si>
  <si>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</si>
  <si>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</si>
  <si>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</si>
  <si>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</si>
  <si>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</si>
  <si>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</si>
  <si>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</si>
  <si>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</si>
  <si>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</si>
  <si>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</si>
  <si>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</si>
  <si>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</si>
  <si>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</si>
  <si>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</si>
  <si>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</si>
  <si>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</si>
  <si>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</si>
  <si>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</si>
  <si>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</si>
  <si>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</si>
  <si>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</si>
  <si>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</si>
  <si>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</si>
  <si>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</si>
  <si>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</si>
  <si>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</si>
  <si>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</si>
  <si>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</si>
  <si>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</si>
  <si>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</si>
  <si>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</si>
  <si>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</si>
  <si>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</si>
  <si>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</si>
  <si>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</si>
  <si>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</si>
  <si>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</si>
  <si>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</si>
  <si>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奈良県宇陀市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</si>
  <si>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</si>
  <si>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</si>
  <si>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</si>
  <si>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</si>
  <si>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</si>
  <si>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</si>
  <si>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</si>
  <si>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</si>
  <si>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</si>
  <si>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</si>
  <si>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</si>
  <si>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</si>
  <si>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</si>
  <si>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</si>
  <si>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</si>
  <si>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</si>
  <si>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</si>
  <si>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</si>
  <si>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</si>
  <si>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</si>
  <si>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</si>
  <si>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</si>
  <si>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</si>
  <si>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</si>
  <si>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</si>
  <si>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</si>
  <si>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</si>
  <si>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</si>
  <si>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</si>
  <si>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</si>
  <si>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</si>
  <si>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</si>
  <si>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</si>
  <si>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</si>
  <si>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</si>
  <si>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</si>
  <si>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</si>
  <si>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</si>
  <si>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</si>
  <si>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</si>
  <si>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</si>
  <si>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</si>
  <si>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</si>
  <si>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</si>
  <si>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</si>
  <si>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</si>
  <si>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</si>
  <si>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</si>
  <si>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</si>
  <si>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</si>
  <si>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</si>
  <si>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</si>
  <si>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</si>
  <si>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</si>
  <si>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</si>
  <si>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</si>
  <si>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</si>
  <si>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</si>
  <si>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</si>
  <si>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</si>
  <si>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</si>
  <si>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</si>
  <si>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</si>
  <si>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</si>
  <si>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</si>
  <si>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</si>
  <si>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</si>
  <si>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</si>
  <si>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</si>
  <si>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</si>
  <si>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</si>
  <si>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</si>
  <si>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</si>
  <si>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</si>
  <si>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</si>
  <si>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</si>
  <si>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</si>
  <si>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</si>
  <si>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</si>
  <si>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</si>
  <si>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</si>
  <si>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</si>
  <si>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</si>
  <si>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</si>
  <si>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</si>
  <si>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</si>
  <si>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</si>
  <si>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</si>
  <si>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</si>
  <si>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</si>
  <si>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</si>
  <si>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</si>
  <si>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</si>
  <si>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</si>
  <si>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</si>
  <si>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</si>
  <si>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</si>
  <si>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</si>
  <si>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</si>
  <si>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</si>
  <si>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</si>
  <si>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</si>
  <si>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</si>
  <si>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</si>
  <si>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</si>
  <si>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</si>
  <si>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</si>
  <si>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</si>
  <si>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</si>
  <si>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</si>
  <si>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</si>
  <si>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</si>
  <si>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</si>
  <si>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</si>
  <si>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</si>
  <si>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</si>
  <si>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</si>
  <si>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</si>
  <si>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</si>
  <si>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</si>
  <si>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</si>
  <si>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</si>
  <si>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</si>
  <si>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</si>
  <si>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</si>
  <si>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</si>
  <si>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</si>
  <si>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</si>
  <si>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</si>
  <si>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</si>
  <si>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</si>
  <si>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</si>
  <si>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</si>
  <si>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</si>
  <si>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</si>
  <si>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</si>
  <si>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</si>
  <si>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</si>
  <si>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</si>
  <si>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</si>
  <si>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</si>
  <si>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</si>
  <si>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</si>
  <si>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</si>
  <si>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</si>
  <si>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</si>
  <si>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</si>
  <si>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</si>
  <si>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</si>
  <si>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</si>
  <si>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奈良県宇陀市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</si>
  <si>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</si>
  <si>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</si>
  <si>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</si>
  <si>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</si>
  <si>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</si>
  <si>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</si>
  <si>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</si>
  <si>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</si>
  <si>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</si>
  <si>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</si>
  <si>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</si>
  <si>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</si>
  <si>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</si>
  <si>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</si>
  <si>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</si>
  <si>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</si>
  <si>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</si>
  <si>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</si>
  <si>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</si>
  <si>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</si>
  <si>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</si>
  <si>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</si>
  <si>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</si>
  <si>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</si>
  <si>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</si>
  <si>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</si>
  <si>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</si>
  <si>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</si>
  <si>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</si>
  <si>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</si>
  <si>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</si>
  <si>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</si>
  <si>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</si>
  <si>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</si>
  <si>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</si>
  <si>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</si>
  <si>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</si>
  <si>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</si>
  <si>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</si>
  <si>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</si>
  <si>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</si>
  <si>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</si>
  <si>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</si>
  <si>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</si>
  <si>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</si>
  <si>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</si>
  <si>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</si>
  <si>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</si>
  <si>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</si>
  <si>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</si>
  <si>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</si>
  <si>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</si>
  <si>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</si>
  <si>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</si>
  <si>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</si>
  <si>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</si>
  <si>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</si>
  <si>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</si>
  <si>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</si>
  <si>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</si>
  <si>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</si>
  <si>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</si>
  <si>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</si>
  <si>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</si>
  <si>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</si>
  <si>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</si>
  <si>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</si>
  <si>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</si>
  <si>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</si>
  <si>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</si>
  <si>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</si>
  <si>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</si>
  <si>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</si>
  <si>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</si>
  <si>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</si>
  <si>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</si>
  <si>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</si>
  <si>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</si>
  <si>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</si>
  <si>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</si>
  <si>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</si>
  <si>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</si>
  <si>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</si>
  <si>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</si>
  <si>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</si>
  <si>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</si>
  <si>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</si>
  <si>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</si>
  <si>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</si>
  <si>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</si>
  <si>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</si>
  <si>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</si>
  <si>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</si>
  <si>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</si>
  <si>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</si>
  <si>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</si>
  <si>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</si>
  <si>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</si>
  <si>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</si>
  <si>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</si>
  <si>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</si>
  <si>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</si>
  <si>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病院事業特別会計</t>
    <phoneticPr fontId="5"/>
  </si>
  <si>
    <t>将来負担比率（(Ｅ)－(Ｆ)）／（(Ｃ)－(Ｄ)）×１００</t>
    <rPh sb="0" eb="2">
      <t>ショウライ</t>
    </rPh>
    <rPh sb="2" eb="4">
      <t>フタン</t>
    </rPh>
    <rPh sb="4" eb="6">
      <t>ヒリツ</t>
    </rPh>
    <phoneticPr fontId="5"/>
  </si>
  <si>
    <t>保養センター事業特別会計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</si>
  <si>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</si>
  <si>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</si>
  <si>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</si>
  <si>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</si>
  <si>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</si>
  <si>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</si>
  <si>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</si>
  <si>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</si>
  <si>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</si>
  <si>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</si>
  <si>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</si>
  <si>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</si>
  <si>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</si>
  <si>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</si>
  <si>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</si>
  <si>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</si>
  <si>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</si>
  <si>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</si>
  <si>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</si>
  <si>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</si>
  <si>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</si>
  <si>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</si>
  <si>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</si>
  <si>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</si>
  <si>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</si>
  <si>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</si>
  <si>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</si>
  <si>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</si>
  <si>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</si>
  <si>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</si>
  <si>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</si>
  <si>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</si>
  <si>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</si>
  <si>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</si>
  <si>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</si>
  <si>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</si>
  <si>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</si>
  <si>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</si>
  <si>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</si>
  <si>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</si>
  <si>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</si>
  <si>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</si>
  <si>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</si>
  <si>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</si>
  <si>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</si>
  <si>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</si>
  <si>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</si>
  <si>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</si>
  <si>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</si>
  <si>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</si>
  <si>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</si>
  <si>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</si>
  <si>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</si>
  <si>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</si>
  <si>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</si>
  <si>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</si>
  <si>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</si>
  <si>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</si>
  <si>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</si>
  <si>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</si>
  <si>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</si>
  <si>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</si>
  <si>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</si>
  <si>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</si>
  <si>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</si>
  <si>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</si>
  <si>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</si>
  <si>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</si>
  <si>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</si>
  <si>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</si>
  <si>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</si>
  <si>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</si>
  <si>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</si>
  <si>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</si>
  <si>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</si>
  <si>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</si>
  <si>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</si>
  <si>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</si>
  <si>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1.73</t>
  </si>
  <si>
    <t>保養センター事業特別会計</t>
  </si>
  <si>
    <t>▲ 9.49</t>
  </si>
  <si>
    <t>▲ 9.00</t>
  </si>
  <si>
    <t>▲ 8.80</t>
  </si>
  <si>
    <t>▲ 9.27</t>
  </si>
  <si>
    <t>▲ 6.66</t>
  </si>
  <si>
    <t>住宅新築資金等貸付事業特別会計</t>
  </si>
  <si>
    <t>▲ 2.95</t>
  </si>
  <si>
    <t>▲ 2.96</t>
  </si>
  <si>
    <t>▲ 3.06</t>
  </si>
  <si>
    <t>▲ 2.90</t>
  </si>
  <si>
    <t>▲ 2.80</t>
  </si>
  <si>
    <t>国民健康保険事業特別会計</t>
  </si>
  <si>
    <t>▲ 0.02</t>
  </si>
  <si>
    <t>▲ 0.09</t>
  </si>
  <si>
    <t>水道事業特別会計</t>
  </si>
  <si>
    <t>病院事業特別会計</t>
  </si>
  <si>
    <t>一般会計</t>
  </si>
  <si>
    <t>介護老人保健施設事業特別会計</t>
  </si>
  <si>
    <t>下水道事業特別会計</t>
  </si>
  <si>
    <t>その他会計（赤字）</t>
  </si>
  <si>
    <t>その他会計（黒字）</t>
  </si>
  <si>
    <t>○</t>
    <phoneticPr fontId="2"/>
  </si>
  <si>
    <t>宇陀市土地開発公社</t>
    <rPh sb="0" eb="3">
      <t>ウダシ</t>
    </rPh>
    <rPh sb="3" eb="5">
      <t>トチ</t>
    </rPh>
    <rPh sb="5" eb="7">
      <t>カイハツ</t>
    </rPh>
    <rPh sb="7" eb="9">
      <t>コウシャ</t>
    </rPh>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</si>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</sst>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57661</c:v>
                </c:pt>
                <c:pt idx="1">
                  <c:v>42884</c:v>
                </c:pt>
                <c:pt idx="2">
                  <c:v>59848</c:v>
                </c:pt>
                <c:pt idx="3">
                  <c:v>72672</c:v>
                </c:pt>
                <c:pt idx="4">
                  <c:v>79141</c:v>
                </c:pt>
              </c:numCache>
            </c:numRef>
          </c:val>
          <c:smooth val="0"/>
        </c:ser>
        <c:dLbls>
          <c:showLegendKey val="0"/>
          <c:showVal val="0"/>
          <c:showCatName val="0"/>
          <c:showSerName val="0"/>
          <c:showPercent val="0"/>
          <c:showBubbleSize val="0"/>
        </c:dLbls>
        <c:marker val="1"/>
        <c:smooth val="0"/>
        <c:axId val="106767488"/>
        <c:axId val="106769408"/>
      </c:lineChart>
      <c:catAx>
        <c:axId val="106767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69408"/>
        <c:crosses val="autoZero"/>
        <c:auto val="1"/>
        <c:lblAlgn val="ctr"/>
        <c:lblOffset val="100"/>
        <c:tickLblSkip val="1"/>
        <c:tickMarkSkip val="1"/>
        <c:noMultiLvlLbl val="0"/>
      </c:catAx>
      <c:valAx>
        <c:axId val="106769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6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3.15</c:v>
                </c:pt>
                <c:pt idx="1">
                  <c:v>6.79</c:v>
                </c:pt>
                <c:pt idx="2">
                  <c:v>5.24</c:v>
                </c:pt>
                <c:pt idx="3">
                  <c:v>5.61</c:v>
                </c:pt>
                <c:pt idx="4">
                  <c:v>2.29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7.77</c:v>
                </c:pt>
                <c:pt idx="1">
                  <c:v>10.77</c:v>
                </c:pt>
                <c:pt idx="2">
                  <c:v>13.82</c:v>
                </c:pt>
                <c:pt idx="3">
                  <c:v>17.41</c:v>
                </c:pt>
                <c:pt idx="4">
                  <c:v>19.39</c:v>
                </c:pt>
              </c:numCache>
            </c:numRef>
          </c:val>
        </c:ser>
        <c:dLbls>
          <c:showLegendKey val="0"/>
          <c:showVal val="0"/>
          <c:showCatName val="0"/>
          <c:showSerName val="0"/>
          <c:showPercent val="0"/>
          <c:showBubbleSize val="0"/>
        </c:dLbls>
        <c:gapWidth val="250"/>
        <c:overlap val="100"/>
        <c:axId val="106935040"/>
        <c:axId val="1069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8.15</c:v>
                </c:pt>
                <c:pt idx="1">
                  <c:v>6.37</c:v>
                </c:pt>
                <c:pt idx="2">
                  <c:v>0.59</c:v>
                </c:pt>
                <c:pt idx="3">
                  <c:v>4.12</c:v>
                </c:pt>
                <c:pt idx="4">
                  <c:v>-1.73</c:v>
                </c:pt>
              </c:numCache>
            </c:numRef>
          </c:val>
          <c:smooth val="0"/>
        </c:ser>
        <c:dLbls>
          <c:showLegendKey val="0"/>
          <c:showVal val="0"/>
          <c:showCatName val="0"/>
          <c:showSerName val="0"/>
          <c:showPercent val="0"/>
          <c:showBubbleSize val="0"/>
        </c:dLbls>
        <c:marker val="1"/>
        <c:smooth val="0"/>
        <c:axId val="106935040"/>
        <c:axId val="106936960"/>
      </c:lineChart>
      <c:catAx>
        <c:axId val="1069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36960"/>
        <c:crosses val="autoZero"/>
        <c:auto val="1"/>
        <c:lblAlgn val="ctr"/>
        <c:lblOffset val="100"/>
        <c:tickLblSkip val="1"/>
        <c:tickMarkSkip val="1"/>
        <c:noMultiLvlLbl val="0"/>
      </c:catAx>
      <c:valAx>
        <c:axId val="1069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0.45</c:v>
                </c:pt>
                <c:pt idx="2">
                  <c:v>#N/A</c:v>
                </c:pt>
                <c:pt idx="3">
                  <c:v>0.4</c:v>
                </c:pt>
                <c:pt idx="4">
                  <c:v>#N/A</c:v>
                </c:pt>
                <c:pt idx="5">
                  <c:v>0.3</c:v>
                </c:pt>
                <c:pt idx="6">
                  <c:v>#N/A</c:v>
                </c:pt>
                <c:pt idx="7">
                  <c:v>0.11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c:v>
                </c:pt>
                <c:pt idx="8">
                  <c:v>#N/A</c:v>
                </c:pt>
                <c:pt idx="9">
                  <c:v>0.03</c:v>
                </c:pt>
              </c:numCache>
            </c:numRef>
          </c:val>
        </c:ser>
        <c:ser>
          <c:idx val="3"/>
          <c:order val="3"/>
          <c:tx>
            <c:strRef>
              <c:f>データシート!$A$30</c:f>
              <c:strCache>
                <c:ptCount val="1"/>
                <c:pt idx="0">
                  <c:v>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4.1100000000000003</c:v>
                </c:pt>
                <c:pt idx="2">
                  <c:v>#N/A</c:v>
                </c:pt>
                <c:pt idx="3">
                  <c:v>4.25</c:v>
                </c:pt>
                <c:pt idx="4">
                  <c:v>#N/A</c:v>
                </c:pt>
                <c:pt idx="5">
                  <c:v>4.45</c:v>
                </c:pt>
                <c:pt idx="6">
                  <c:v>#N/A</c:v>
                </c:pt>
                <c:pt idx="7">
                  <c:v>4.67</c:v>
                </c:pt>
                <c:pt idx="8">
                  <c:v>#N/A</c:v>
                </c:pt>
                <c:pt idx="9">
                  <c:v>4.46</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5.71</c:v>
                </c:pt>
                <c:pt idx="2">
                  <c:v>#N/A</c:v>
                </c:pt>
                <c:pt idx="3">
                  <c:v>9.39</c:v>
                </c:pt>
                <c:pt idx="4">
                  <c:v>#N/A</c:v>
                </c:pt>
                <c:pt idx="5">
                  <c:v>8.0500000000000007</c:v>
                </c:pt>
                <c:pt idx="6">
                  <c:v>#N/A</c:v>
                </c:pt>
                <c:pt idx="7">
                  <c:v>8.43</c:v>
                </c:pt>
                <c:pt idx="8">
                  <c:v>#N/A</c:v>
                </c:pt>
                <c:pt idx="9">
                  <c:v>5.08</c:v>
                </c:pt>
              </c:numCache>
            </c:numRef>
          </c:val>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7.67</c:v>
                </c:pt>
                <c:pt idx="2">
                  <c:v>#N/A</c:v>
                </c:pt>
                <c:pt idx="3">
                  <c:v>8.0299999999999994</c:v>
                </c:pt>
                <c:pt idx="4">
                  <c:v>#N/A</c:v>
                </c:pt>
                <c:pt idx="5">
                  <c:v>8.11</c:v>
                </c:pt>
                <c:pt idx="6">
                  <c:v>#N/A</c:v>
                </c:pt>
                <c:pt idx="7">
                  <c:v>6.98</c:v>
                </c:pt>
                <c:pt idx="8">
                  <c:v>#N/A</c:v>
                </c:pt>
                <c:pt idx="9">
                  <c:v>6</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5.15</c:v>
                </c:pt>
                <c:pt idx="2">
                  <c:v>#N/A</c:v>
                </c:pt>
                <c:pt idx="3">
                  <c:v>5.69</c:v>
                </c:pt>
                <c:pt idx="4">
                  <c:v>#N/A</c:v>
                </c:pt>
                <c:pt idx="5">
                  <c:v>6.42</c:v>
                </c:pt>
                <c:pt idx="6">
                  <c:v>#N/A</c:v>
                </c:pt>
                <c:pt idx="7">
                  <c:v>6.92</c:v>
                </c:pt>
                <c:pt idx="8">
                  <c:v>#N/A</c:v>
                </c:pt>
                <c:pt idx="9">
                  <c:v>7.75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0.34</c:v>
                </c:pt>
                <c:pt idx="2">
                  <c:v>#N/A</c:v>
                </c:pt>
                <c:pt idx="3">
                  <c:v>7.0000000000000007E-2</c:v>
                </c:pt>
                <c:pt idx="4">
                  <c:v>#N/A</c:v>
                </c:pt>
                <c:pt idx="5">
                  <c:v>0.04</c:v>
                </c:pt>
                <c:pt idx="6">
                  <c:v>0.02</c:v>
                </c:pt>
                <c:pt idx="7">
                  <c:v>#N/A</c:v>
                </c:pt>
                <c:pt idx="8">
                  <c:v>0.09</c:v>
                </c:pt>
                <c:pt idx="9">
                  <c:v>#N/A</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2.95</c:v>
                </c:pt>
                <c:pt idx="1">
                  <c:v>#N/A</c:v>
                </c:pt>
                <c:pt idx="2">
                  <c:v>2.96</c:v>
                </c:pt>
                <c:pt idx="3">
                  <c:v>#N/A</c:v>
                </c:pt>
                <c:pt idx="4">
                  <c:v>3.06</c:v>
                </c:pt>
                <c:pt idx="5">
                  <c:v>#N/A</c:v>
                </c:pt>
                <c:pt idx="6">
                  <c:v>2.9</c:v>
                </c:pt>
                <c:pt idx="7">
                  <c:v>#N/A</c:v>
                </c:pt>
                <c:pt idx="8">
                  <c:v>2.8</c:v>
                </c:pt>
                <c:pt idx="9">
                  <c:v>#N/A</c:v>
                </c:pt>
              </c:numCache>
            </c:numRef>
          </c:val>
        </c:ser>
        <c:ser>
          <c:idx val="9"/>
          <c:order val="9"/>
          <c:tx>
            <c:strRef>
              <c:f>データシート!$A$36</c:f>
              <c:strCache>
                <c:ptCount val="1"/>
                <c:pt idx="0">
                  <c:v>保養センター事業特別会計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9.49</c:v>
                </c:pt>
                <c:pt idx="1">
                  <c:v>#N/A</c:v>
                </c:pt>
                <c:pt idx="2">
                  <c:v>9</c:v>
                </c:pt>
                <c:pt idx="3">
                  <c:v>#N/A</c:v>
                </c:pt>
                <c:pt idx="4">
                  <c:v>8.8000000000000007</c:v>
                </c:pt>
                <c:pt idx="5">
                  <c:v>#N/A</c:v>
                </c:pt>
                <c:pt idx="6">
                  <c:v>9.27</c:v>
                </c:pt>
                <c:pt idx="7">
                  <c:v>#N/A</c:v>
                </c:pt>
                <c:pt idx="8">
                  <c:v>6.66</c:v>
                </c:pt>
                <c:pt idx="9">
                  <c:v>#N/A</c:v>
                </c:pt>
              </c:numCache>
            </c:numRef>
          </c:val>
        </c:ser>
        <c:dLbls>
          <c:showLegendKey val="0"/>
          <c:showVal val="0"/>
          <c:showCatName val="0"/>
          <c:showSerName val="0"/>
          <c:showPercent val="0"/>
          <c:showBubbleSize val="0"/>
        </c:dLbls>
        <c:gapWidth val="150"/>
        <c:overlap val="100"/>
        <c:axId val="107203200"/>
        <c:axId val="107213184"/>
      </c:barChart>
      <c:catAx>
        <c:axId val="10720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13184"/>
        <c:crosses val="autoZero"/>
        <c:auto val="1"/>
        <c:lblAlgn val="ctr"/>
        <c:lblOffset val="100"/>
        <c:tickLblSkip val="1"/>
        <c:tickMarkSkip val="1"/>
        <c:noMultiLvlLbl val="0"/>
      </c:catAx>
      <c:valAx>
        <c:axId val="1072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0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2812</c:v>
                </c:pt>
                <c:pt idx="5">
                  <c:v>2855</c:v>
                </c:pt>
                <c:pt idx="8">
                  <c:v>2507</c:v>
                </c:pt>
                <c:pt idx="11">
                  <c:v>2533</c:v>
                </c:pt>
                <c:pt idx="14">
                  <c:v>2587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54</c:v>
                </c:pt>
                <c:pt idx="6">
                  <c:v>56</c:v>
                </c:pt>
                <c:pt idx="9">
                  <c:v>58</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c:v>
                </c:pt>
                <c:pt idx="3">
                  <c:v>23</c:v>
                </c:pt>
                <c:pt idx="6">
                  <c:v>19</c:v>
                </c:pt>
                <c:pt idx="9">
                  <c:v>15</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577</c:v>
                </c:pt>
                <c:pt idx="3">
                  <c:v>580</c:v>
                </c:pt>
                <c:pt idx="6">
                  <c:v>595</c:v>
                </c:pt>
                <c:pt idx="9">
                  <c:v>664</c:v>
                </c:pt>
                <c:pt idx="12">
                  <c:v>646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c:v>
                </c:pt>
                <c:pt idx="3">
                  <c:v>1</c:v>
                </c:pt>
                <c:pt idx="6">
                  <c:v>1</c:v>
                </c:pt>
                <c:pt idx="9">
                  <c:v>1</c:v>
                </c:pt>
                <c:pt idx="12">
                  <c:v>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4228</c:v>
                </c:pt>
                <c:pt idx="3">
                  <c:v>3923</c:v>
                </c:pt>
                <c:pt idx="6">
                  <c:v>3634</c:v>
                </c:pt>
                <c:pt idx="9">
                  <c:v>3587</c:v>
                </c:pt>
                <c:pt idx="12">
                  <c:v>3459</c:v>
                </c:pt>
              </c:numCache>
            </c:numRef>
          </c:val>
        </c:ser>
        <c:dLbls>
          <c:showLegendKey val="0"/>
          <c:showVal val="0"/>
          <c:showCatName val="0"/>
          <c:showSerName val="0"/>
          <c:showPercent val="0"/>
          <c:showBubbleSize val="0"/>
        </c:dLbls>
        <c:gapWidth val="100"/>
        <c:overlap val="100"/>
        <c:axId val="106032512"/>
        <c:axId val="106038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2070</c:v>
                </c:pt>
                <c:pt idx="2">
                  <c:v>#N/A</c:v>
                </c:pt>
                <c:pt idx="3">
                  <c:v>#N/A</c:v>
                </c:pt>
                <c:pt idx="4">
                  <c:v>1727</c:v>
                </c:pt>
                <c:pt idx="5">
                  <c:v>#N/A</c:v>
                </c:pt>
                <c:pt idx="6">
                  <c:v>#N/A</c:v>
                </c:pt>
                <c:pt idx="7">
                  <c:v>1798</c:v>
                </c:pt>
                <c:pt idx="8">
                  <c:v>#N/A</c:v>
                </c:pt>
                <c:pt idx="9">
                  <c:v>#N/A</c:v>
                </c:pt>
                <c:pt idx="10">
                  <c:v>1792</c:v>
                </c:pt>
                <c:pt idx="11">
                  <c:v>#N/A</c:v>
                </c:pt>
                <c:pt idx="12">
                  <c:v>#N/A</c:v>
                </c:pt>
                <c:pt idx="13">
                  <c:v>1578</c:v>
                </c:pt>
                <c:pt idx="14">
                  <c:v>#N/A</c:v>
                </c:pt>
              </c:numCache>
            </c:numRef>
          </c:val>
          <c:smooth val="0"/>
        </c:ser>
        <c:dLbls>
          <c:showLegendKey val="0"/>
          <c:showVal val="0"/>
          <c:showCatName val="0"/>
          <c:showSerName val="0"/>
          <c:showPercent val="0"/>
          <c:showBubbleSize val="0"/>
        </c:dLbls>
        <c:marker val="1"/>
        <c:smooth val="0"/>
        <c:axId val="106032512"/>
        <c:axId val="106038784"/>
      </c:lineChart>
      <c:catAx>
        <c:axId val="106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38784"/>
        <c:crosses val="autoZero"/>
        <c:auto val="1"/>
        <c:lblAlgn val="ctr"/>
        <c:lblOffset val="100"/>
        <c:tickLblSkip val="1"/>
        <c:tickMarkSkip val="1"/>
        <c:noMultiLvlLbl val="0"/>
      </c:catAx>
      <c:valAx>
        <c:axId val="10603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23302</c:v>
                </c:pt>
                <c:pt idx="5">
                  <c:v>22943</c:v>
                </c:pt>
                <c:pt idx="8">
                  <c:v>23184</c:v>
                </c:pt>
                <c:pt idx="11">
                  <c:v>23026</c:v>
                </c:pt>
                <c:pt idx="14">
                  <c:v>22764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534</c:v>
                </c:pt>
                <c:pt idx="5">
                  <c:v>471</c:v>
                </c:pt>
                <c:pt idx="8">
                  <c:v>436</c:v>
                </c:pt>
                <c:pt idx="11">
                  <c:v>390</c:v>
                </c:pt>
                <c:pt idx="14">
                  <c:v>328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2009</c:v>
                </c:pt>
                <c:pt idx="5">
                  <c:v>2402</c:v>
                </c:pt>
                <c:pt idx="8">
                  <c:v>2505</c:v>
                </c:pt>
                <c:pt idx="11">
                  <c:v>2834</c:v>
                </c:pt>
                <c:pt idx="14">
                  <c:v>3009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5811</c:v>
                </c:pt>
                <c:pt idx="3">
                  <c:v>5849</c:v>
                </c:pt>
                <c:pt idx="6">
                  <c:v>5819</c:v>
                </c:pt>
                <c:pt idx="9">
                  <c:v>5566</c:v>
                </c:pt>
                <c:pt idx="12">
                  <c:v>4930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c:v>
                </c:pt>
                <c:pt idx="3">
                  <c:v>73</c:v>
                </c:pt>
                <c:pt idx="6">
                  <c:v>69</c:v>
                </c:pt>
                <c:pt idx="9">
                  <c:v>68</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8140</c:v>
                </c:pt>
                <c:pt idx="3">
                  <c:v>8994</c:v>
                </c:pt>
                <c:pt idx="6">
                  <c:v>9193</c:v>
                </c:pt>
                <c:pt idx="9">
                  <c:v>9008</c:v>
                </c:pt>
                <c:pt idx="12">
                  <c:v>8601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185</c:v>
                </c:pt>
                <c:pt idx="3">
                  <c:v>139</c:v>
                </c:pt>
                <c:pt idx="6">
                  <c:v>93</c:v>
                </c:pt>
                <c:pt idx="9">
                  <c:v>46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32127</c:v>
                </c:pt>
                <c:pt idx="3">
                  <c:v>30495</c:v>
                </c:pt>
                <c:pt idx="6">
                  <c:v>29567</c:v>
                </c:pt>
                <c:pt idx="9">
                  <c:v>28591</c:v>
                </c:pt>
                <c:pt idx="12">
                  <c:v>27700</c:v>
                </c:pt>
              </c:numCache>
            </c:numRef>
          </c:val>
        </c:ser>
        <c:dLbls>
          <c:showLegendKey val="0"/>
          <c:showVal val="0"/>
          <c:showCatName val="0"/>
          <c:showSerName val="0"/>
          <c:showPercent val="0"/>
          <c:showBubbleSize val="0"/>
        </c:dLbls>
        <c:gapWidth val="100"/>
        <c:overlap val="100"/>
        <c:axId val="107001344"/>
        <c:axId val="10700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20507</c:v>
                </c:pt>
                <c:pt idx="2">
                  <c:v>#N/A</c:v>
                </c:pt>
                <c:pt idx="3">
                  <c:v>#N/A</c:v>
                </c:pt>
                <c:pt idx="4">
                  <c:v>19734</c:v>
                </c:pt>
                <c:pt idx="5">
                  <c:v>#N/A</c:v>
                </c:pt>
                <c:pt idx="6">
                  <c:v>#N/A</c:v>
                </c:pt>
                <c:pt idx="7">
                  <c:v>18616</c:v>
                </c:pt>
                <c:pt idx="8">
                  <c:v>#N/A</c:v>
                </c:pt>
                <c:pt idx="9">
                  <c:v>#N/A</c:v>
                </c:pt>
                <c:pt idx="10">
                  <c:v>17029</c:v>
                </c:pt>
                <c:pt idx="11">
                  <c:v>#N/A</c:v>
                </c:pt>
                <c:pt idx="12">
                  <c:v>#N/A</c:v>
                </c:pt>
                <c:pt idx="13">
                  <c:v>15323</c:v>
                </c:pt>
                <c:pt idx="14">
                  <c:v>#N/A</c:v>
                </c:pt>
              </c:numCache>
            </c:numRef>
          </c:val>
          <c:smooth val="0"/>
        </c:ser>
        <c:dLbls>
          <c:showLegendKey val="0"/>
          <c:showVal val="0"/>
          <c:showCatName val="0"/>
          <c:showSerName val="0"/>
          <c:showPercent val="0"/>
          <c:showBubbleSize val="0"/>
        </c:dLbls>
        <c:marker val="1"/>
        <c:smooth val="0"/>
        <c:axId val="107001344"/>
        <c:axId val="107003264"/>
      </c:lineChart>
      <c:catAx>
        <c:axId val="1070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03264"/>
        <c:crosses val="autoZero"/>
        <c:auto val="1"/>
        <c:lblAlgn val="ctr"/>
        <c:lblOffset val="100"/>
        <c:tickLblSkip val="1"/>
        <c:tickMarkSkip val="1"/>
        <c:noMultiLvlLbl val="0"/>
      </c:catAx>
      <c:valAx>
        <c:axId val="10700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0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32,983
32,815
247.50
19,311,925
18,930,571
274,923
12,009,401
27,700,259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中山間地域に位置し、確固たる基幹産業や企業がないため、財政基盤が脆弱である。</a:t>
          </a:r>
          <a:r>
            <a:rPr lang="ja-JP" altLang="en-US" sz="1050" b="0" i="0" baseline="0">
              <a:solidFill>
                <a:sysClr val="windowText" lastClr="000000"/>
              </a:solidFill>
              <a:effectLst/>
              <a:latin typeface="+mn-lt"/>
              <a:ea typeface="+mn-ea"/>
              <a:cs typeface="+mn-cs"/>
            </a:rPr>
            <a:t>また、大阪等のベットタウンであったが住み替えや世代交代が進まず、勤労世代の退職・高齢化により、</a:t>
          </a:r>
          <a:r>
            <a:rPr lang="ja-JP" altLang="ja-JP" sz="1050" b="0" i="0" baseline="0">
              <a:solidFill>
                <a:sysClr val="windowText" lastClr="000000"/>
              </a:solidFill>
              <a:effectLst/>
              <a:latin typeface="+mn-lt"/>
              <a:ea typeface="+mn-ea"/>
              <a:cs typeface="+mn-cs"/>
            </a:rPr>
            <a:t>主たる税収である</a:t>
          </a:r>
          <a:r>
            <a:rPr lang="ja-JP" altLang="en-US" sz="1050" b="0" i="0" baseline="0">
              <a:solidFill>
                <a:sysClr val="windowText" lastClr="000000"/>
              </a:solidFill>
              <a:effectLst/>
              <a:latin typeface="+mn-lt"/>
              <a:ea typeface="+mn-ea"/>
              <a:cs typeface="+mn-cs"/>
            </a:rPr>
            <a:t>個人</a:t>
          </a:r>
          <a:r>
            <a:rPr lang="ja-JP" altLang="ja-JP" sz="1050" b="0" i="0" baseline="0">
              <a:solidFill>
                <a:sysClr val="windowText" lastClr="000000"/>
              </a:solidFill>
              <a:effectLst/>
              <a:latin typeface="+mn-lt"/>
              <a:ea typeface="+mn-ea"/>
              <a:cs typeface="+mn-cs"/>
            </a:rPr>
            <a:t>市民税は、平成１９年度以降逓減している。固定資産税においても、地価や家屋の新築が低迷しており、</a:t>
          </a:r>
          <a:r>
            <a:rPr lang="ja-JP" altLang="en-US" sz="1050" b="0" i="0" baseline="0">
              <a:solidFill>
                <a:sysClr val="windowText" lastClr="000000"/>
              </a:solidFill>
              <a:effectLst/>
              <a:latin typeface="+mn-lt"/>
              <a:ea typeface="+mn-ea"/>
              <a:cs typeface="+mn-cs"/>
            </a:rPr>
            <a:t>基準財政収入額は減少。しかし、基準財政需要額も減少しているため、指数は変化なし。</a:t>
          </a:r>
          <a:r>
            <a:rPr lang="ja-JP" altLang="ja-JP" sz="1050" b="0" i="0" baseline="0">
              <a:solidFill>
                <a:sysClr val="windowText" lastClr="000000"/>
              </a:solidFill>
              <a:effectLst/>
              <a:latin typeface="+mn-lt"/>
              <a:ea typeface="+mn-ea"/>
              <a:cs typeface="+mn-cs"/>
            </a:rPr>
            <a:t>類似団体</a:t>
          </a:r>
          <a:r>
            <a:rPr lang="ja-JP" altLang="en-US" sz="1050" b="0" i="0" baseline="0">
              <a:solidFill>
                <a:sysClr val="windowText" lastClr="000000"/>
              </a:solidFill>
              <a:effectLst/>
              <a:latin typeface="+mn-lt"/>
              <a:ea typeface="+mn-ea"/>
              <a:cs typeface="+mn-cs"/>
            </a:rPr>
            <a:t>に比べると、収入額が少なく、需要額は多い。</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a:t>
          </a:r>
          <a:r>
            <a:rPr lang="ja-JP" altLang="en-US" sz="1050" b="0" i="0" baseline="0">
              <a:solidFill>
                <a:sysClr val="windowText" lastClr="000000"/>
              </a:solidFill>
              <a:effectLst/>
              <a:latin typeface="+mn-lt"/>
              <a:ea typeface="+mn-ea"/>
              <a:cs typeface="+mn-cs"/>
            </a:rPr>
            <a:t>今後は</a:t>
          </a:r>
          <a:r>
            <a:rPr lang="ja-JP" altLang="ja-JP" sz="1050" b="0" i="0" baseline="0">
              <a:solidFill>
                <a:sysClr val="windowText" lastClr="000000"/>
              </a:solidFill>
              <a:effectLst/>
              <a:latin typeface="+mn-lt"/>
              <a:ea typeface="+mn-ea"/>
              <a:cs typeface="+mn-cs"/>
            </a:rPr>
            <a:t>、さらに、高齢社会の進展に加え、人口の減少による過疎化が進む中、第３次宇陀市行政改革大綱（平成２７から３１年度）</a:t>
          </a:r>
          <a:r>
            <a:rPr lang="ja-JP" altLang="en-US" sz="1050" b="0" i="0" baseline="0">
              <a:solidFill>
                <a:sysClr val="windowText" lastClr="000000"/>
              </a:solidFill>
              <a:effectLst/>
              <a:latin typeface="+mn-lt"/>
              <a:ea typeface="+mn-ea"/>
              <a:cs typeface="+mn-cs"/>
            </a:rPr>
            <a:t>、宇陀市まち・ひと・しごと創生総合戦略（平成２７年１２月）</a:t>
          </a:r>
          <a:r>
            <a:rPr lang="ja-JP" altLang="ja-JP" sz="1050" b="0" i="0" baseline="0">
              <a:solidFill>
                <a:sysClr val="windowText" lastClr="000000"/>
              </a:solidFill>
              <a:effectLst/>
              <a:latin typeface="+mn-lt"/>
              <a:ea typeface="+mn-ea"/>
              <a:cs typeface="+mn-cs"/>
            </a:rPr>
            <a:t>を策定し、</a:t>
          </a:r>
          <a:r>
            <a:rPr lang="ja-JP" altLang="en-US" sz="1050" b="0" i="0" baseline="0">
              <a:solidFill>
                <a:sysClr val="windowText" lastClr="000000"/>
              </a:solidFill>
              <a:effectLst/>
              <a:latin typeface="+mn-lt"/>
              <a:ea typeface="+mn-ea"/>
              <a:cs typeface="+mn-cs"/>
            </a:rPr>
            <a:t>人口の増、収入の増を図り、一方で、時代に即した組織体制の見直しや持続可能な財政運営を行うよう努める。</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7" name="直線コネクタ 66"/>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0" name="直線コネクタ 69"/>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3" name="直線コネクタ 72"/>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6" name="直線コネクタ 75"/>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8" name="円/楕円 87"/>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89" name="テキスト ボックス 88"/>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0" name="円/楕円 89"/>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1" name="テキスト ボックス 90"/>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4" name="円/楕円 93"/>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5" name="テキスト ボックス 9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経常収支比率は合併後年々改善し</a:t>
          </a:r>
          <a:r>
            <a:rPr lang="ja-JP" altLang="en-US" sz="1050" b="0" i="0" baseline="0">
              <a:solidFill>
                <a:schemeClr val="dk1"/>
              </a:solidFill>
              <a:effectLst/>
              <a:latin typeface="+mn-lt"/>
              <a:ea typeface="+mn-ea"/>
              <a:cs typeface="+mn-cs"/>
            </a:rPr>
            <a:t>て</a:t>
          </a:r>
          <a:r>
            <a:rPr lang="ja-JP" altLang="ja-JP" sz="1050" b="0" i="0" baseline="0">
              <a:solidFill>
                <a:schemeClr val="dk1"/>
              </a:solidFill>
              <a:effectLst/>
              <a:latin typeface="+mn-lt"/>
              <a:ea typeface="+mn-ea"/>
              <a:cs typeface="+mn-cs"/>
            </a:rPr>
            <a:t>いたが、</a:t>
          </a:r>
          <a:r>
            <a:rPr lang="ja-JP" altLang="en-US" sz="1050" b="0" i="0" baseline="0">
              <a:solidFill>
                <a:schemeClr val="dk1"/>
              </a:solidFill>
              <a:effectLst/>
              <a:latin typeface="+mn-lt"/>
              <a:ea typeface="+mn-ea"/>
              <a:cs typeface="+mn-cs"/>
            </a:rPr>
            <a:t>平成２４年度に一時悪化し、平成２５年度には改善したものの、平成２６年度には、再び昨年度と比べて２．９％悪化した。</a:t>
          </a:r>
          <a:r>
            <a:rPr lang="ja-JP" altLang="ja-JP" sz="1050" b="0" i="0" baseline="0">
              <a:solidFill>
                <a:schemeClr val="dk1"/>
              </a:solidFill>
              <a:effectLst/>
              <a:latin typeface="+mn-lt"/>
              <a:ea typeface="+mn-ea"/>
              <a:cs typeface="+mn-cs"/>
            </a:rPr>
            <a:t>経常一般財源の大半を占める普通交付税のほか、市税</a:t>
          </a:r>
          <a:r>
            <a:rPr lang="ja-JP" altLang="en-US" sz="1050" b="0" i="0" baseline="0">
              <a:solidFill>
                <a:schemeClr val="dk1"/>
              </a:solidFill>
              <a:effectLst/>
              <a:latin typeface="+mn-lt"/>
              <a:ea typeface="+mn-ea"/>
              <a:cs typeface="+mn-cs"/>
            </a:rPr>
            <a:t>、臨時財政対策債が</a:t>
          </a:r>
          <a:r>
            <a:rPr lang="ja-JP" altLang="ja-JP" sz="1050" b="0" i="0" baseline="0">
              <a:solidFill>
                <a:schemeClr val="dk1"/>
              </a:solidFill>
              <a:effectLst/>
              <a:latin typeface="+mn-lt"/>
              <a:ea typeface="+mn-ea"/>
              <a:cs typeface="+mn-cs"/>
            </a:rPr>
            <a:t>減少し</a:t>
          </a:r>
          <a:r>
            <a:rPr lang="ja-JP" altLang="en-US" sz="1050" b="0" i="0" baseline="0">
              <a:solidFill>
                <a:schemeClr val="dk1"/>
              </a:solidFill>
              <a:effectLst/>
              <a:latin typeface="+mn-lt"/>
              <a:ea typeface="+mn-ea"/>
              <a:cs typeface="+mn-cs"/>
            </a:rPr>
            <a:t>、また、経常一般財源充当額が、増加した</a:t>
          </a:r>
          <a:r>
            <a:rPr lang="ja-JP" altLang="ja-JP" sz="1050" b="0" i="0" baseline="0">
              <a:solidFill>
                <a:schemeClr val="dk1"/>
              </a:solidFill>
              <a:effectLst/>
              <a:latin typeface="+mn-lt"/>
              <a:ea typeface="+mn-ea"/>
              <a:cs typeface="+mn-cs"/>
            </a:rPr>
            <a:t>ことによ</a:t>
          </a:r>
          <a:r>
            <a:rPr lang="ja-JP" altLang="en-US" sz="1050" b="0" i="0" baseline="0">
              <a:solidFill>
                <a:schemeClr val="dk1"/>
              </a:solidFill>
              <a:effectLst/>
              <a:latin typeface="+mn-lt"/>
              <a:ea typeface="+mn-ea"/>
              <a:cs typeface="+mn-cs"/>
            </a:rPr>
            <a:t>るものである。</a:t>
          </a:r>
          <a:endParaRPr lang="ja-JP" altLang="ja-JP" sz="1050">
            <a:effectLst/>
          </a:endParaRPr>
        </a:p>
        <a:p>
          <a:pPr rtl="0"/>
          <a:r>
            <a:rPr lang="ja-JP" altLang="ja-JP" sz="1050" b="0" i="0" baseline="0">
              <a:solidFill>
                <a:schemeClr val="dk1"/>
              </a:solidFill>
              <a:effectLst/>
              <a:latin typeface="+mn-lt"/>
              <a:ea typeface="+mn-ea"/>
              <a:cs typeface="+mn-cs"/>
            </a:rPr>
            <a:t>　人件費、公債費については、宇陀市行政改革大綱等により職員定数管理と地方債新規発行の制限をしていることから、年々</a:t>
          </a:r>
          <a:r>
            <a:rPr lang="ja-JP" altLang="en-US" sz="1050" b="0" i="0" baseline="0">
              <a:solidFill>
                <a:schemeClr val="dk1"/>
              </a:solidFill>
              <a:effectLst/>
              <a:latin typeface="+mn-lt"/>
              <a:ea typeface="+mn-ea"/>
              <a:cs typeface="+mn-cs"/>
            </a:rPr>
            <a:t>減少して</a:t>
          </a:r>
          <a:r>
            <a:rPr lang="ja-JP" altLang="ja-JP" sz="1050" b="0" i="0" baseline="0">
              <a:solidFill>
                <a:schemeClr val="dk1"/>
              </a:solidFill>
              <a:effectLst/>
              <a:latin typeface="+mn-lt"/>
              <a:ea typeface="+mn-ea"/>
              <a:cs typeface="+mn-cs"/>
            </a:rPr>
            <a:t>はいるものの、物件費、公営企業等</a:t>
          </a:r>
          <a:r>
            <a:rPr lang="ja-JP" altLang="en-US" sz="1050" b="0" i="0" baseline="0">
              <a:solidFill>
                <a:schemeClr val="dk1"/>
              </a:solidFill>
              <a:effectLst/>
              <a:latin typeface="+mn-lt"/>
              <a:ea typeface="+mn-ea"/>
              <a:cs typeface="+mn-cs"/>
            </a:rPr>
            <a:t>への補助</a:t>
          </a:r>
          <a:r>
            <a:rPr lang="ja-JP" altLang="ja-JP" sz="1050" b="0" i="0" baseline="0">
              <a:solidFill>
                <a:schemeClr val="dk1"/>
              </a:solidFill>
              <a:effectLst/>
              <a:latin typeface="+mn-lt"/>
              <a:ea typeface="+mn-ea"/>
              <a:cs typeface="+mn-cs"/>
            </a:rPr>
            <a:t>及び繰出</a:t>
          </a:r>
          <a:r>
            <a:rPr lang="ja-JP" altLang="en-US" sz="1050" b="0" i="0" baseline="0">
              <a:solidFill>
                <a:schemeClr val="dk1"/>
              </a:solidFill>
              <a:effectLst/>
              <a:latin typeface="+mn-lt"/>
              <a:ea typeface="+mn-ea"/>
              <a:cs typeface="+mn-cs"/>
            </a:rPr>
            <a:t>金</a:t>
          </a:r>
          <a:r>
            <a:rPr lang="ja-JP" altLang="ja-JP" sz="1050" b="0" i="0" baseline="0">
              <a:solidFill>
                <a:schemeClr val="dk1"/>
              </a:solidFill>
              <a:effectLst/>
              <a:latin typeface="+mn-lt"/>
              <a:ea typeface="+mn-ea"/>
              <a:cs typeface="+mn-cs"/>
            </a:rPr>
            <a:t>の増加がみられる。物件費については、委託料</a:t>
          </a:r>
          <a:r>
            <a:rPr lang="ja-JP" altLang="en-US" sz="1050" b="0" i="0" baseline="0">
              <a:solidFill>
                <a:schemeClr val="dk1"/>
              </a:solidFill>
              <a:effectLst/>
              <a:latin typeface="+mn-lt"/>
              <a:ea typeface="+mn-ea"/>
              <a:cs typeface="+mn-cs"/>
            </a:rPr>
            <a:t>と光熱水費</a:t>
          </a:r>
          <a:r>
            <a:rPr lang="ja-JP" altLang="ja-JP" sz="1050" b="0" i="0" baseline="0">
              <a:solidFill>
                <a:schemeClr val="dk1"/>
              </a:solidFill>
              <a:effectLst/>
              <a:latin typeface="+mn-lt"/>
              <a:ea typeface="+mn-ea"/>
              <a:cs typeface="+mn-cs"/>
            </a:rPr>
            <a:t>の増加が要因である。</a:t>
          </a:r>
          <a:r>
            <a:rPr lang="ja-JP" altLang="en-US" sz="1050" b="0" i="0" baseline="0">
              <a:solidFill>
                <a:schemeClr val="dk1"/>
              </a:solidFill>
              <a:effectLst/>
              <a:latin typeface="+mn-lt"/>
              <a:ea typeface="+mn-ea"/>
              <a:cs typeface="+mn-cs"/>
            </a:rPr>
            <a:t>職員が減少した分を委託で補っているためと考えられる。今後</a:t>
          </a:r>
          <a:r>
            <a:rPr lang="ja-JP" altLang="ja-JP" sz="1050" b="0" i="0" baseline="0">
              <a:solidFill>
                <a:schemeClr val="dk1"/>
              </a:solidFill>
              <a:effectLst/>
              <a:latin typeface="+mn-lt"/>
              <a:ea typeface="+mn-ea"/>
              <a:cs typeface="+mn-cs"/>
            </a:rPr>
            <a:t>、第３次宇陀市行政改革大綱により</a:t>
          </a:r>
          <a:r>
            <a:rPr lang="ja-JP" altLang="en-US" sz="1050" b="0" i="0" baseline="0">
              <a:solidFill>
                <a:schemeClr val="dk1"/>
              </a:solidFill>
              <a:effectLst/>
              <a:latin typeface="+mn-lt"/>
              <a:ea typeface="+mn-ea"/>
              <a:cs typeface="+mn-cs"/>
            </a:rPr>
            <a:t>、適正な組織体制の検討や、事務見直しを進め、人件費のみならず、物件費や繰出金等においても節減に</a:t>
          </a:r>
          <a:r>
            <a:rPr lang="ja-JP" altLang="ja-JP" sz="1050" b="0" i="0" baseline="0">
              <a:solidFill>
                <a:schemeClr val="dk1"/>
              </a:solidFill>
              <a:effectLst/>
              <a:latin typeface="+mn-lt"/>
              <a:ea typeface="+mn-ea"/>
              <a:cs typeface="+mn-cs"/>
            </a:rPr>
            <a:t>努める。</a:t>
          </a:r>
          <a:endParaRPr lang="ja-JP" altLang="ja-JP" sz="105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135709</xdr:rowOff>
    </xdr:from>
    <xdr:to>
      <xdr:col>7</xdr:col>
      <xdr:colOff>152400</xdr:colOff>
      <xdr:row>61</xdr:row>
      <xdr:rowOff>64226</xdr:rowOff>
    </xdr:to>
    <xdr:cxnSp macro="">
      <xdr:nvCxnSpPr>
        <xdr:cNvPr id="132" name="直線コネクタ 131"/>
        <xdr:cNvCxnSpPr/>
      </xdr:nvCxnSpPr>
      <xdr:spPr>
        <a:xfrm>
          <a:off x="4114800" y="10422709"/>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135709</xdr:rowOff>
    </xdr:from>
    <xdr:to>
      <xdr:col>6</xdr:col>
      <xdr:colOff>0</xdr:colOff>
      <xdr:row>61</xdr:row>
      <xdr:rowOff>43543</xdr:rowOff>
    </xdr:to>
    <xdr:cxnSp macro="">
      <xdr:nvCxnSpPr>
        <xdr:cNvPr id="135" name="直線コネクタ 134"/>
        <xdr:cNvCxnSpPr/>
      </xdr:nvCxnSpPr>
      <xdr:spPr>
        <a:xfrm flipV="1">
          <a:off x="3225800" y="1042270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87449</xdr:rowOff>
    </xdr:from>
    <xdr:to>
      <xdr:col>4</xdr:col>
      <xdr:colOff>482600</xdr:colOff>
      <xdr:row>61</xdr:row>
      <xdr:rowOff>43543</xdr:rowOff>
    </xdr:to>
    <xdr:cxnSp macro="">
      <xdr:nvCxnSpPr>
        <xdr:cNvPr id="138" name="直線コネクタ 137"/>
        <xdr:cNvCxnSpPr/>
      </xdr:nvCxnSpPr>
      <xdr:spPr>
        <a:xfrm>
          <a:off x="2336800" y="1037444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87449</xdr:rowOff>
    </xdr:from>
    <xdr:to>
      <xdr:col>3</xdr:col>
      <xdr:colOff>279400</xdr:colOff>
      <xdr:row>60</xdr:row>
      <xdr:rowOff>135709</xdr:rowOff>
    </xdr:to>
    <xdr:cxnSp macro="">
      <xdr:nvCxnSpPr>
        <xdr:cNvPr id="141" name="直線コネクタ 140"/>
        <xdr:cNvCxnSpPr/>
      </xdr:nvCxnSpPr>
      <xdr:spPr>
        <a:xfrm flipV="1">
          <a:off x="1447800" y="103744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13426</xdr:rowOff>
    </xdr:from>
    <xdr:to>
      <xdr:col>7</xdr:col>
      <xdr:colOff>203200</xdr:colOff>
      <xdr:row>61</xdr:row>
      <xdr:rowOff>115026</xdr:rowOff>
    </xdr:to>
    <xdr:sp macro="" textlink="">
      <xdr:nvSpPr>
        <xdr:cNvPr id="151" name="円/楕円 150"/>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156953</xdr:rowOff>
    </xdr:from>
    <xdr:ext cx="762000" cy="259045"/>
    <xdr:sp macro="" textlink="">
      <xdr:nvSpPr>
        <xdr:cNvPr id="152" name="財政構造の弾力性該当値テキスト"/>
        <xdr:cNvSpPr txBox="1"/>
      </xdr:nvSpPr>
      <xdr:spPr>
        <a:xfrm>
          <a:off x="5041900" y="1044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84909</xdr:rowOff>
    </xdr:from>
    <xdr:to>
      <xdr:col>6</xdr:col>
      <xdr:colOff>50800</xdr:colOff>
      <xdr:row>61</xdr:row>
      <xdr:rowOff>15059</xdr:rowOff>
    </xdr:to>
    <xdr:sp macro="" textlink="">
      <xdr:nvSpPr>
        <xdr:cNvPr id="153" name="円/楕円 152"/>
        <xdr:cNvSpPr/>
      </xdr:nvSpPr>
      <xdr:spPr>
        <a:xfrm>
          <a:off x="4064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171286</xdr:rowOff>
    </xdr:from>
    <xdr:ext cx="736600" cy="259045"/>
    <xdr:sp macro="" textlink="">
      <xdr:nvSpPr>
        <xdr:cNvPr id="154" name="テキスト ボックス 153"/>
        <xdr:cNvSpPr txBox="1"/>
      </xdr:nvSpPr>
      <xdr:spPr>
        <a:xfrm>
          <a:off x="3733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164193</xdr:rowOff>
    </xdr:from>
    <xdr:to>
      <xdr:col>4</xdr:col>
      <xdr:colOff>533400</xdr:colOff>
      <xdr:row>61</xdr:row>
      <xdr:rowOff>94343</xdr:rowOff>
    </xdr:to>
    <xdr:sp macro="" textlink="">
      <xdr:nvSpPr>
        <xdr:cNvPr id="155" name="円/楕円 154"/>
        <xdr:cNvSpPr/>
      </xdr:nvSpPr>
      <xdr:spPr>
        <a:xfrm>
          <a:off x="3175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79120</xdr:rowOff>
    </xdr:from>
    <xdr:ext cx="762000" cy="259045"/>
    <xdr:sp macro="" textlink="">
      <xdr:nvSpPr>
        <xdr:cNvPr id="156" name="テキスト ボックス 155"/>
        <xdr:cNvSpPr txBox="1"/>
      </xdr:nvSpPr>
      <xdr:spPr>
        <a:xfrm>
          <a:off x="2844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36649</xdr:rowOff>
    </xdr:from>
    <xdr:to>
      <xdr:col>3</xdr:col>
      <xdr:colOff>330200</xdr:colOff>
      <xdr:row>60</xdr:row>
      <xdr:rowOff>138249</xdr:rowOff>
    </xdr:to>
    <xdr:sp macro="" textlink="">
      <xdr:nvSpPr>
        <xdr:cNvPr id="157" name="円/楕円 156"/>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123026</xdr:rowOff>
    </xdr:from>
    <xdr:ext cx="762000" cy="259045"/>
    <xdr:sp macro="" textlink="">
      <xdr:nvSpPr>
        <xdr:cNvPr id="158" name="テキスト ボックス 157"/>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59" name="円/楕円 158"/>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171286</xdr:rowOff>
    </xdr:from>
    <xdr:ext cx="762000" cy="259045"/>
    <xdr:sp macro="" textlink="">
      <xdr:nvSpPr>
        <xdr:cNvPr id="160" name="テキスト ボックス 159"/>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類似団体を上回る要因は前年度と同様、人件費総額にある。合併後、勧奨退職制度の導入や新規採用者の抑制、施設の統廃合など様々な方策を講じていることにより、年々減少している</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平成</a:t>
          </a:r>
          <a:r>
            <a:rPr lang="ja-JP" altLang="en-US" sz="1050" b="0" i="0" baseline="0">
              <a:solidFill>
                <a:schemeClr val="dk1"/>
              </a:solidFill>
              <a:effectLst/>
              <a:latin typeface="+mn-lt"/>
              <a:ea typeface="+mn-ea"/>
              <a:cs typeface="+mn-cs"/>
            </a:rPr>
            <a:t>１７</a:t>
          </a:r>
          <a:r>
            <a:rPr lang="ja-JP" altLang="ja-JP" sz="1050" b="0" i="0" baseline="0">
              <a:solidFill>
                <a:schemeClr val="dk1"/>
              </a:solidFill>
              <a:effectLst/>
              <a:latin typeface="+mn-lt"/>
              <a:ea typeface="+mn-ea"/>
              <a:cs typeface="+mn-cs"/>
            </a:rPr>
            <a:t>年度から２６年度</a:t>
          </a:r>
          <a:r>
            <a:rPr lang="ja-JP" altLang="en-US" sz="1050" b="0" i="0" baseline="0">
              <a:solidFill>
                <a:schemeClr val="dk1"/>
              </a:solidFill>
              <a:effectLst/>
              <a:latin typeface="+mn-lt"/>
              <a:ea typeface="+mn-ea"/>
              <a:cs typeface="+mn-cs"/>
            </a:rPr>
            <a:t>では、人件費は、２９．５％減少、第２次行政改革大綱の対象期間である平成２２年から２６年</a:t>
          </a:r>
          <a:r>
            <a:rPr lang="ja-JP" altLang="ja-JP" sz="1050" b="0" i="0" baseline="0">
              <a:solidFill>
                <a:schemeClr val="dk1"/>
              </a:solidFill>
              <a:effectLst/>
              <a:latin typeface="+mn-lt"/>
              <a:ea typeface="+mn-ea"/>
              <a:cs typeface="+mn-cs"/>
            </a:rPr>
            <a:t>の５ヵ年</a:t>
          </a:r>
          <a:r>
            <a:rPr lang="ja-JP" altLang="en-US" sz="1050" b="0" i="0" baseline="0">
              <a:solidFill>
                <a:schemeClr val="dk1"/>
              </a:solidFill>
              <a:effectLst/>
              <a:latin typeface="+mn-lt"/>
              <a:ea typeface="+mn-ea"/>
              <a:cs typeface="+mn-cs"/>
            </a:rPr>
            <a:t>では、１９．２％減少している。しかし、</a:t>
          </a:r>
          <a:r>
            <a:rPr lang="ja-JP" altLang="ja-JP" sz="1050" b="0" i="0" baseline="0">
              <a:solidFill>
                <a:schemeClr val="dk1"/>
              </a:solidFill>
              <a:effectLst/>
              <a:latin typeface="+mn-lt"/>
              <a:ea typeface="+mn-ea"/>
              <a:cs typeface="+mn-cs"/>
            </a:rPr>
            <a:t>依然として類似団体に比べて多い状況である。</a:t>
          </a:r>
          <a:r>
            <a:rPr lang="ja-JP" altLang="en-US" sz="1050" b="0" i="0" baseline="0">
              <a:solidFill>
                <a:schemeClr val="dk1"/>
              </a:solidFill>
              <a:effectLst/>
              <a:latin typeface="+mn-lt"/>
              <a:ea typeface="+mn-ea"/>
              <a:cs typeface="+mn-cs"/>
            </a:rPr>
            <a:t>一方、</a:t>
          </a:r>
          <a:r>
            <a:rPr lang="ja-JP" altLang="ja-JP" sz="1050" b="0" i="0" baseline="0">
              <a:solidFill>
                <a:schemeClr val="dk1"/>
              </a:solidFill>
              <a:effectLst/>
              <a:latin typeface="+mn-lt"/>
              <a:ea typeface="+mn-ea"/>
              <a:cs typeface="+mn-cs"/>
            </a:rPr>
            <a:t>人件費削減によ</a:t>
          </a:r>
          <a:r>
            <a:rPr lang="ja-JP" altLang="en-US" sz="1050" b="0" i="0" baseline="0">
              <a:solidFill>
                <a:schemeClr val="dk1"/>
              </a:solidFill>
              <a:effectLst/>
              <a:latin typeface="+mn-lt"/>
              <a:ea typeface="+mn-ea"/>
              <a:cs typeface="+mn-cs"/>
            </a:rPr>
            <a:t>り</a:t>
          </a:r>
          <a:r>
            <a:rPr lang="ja-JP" altLang="ja-JP" sz="1050" b="0" i="0" baseline="0">
              <a:solidFill>
                <a:schemeClr val="dk1"/>
              </a:solidFill>
              <a:effectLst/>
              <a:latin typeface="+mn-lt"/>
              <a:ea typeface="+mn-ea"/>
              <a:cs typeface="+mn-cs"/>
            </a:rPr>
            <a:t>業務委託が増加する傾向にあり、物件費が増加している。</a:t>
          </a:r>
          <a:r>
            <a:rPr lang="ja-JP" altLang="en-US" sz="1050" b="0" i="0" baseline="0">
              <a:solidFill>
                <a:schemeClr val="dk1"/>
              </a:solidFill>
              <a:effectLst/>
              <a:latin typeface="+mn-lt"/>
              <a:ea typeface="+mn-ea"/>
              <a:cs typeface="+mn-cs"/>
            </a:rPr>
            <a:t>また、施設に所属する職員給が類似団体に比べ多いのが特徴である。</a:t>
          </a:r>
          <a:endParaRPr lang="ja-JP" altLang="ja-JP" sz="105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　今後は、第３次行政改革大綱（平成２７から３１年度対象）により、社会経済情勢の変化を踏まえ、対応すべき行政需要の範囲や事務事業の見直しを行い、</a:t>
          </a:r>
          <a:r>
            <a:rPr lang="ja-JP" altLang="en-US" sz="1050" b="0" i="0" baseline="0">
              <a:solidFill>
                <a:schemeClr val="dk1"/>
              </a:solidFill>
              <a:effectLst/>
              <a:latin typeface="+mn-lt"/>
              <a:ea typeface="+mn-ea"/>
              <a:cs typeface="+mn-cs"/>
            </a:rPr>
            <a:t>行政組織のスリム化及び公共施設等総合管理計画の作成に取り組み、公共施設の適正管理</a:t>
          </a:r>
          <a:r>
            <a:rPr lang="ja-JP" altLang="ja-JP" sz="1050" b="0" i="0" baseline="0">
              <a:solidFill>
                <a:schemeClr val="dk1"/>
              </a:solidFill>
              <a:effectLst/>
              <a:latin typeface="+mn-lt"/>
              <a:ea typeface="+mn-ea"/>
              <a:cs typeface="+mn-cs"/>
            </a:rPr>
            <a:t>を図る。</a:t>
          </a:r>
          <a:endParaRPr lang="ja-JP" altLang="ja-JP" sz="105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29434</xdr:rowOff>
    </xdr:from>
    <xdr:to>
      <xdr:col>7</xdr:col>
      <xdr:colOff>152400</xdr:colOff>
      <xdr:row>83</xdr:row>
      <xdr:rowOff>46304</xdr:rowOff>
    </xdr:to>
    <xdr:cxnSp macro="">
      <xdr:nvCxnSpPr>
        <xdr:cNvPr id="192" name="直線コネクタ 191"/>
        <xdr:cNvCxnSpPr/>
      </xdr:nvCxnSpPr>
      <xdr:spPr>
        <a:xfrm>
          <a:off x="4114800" y="14259784"/>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29434</xdr:rowOff>
    </xdr:from>
    <xdr:to>
      <xdr:col>6</xdr:col>
      <xdr:colOff>0</xdr:colOff>
      <xdr:row>83</xdr:row>
      <xdr:rowOff>36995</xdr:rowOff>
    </xdr:to>
    <xdr:cxnSp macro="">
      <xdr:nvCxnSpPr>
        <xdr:cNvPr id="195" name="直線コネクタ 194"/>
        <xdr:cNvCxnSpPr/>
      </xdr:nvCxnSpPr>
      <xdr:spPr>
        <a:xfrm flipV="1">
          <a:off x="3225800" y="14259784"/>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36995</xdr:rowOff>
    </xdr:from>
    <xdr:to>
      <xdr:col>4</xdr:col>
      <xdr:colOff>482600</xdr:colOff>
      <xdr:row>83</xdr:row>
      <xdr:rowOff>45647</xdr:rowOff>
    </xdr:to>
    <xdr:cxnSp macro="">
      <xdr:nvCxnSpPr>
        <xdr:cNvPr id="198" name="直線コネクタ 197"/>
        <xdr:cNvCxnSpPr/>
      </xdr:nvCxnSpPr>
      <xdr:spPr>
        <a:xfrm flipV="1">
          <a:off x="2336800" y="14267345"/>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45647</xdr:rowOff>
    </xdr:from>
    <xdr:to>
      <xdr:col>3</xdr:col>
      <xdr:colOff>279400</xdr:colOff>
      <xdr:row>83</xdr:row>
      <xdr:rowOff>57800</xdr:rowOff>
    </xdr:to>
    <xdr:cxnSp macro="">
      <xdr:nvCxnSpPr>
        <xdr:cNvPr id="201" name="直線コネクタ 200"/>
        <xdr:cNvCxnSpPr/>
      </xdr:nvCxnSpPr>
      <xdr:spPr>
        <a:xfrm flipV="1">
          <a:off x="1447800" y="14275997"/>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166954</xdr:rowOff>
    </xdr:from>
    <xdr:to>
      <xdr:col>7</xdr:col>
      <xdr:colOff>203200</xdr:colOff>
      <xdr:row>83</xdr:row>
      <xdr:rowOff>97104</xdr:rowOff>
    </xdr:to>
    <xdr:sp macro="" textlink="">
      <xdr:nvSpPr>
        <xdr:cNvPr id="211" name="円/楕円 210"/>
        <xdr:cNvSpPr/>
      </xdr:nvSpPr>
      <xdr:spPr>
        <a:xfrm>
          <a:off x="4902200" y="142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139031</xdr:rowOff>
    </xdr:from>
    <xdr:ext cx="762000" cy="259045"/>
    <xdr:sp macro="" textlink="">
      <xdr:nvSpPr>
        <xdr:cNvPr id="212" name="人件費・物件費等の状況該当値テキスト"/>
        <xdr:cNvSpPr txBox="1"/>
      </xdr:nvSpPr>
      <xdr:spPr>
        <a:xfrm>
          <a:off x="5041900" y="1419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163,926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150084</xdr:rowOff>
    </xdr:from>
    <xdr:to>
      <xdr:col>6</xdr:col>
      <xdr:colOff>50800</xdr:colOff>
      <xdr:row>83</xdr:row>
      <xdr:rowOff>80234</xdr:rowOff>
    </xdr:to>
    <xdr:sp macro="" textlink="">
      <xdr:nvSpPr>
        <xdr:cNvPr id="213" name="円/楕円 212"/>
        <xdr:cNvSpPr/>
      </xdr:nvSpPr>
      <xdr:spPr>
        <a:xfrm>
          <a:off x="4064000" y="142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65011</xdr:rowOff>
    </xdr:from>
    <xdr:ext cx="736600" cy="259045"/>
    <xdr:sp macro="" textlink="">
      <xdr:nvSpPr>
        <xdr:cNvPr id="214" name="テキスト ボックス 213"/>
        <xdr:cNvSpPr txBox="1"/>
      </xdr:nvSpPr>
      <xdr:spPr>
        <a:xfrm>
          <a:off x="3733800" y="1429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157645</xdr:rowOff>
    </xdr:from>
    <xdr:to>
      <xdr:col>4</xdr:col>
      <xdr:colOff>533400</xdr:colOff>
      <xdr:row>83</xdr:row>
      <xdr:rowOff>87795</xdr:rowOff>
    </xdr:to>
    <xdr:sp macro="" textlink="">
      <xdr:nvSpPr>
        <xdr:cNvPr id="215" name="円/楕円 214"/>
        <xdr:cNvSpPr/>
      </xdr:nvSpPr>
      <xdr:spPr>
        <a:xfrm>
          <a:off x="3175000" y="142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72572</xdr:rowOff>
    </xdr:from>
    <xdr:ext cx="762000" cy="259045"/>
    <xdr:sp macro="" textlink="">
      <xdr:nvSpPr>
        <xdr:cNvPr id="216" name="テキスト ボックス 215"/>
        <xdr:cNvSpPr txBox="1"/>
      </xdr:nvSpPr>
      <xdr:spPr>
        <a:xfrm>
          <a:off x="2844800" y="1430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166297</xdr:rowOff>
    </xdr:from>
    <xdr:to>
      <xdr:col>3</xdr:col>
      <xdr:colOff>330200</xdr:colOff>
      <xdr:row>83</xdr:row>
      <xdr:rowOff>96447</xdr:rowOff>
    </xdr:to>
    <xdr:sp macro="" textlink="">
      <xdr:nvSpPr>
        <xdr:cNvPr id="217" name="円/楕円 216"/>
        <xdr:cNvSpPr/>
      </xdr:nvSpPr>
      <xdr:spPr>
        <a:xfrm>
          <a:off x="2286000" y="1422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81224</xdr:rowOff>
    </xdr:from>
    <xdr:ext cx="762000" cy="259045"/>
    <xdr:sp macro="" textlink="">
      <xdr:nvSpPr>
        <xdr:cNvPr id="218" name="テキスト ボックス 217"/>
        <xdr:cNvSpPr txBox="1"/>
      </xdr:nvSpPr>
      <xdr:spPr>
        <a:xfrm>
          <a:off x="1955800" y="1431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7000</xdr:rowOff>
    </xdr:from>
    <xdr:to>
      <xdr:col>2</xdr:col>
      <xdr:colOff>127000</xdr:colOff>
      <xdr:row>83</xdr:row>
      <xdr:rowOff>108600</xdr:rowOff>
    </xdr:to>
    <xdr:sp macro="" textlink="">
      <xdr:nvSpPr>
        <xdr:cNvPr id="219" name="円/楕円 218"/>
        <xdr:cNvSpPr/>
      </xdr:nvSpPr>
      <xdr:spPr>
        <a:xfrm>
          <a:off x="1397000" y="142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93377</xdr:rowOff>
    </xdr:from>
    <xdr:ext cx="762000" cy="259045"/>
    <xdr:sp macro="" textlink="">
      <xdr:nvSpPr>
        <xdr:cNvPr id="220" name="テキスト ボックス 219"/>
        <xdr:cNvSpPr txBox="1"/>
      </xdr:nvSpPr>
      <xdr:spPr>
        <a:xfrm>
          <a:off x="1066800" y="143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平成１９年４月より継続して</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職員給を削減していることにより、類似団体平均</a:t>
          </a:r>
          <a:r>
            <a:rPr lang="ja-JP" altLang="en-US" sz="1100" b="0" i="0" baseline="0">
              <a:solidFill>
                <a:schemeClr val="dk1"/>
              </a:solidFill>
              <a:effectLst/>
              <a:latin typeface="+mn-lt"/>
              <a:ea typeface="+mn-ea"/>
              <a:cs typeface="+mn-cs"/>
            </a:rPr>
            <a:t>を下回っている。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平成２３年、２４年（平成２４年・２５年４月１日現在給与実態調査結果）は、ラスパイレス指数が１００を超えているが、これは、国家公務員の時限的な（２年間）給与改定特例法による措置によるもので、宇陀市においても、平成２４と２５年の基準日の間（平成２５年７月１日～平成２６年３月３１日）に、国と同様の特例減額措置を実施した。平成２５年４月１日は、同措置がないとした場合と同様であるので、指数の変化はない。平成２５、２６年は、同措置がなくなり、平成２２年と同水準に戻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113792</xdr:rowOff>
    </xdr:to>
    <xdr:cxnSp macro="">
      <xdr:nvCxnSpPr>
        <xdr:cNvPr id="252" name="直線コネクタ 251"/>
        <xdr:cNvCxnSpPr/>
      </xdr:nvCxnSpPr>
      <xdr:spPr>
        <a:xfrm>
          <a:off x="16179800" y="146822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87</xdr:row>
      <xdr:rowOff>142494</xdr:rowOff>
    </xdr:to>
    <xdr:cxnSp macro="">
      <xdr:nvCxnSpPr>
        <xdr:cNvPr id="255" name="直線コネクタ 254"/>
        <xdr:cNvCxnSpPr/>
      </xdr:nvCxnSpPr>
      <xdr:spPr>
        <a:xfrm flipV="1">
          <a:off x="15290800" y="14682215"/>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113537</xdr:rowOff>
    </xdr:from>
    <xdr:to>
      <xdr:col>22</xdr:col>
      <xdr:colOff>203200</xdr:colOff>
      <xdr:row>87</xdr:row>
      <xdr:rowOff>142494</xdr:rowOff>
    </xdr:to>
    <xdr:cxnSp macro="">
      <xdr:nvCxnSpPr>
        <xdr:cNvPr id="258" name="直線コネクタ 257"/>
        <xdr:cNvCxnSpPr/>
      </xdr:nvCxnSpPr>
      <xdr:spPr>
        <a:xfrm>
          <a:off x="14401800" y="150296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113537</xdr:rowOff>
    </xdr:to>
    <xdr:cxnSp macro="">
      <xdr:nvCxnSpPr>
        <xdr:cNvPr id="261" name="直線コネクタ 260"/>
        <xdr:cNvCxnSpPr/>
      </xdr:nvCxnSpPr>
      <xdr:spPr>
        <a:xfrm>
          <a:off x="13512800" y="14658087"/>
          <a:ext cx="889000" cy="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1" name="円/楕円 270"/>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2"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74" name="テキスト ボックス 273"/>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91694</xdr:rowOff>
    </xdr:from>
    <xdr:to>
      <xdr:col>22</xdr:col>
      <xdr:colOff>254000</xdr:colOff>
      <xdr:row>88</xdr:row>
      <xdr:rowOff>21844</xdr:rowOff>
    </xdr:to>
    <xdr:sp macro="" textlink="">
      <xdr:nvSpPr>
        <xdr:cNvPr id="275" name="円/楕円 274"/>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32021</xdr:rowOff>
    </xdr:from>
    <xdr:ext cx="762000" cy="259045"/>
    <xdr:sp macro="" textlink="">
      <xdr:nvSpPr>
        <xdr:cNvPr id="276" name="テキスト ボックス 275"/>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62737</xdr:rowOff>
    </xdr:from>
    <xdr:to>
      <xdr:col>21</xdr:col>
      <xdr:colOff>50800</xdr:colOff>
      <xdr:row>87</xdr:row>
      <xdr:rowOff>164337</xdr:rowOff>
    </xdr:to>
    <xdr:sp macro="" textlink="">
      <xdr:nvSpPr>
        <xdr:cNvPr id="277" name="円/楕円 276"/>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3064</xdr:rowOff>
    </xdr:from>
    <xdr:ext cx="762000" cy="259045"/>
    <xdr:sp macro="" textlink="">
      <xdr:nvSpPr>
        <xdr:cNvPr id="278" name="テキスト ボックス 277"/>
        <xdr:cNvSpPr txBox="1"/>
      </xdr:nvSpPr>
      <xdr:spPr>
        <a:xfrm>
          <a:off x="14020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79" name="円/楕円 278"/>
        <xdr:cNvSpPr/>
      </xdr:nvSpPr>
      <xdr:spPr>
        <a:xfrm>
          <a:off x="13462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80" name="テキスト ボックス 279"/>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理的要因や合併前の職員を引き継いだこと、施設が多数あるのが現状であり、類似団体と比較して総枠的に多い。平成１８年度に制定した集中改革プランにおいて、平成２１年度末までに５７人（１０．１％）の減を目指し、結果として８３人（１４．８％）の減となるなど職員数は減少している。また、平成２２年度から平成２６年度において、第２次宇陀市行政改革大綱による定員の適正化を図るため、早期勧奨退職制度の導入や類似施設の統廃合、民間委託の導入などにより、普通会計職員４８人の削減を目標としていたが、結果は、９１人の減となり目標を大幅に超えた。</a:t>
          </a:r>
          <a:endParaRPr lang="ja-JP" altLang="ja-JP" sz="1400">
            <a:effectLst/>
          </a:endParaRPr>
        </a:p>
        <a:p>
          <a:r>
            <a:rPr lang="ja-JP" altLang="ja-JP" sz="1100" b="0" i="0" baseline="0">
              <a:solidFill>
                <a:schemeClr val="dk1"/>
              </a:solidFill>
              <a:effectLst/>
              <a:latin typeface="+mn-lt"/>
              <a:ea typeface="+mn-ea"/>
              <a:cs typeface="+mn-cs"/>
            </a:rPr>
            <a:t>　しかし、依然として類似団体平均より２．</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人多い状態であり、今後も引き続き第３次宇陀市行政改革大綱において適正な定員管理に取り組む</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100512</xdr:rowOff>
    </xdr:from>
    <xdr:to>
      <xdr:col>24</xdr:col>
      <xdr:colOff>558800</xdr:colOff>
      <xdr:row>63</xdr:row>
      <xdr:rowOff>109704</xdr:rowOff>
    </xdr:to>
    <xdr:cxnSp macro="">
      <xdr:nvCxnSpPr>
        <xdr:cNvPr id="317" name="直線コネクタ 316"/>
        <xdr:cNvCxnSpPr/>
      </xdr:nvCxnSpPr>
      <xdr:spPr>
        <a:xfrm flipV="1">
          <a:off x="16179800" y="1090186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109704</xdr:rowOff>
    </xdr:from>
    <xdr:to>
      <xdr:col>23</xdr:col>
      <xdr:colOff>406400</xdr:colOff>
      <xdr:row>64</xdr:row>
      <xdr:rowOff>9495</xdr:rowOff>
    </xdr:to>
    <xdr:cxnSp macro="">
      <xdr:nvCxnSpPr>
        <xdr:cNvPr id="320" name="直線コネクタ 319"/>
        <xdr:cNvCxnSpPr/>
      </xdr:nvCxnSpPr>
      <xdr:spPr>
        <a:xfrm flipV="1">
          <a:off x="15290800" y="1091105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9495</xdr:rowOff>
    </xdr:from>
    <xdr:to>
      <xdr:col>22</xdr:col>
      <xdr:colOff>203200</xdr:colOff>
      <xdr:row>64</xdr:row>
      <xdr:rowOff>53159</xdr:rowOff>
    </xdr:to>
    <xdr:cxnSp macro="">
      <xdr:nvCxnSpPr>
        <xdr:cNvPr id="323" name="直線コネクタ 322"/>
        <xdr:cNvCxnSpPr/>
      </xdr:nvCxnSpPr>
      <xdr:spPr>
        <a:xfrm flipV="1">
          <a:off x="14401800" y="10982295"/>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53159</xdr:rowOff>
    </xdr:from>
    <xdr:to>
      <xdr:col>21</xdr:col>
      <xdr:colOff>0</xdr:colOff>
      <xdr:row>64</xdr:row>
      <xdr:rowOff>104866</xdr:rowOff>
    </xdr:to>
    <xdr:cxnSp macro="">
      <xdr:nvCxnSpPr>
        <xdr:cNvPr id="326" name="直線コネクタ 325"/>
        <xdr:cNvCxnSpPr/>
      </xdr:nvCxnSpPr>
      <xdr:spPr>
        <a:xfrm flipV="1">
          <a:off x="13512800" y="110259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49712</xdr:rowOff>
    </xdr:from>
    <xdr:to>
      <xdr:col>24</xdr:col>
      <xdr:colOff>609600</xdr:colOff>
      <xdr:row>63</xdr:row>
      <xdr:rowOff>151312</xdr:rowOff>
    </xdr:to>
    <xdr:sp macro="" textlink="">
      <xdr:nvSpPr>
        <xdr:cNvPr id="336" name="円/楕円 335"/>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21789</xdr:rowOff>
    </xdr:from>
    <xdr:ext cx="762000" cy="259045"/>
    <xdr:sp macro="" textlink="">
      <xdr:nvSpPr>
        <xdr:cNvPr id="337" name="定員管理の状況該当値テキスト"/>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58904</xdr:rowOff>
    </xdr:from>
    <xdr:to>
      <xdr:col>23</xdr:col>
      <xdr:colOff>457200</xdr:colOff>
      <xdr:row>63</xdr:row>
      <xdr:rowOff>160504</xdr:rowOff>
    </xdr:to>
    <xdr:sp macro="" textlink="">
      <xdr:nvSpPr>
        <xdr:cNvPr id="338" name="円/楕円 337"/>
        <xdr:cNvSpPr/>
      </xdr:nvSpPr>
      <xdr:spPr>
        <a:xfrm>
          <a:off x="16129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145281</xdr:rowOff>
    </xdr:from>
    <xdr:ext cx="736600" cy="259045"/>
    <xdr:sp macro="" textlink="">
      <xdr:nvSpPr>
        <xdr:cNvPr id="339" name="テキスト ボックス 338"/>
        <xdr:cNvSpPr txBox="1"/>
      </xdr:nvSpPr>
      <xdr:spPr>
        <a:xfrm>
          <a:off x="15798800" y="1094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130145</xdr:rowOff>
    </xdr:from>
    <xdr:to>
      <xdr:col>22</xdr:col>
      <xdr:colOff>254000</xdr:colOff>
      <xdr:row>64</xdr:row>
      <xdr:rowOff>60295</xdr:rowOff>
    </xdr:to>
    <xdr:sp macro="" textlink="">
      <xdr:nvSpPr>
        <xdr:cNvPr id="340" name="円/楕円 339"/>
        <xdr:cNvSpPr/>
      </xdr:nvSpPr>
      <xdr:spPr>
        <a:xfrm>
          <a:off x="15240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45072</xdr:rowOff>
    </xdr:from>
    <xdr:ext cx="762000" cy="259045"/>
    <xdr:sp macro="" textlink="">
      <xdr:nvSpPr>
        <xdr:cNvPr id="341" name="テキスト ボックス 340"/>
        <xdr:cNvSpPr txBox="1"/>
      </xdr:nvSpPr>
      <xdr:spPr>
        <a:xfrm>
          <a:off x="14909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2359</xdr:rowOff>
    </xdr:from>
    <xdr:to>
      <xdr:col>21</xdr:col>
      <xdr:colOff>50800</xdr:colOff>
      <xdr:row>64</xdr:row>
      <xdr:rowOff>103959</xdr:rowOff>
    </xdr:to>
    <xdr:sp macro="" textlink="">
      <xdr:nvSpPr>
        <xdr:cNvPr id="342" name="円/楕円 341"/>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88736</xdr:rowOff>
    </xdr:from>
    <xdr:ext cx="762000" cy="259045"/>
    <xdr:sp macro="" textlink="">
      <xdr:nvSpPr>
        <xdr:cNvPr id="343" name="テキスト ボックス 342"/>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54066</xdr:rowOff>
    </xdr:from>
    <xdr:to>
      <xdr:col>19</xdr:col>
      <xdr:colOff>533400</xdr:colOff>
      <xdr:row>64</xdr:row>
      <xdr:rowOff>155666</xdr:rowOff>
    </xdr:to>
    <xdr:sp macro="" textlink="">
      <xdr:nvSpPr>
        <xdr:cNvPr id="344" name="円/楕円 343"/>
        <xdr:cNvSpPr/>
      </xdr:nvSpPr>
      <xdr:spPr>
        <a:xfrm>
          <a:off x="13462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140443</xdr:rowOff>
    </xdr:from>
    <xdr:ext cx="762000" cy="259045"/>
    <xdr:sp macro="" textlink="">
      <xdr:nvSpPr>
        <xdr:cNvPr id="345" name="テキスト ボックス 344"/>
        <xdr:cNvSpPr txBox="1"/>
      </xdr:nvSpPr>
      <xdr:spPr>
        <a:xfrm>
          <a:off x="13131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合併以前より財源を地方債に求めてきたため、旧町村での過疎債や公住債、土地開発公社の健全化による用先債、合併特例債等の償還により、高い水準で推移しているが、新規発行額の抑制</a:t>
          </a:r>
          <a:r>
            <a:rPr lang="ja-JP" altLang="en-US" sz="1100" b="0" i="0" baseline="0">
              <a:solidFill>
                <a:schemeClr val="dk1"/>
              </a:solidFill>
              <a:effectLst/>
              <a:latin typeface="+mn-lt"/>
              <a:ea typeface="+mn-ea"/>
              <a:cs typeface="+mn-cs"/>
            </a:rPr>
            <a:t>及び普通交付税算入率の高い起債借入</a:t>
          </a:r>
          <a:r>
            <a:rPr lang="ja-JP" altLang="ja-JP" sz="1100" b="0" i="0" baseline="0">
              <a:solidFill>
                <a:schemeClr val="dk1"/>
              </a:solidFill>
              <a:effectLst/>
              <a:latin typeface="+mn-lt"/>
              <a:ea typeface="+mn-ea"/>
              <a:cs typeface="+mn-cs"/>
            </a:rPr>
            <a:t>により、前年度より０．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改善し１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％と減少した。類似団体平均も減少しているので、依然、平均と比較して６．</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高い。</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年度以降も、第３次宇陀市行政改革大綱による発行総額の抑制により、さらに、比率を減少させる</a:t>
          </a:r>
          <a:r>
            <a:rPr lang="ja-JP" altLang="en-US" sz="1100" b="0" i="0" baseline="0">
              <a:solidFill>
                <a:schemeClr val="dk1"/>
              </a:solidFill>
              <a:effectLst/>
              <a:latin typeface="+mn-lt"/>
              <a:ea typeface="+mn-ea"/>
              <a:cs typeface="+mn-cs"/>
            </a:rPr>
            <a:t>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4064</xdr:rowOff>
    </xdr:from>
    <xdr:to>
      <xdr:col>24</xdr:col>
      <xdr:colOff>558800</xdr:colOff>
      <xdr:row>39</xdr:row>
      <xdr:rowOff>8890</xdr:rowOff>
    </xdr:to>
    <xdr:cxnSp macro="">
      <xdr:nvCxnSpPr>
        <xdr:cNvPr id="377" name="直線コネクタ 376"/>
        <xdr:cNvCxnSpPr/>
      </xdr:nvCxnSpPr>
      <xdr:spPr>
        <a:xfrm flipV="1">
          <a:off x="16179800" y="669061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23368</xdr:rowOff>
    </xdr:to>
    <xdr:cxnSp macro="">
      <xdr:nvCxnSpPr>
        <xdr:cNvPr id="380" name="直線コネクタ 379"/>
        <xdr:cNvCxnSpPr/>
      </xdr:nvCxnSpPr>
      <xdr:spPr>
        <a:xfrm flipV="1">
          <a:off x="15290800" y="66954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23368</xdr:rowOff>
    </xdr:from>
    <xdr:to>
      <xdr:col>22</xdr:col>
      <xdr:colOff>203200</xdr:colOff>
      <xdr:row>39</xdr:row>
      <xdr:rowOff>42672</xdr:rowOff>
    </xdr:to>
    <xdr:cxnSp macro="">
      <xdr:nvCxnSpPr>
        <xdr:cNvPr id="383" name="直線コネクタ 382"/>
        <xdr:cNvCxnSpPr/>
      </xdr:nvCxnSpPr>
      <xdr:spPr>
        <a:xfrm flipV="1">
          <a:off x="14401800" y="67099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42672</xdr:rowOff>
    </xdr:from>
    <xdr:to>
      <xdr:col>21</xdr:col>
      <xdr:colOff>0</xdr:colOff>
      <xdr:row>39</xdr:row>
      <xdr:rowOff>83693</xdr:rowOff>
    </xdr:to>
    <xdr:cxnSp macro="">
      <xdr:nvCxnSpPr>
        <xdr:cNvPr id="386" name="直線コネクタ 385"/>
        <xdr:cNvCxnSpPr/>
      </xdr:nvCxnSpPr>
      <xdr:spPr>
        <a:xfrm flipV="1">
          <a:off x="13512800" y="672922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124714</xdr:rowOff>
    </xdr:from>
    <xdr:to>
      <xdr:col>24</xdr:col>
      <xdr:colOff>609600</xdr:colOff>
      <xdr:row>39</xdr:row>
      <xdr:rowOff>54864</xdr:rowOff>
    </xdr:to>
    <xdr:sp macro="" textlink="">
      <xdr:nvSpPr>
        <xdr:cNvPr id="396" name="円/楕円 395"/>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96791</xdr:rowOff>
    </xdr:from>
    <xdr:ext cx="762000" cy="259045"/>
    <xdr:sp macro="" textlink="">
      <xdr:nvSpPr>
        <xdr:cNvPr id="397" name="公債費負担の状況該当値テキスト"/>
        <xdr:cNvSpPr txBox="1"/>
      </xdr:nvSpPr>
      <xdr:spPr>
        <a:xfrm>
          <a:off x="1710690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8" name="円/楕円 397"/>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399" name="テキスト ボックス 398"/>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144018</xdr:rowOff>
    </xdr:from>
    <xdr:to>
      <xdr:col>22</xdr:col>
      <xdr:colOff>254000</xdr:colOff>
      <xdr:row>39</xdr:row>
      <xdr:rowOff>74168</xdr:rowOff>
    </xdr:to>
    <xdr:sp macro="" textlink="">
      <xdr:nvSpPr>
        <xdr:cNvPr id="400" name="円/楕円 399"/>
        <xdr:cNvSpPr/>
      </xdr:nvSpPr>
      <xdr:spPr>
        <a:xfrm>
          <a:off x="15240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401" name="テキスト ボックス 40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163322</xdr:rowOff>
    </xdr:from>
    <xdr:to>
      <xdr:col>21</xdr:col>
      <xdr:colOff>50800</xdr:colOff>
      <xdr:row>39</xdr:row>
      <xdr:rowOff>93472</xdr:rowOff>
    </xdr:to>
    <xdr:sp macro="" textlink="">
      <xdr:nvSpPr>
        <xdr:cNvPr id="402" name="円/楕円 401"/>
        <xdr:cNvSpPr/>
      </xdr:nvSpPr>
      <xdr:spPr>
        <a:xfrm>
          <a:off x="14351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78249</xdr:rowOff>
    </xdr:from>
    <xdr:ext cx="762000" cy="259045"/>
    <xdr:sp macro="" textlink="">
      <xdr:nvSpPr>
        <xdr:cNvPr id="403" name="テキスト ボックス 402"/>
        <xdr:cNvSpPr txBox="1"/>
      </xdr:nvSpPr>
      <xdr:spPr>
        <a:xfrm>
          <a:off x="140208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32893</xdr:rowOff>
    </xdr:from>
    <xdr:to>
      <xdr:col>19</xdr:col>
      <xdr:colOff>533400</xdr:colOff>
      <xdr:row>39</xdr:row>
      <xdr:rowOff>134493</xdr:rowOff>
    </xdr:to>
    <xdr:sp macro="" textlink="">
      <xdr:nvSpPr>
        <xdr:cNvPr id="404" name="円/楕円 403"/>
        <xdr:cNvSpPr/>
      </xdr:nvSpPr>
      <xdr:spPr>
        <a:xfrm>
          <a:off x="134620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119270</xdr:rowOff>
    </xdr:from>
    <xdr:ext cx="762000" cy="259045"/>
    <xdr:sp macro="" textlink="">
      <xdr:nvSpPr>
        <xdr:cNvPr id="405" name="テキスト ボックス 404"/>
        <xdr:cNvSpPr txBox="1"/>
      </xdr:nvSpPr>
      <xdr:spPr>
        <a:xfrm>
          <a:off x="13131800" y="68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類似団体平均と比較して高い理由は、地方債</a:t>
          </a:r>
          <a:r>
            <a:rPr lang="ja-JP" altLang="en-US" sz="1100" b="0" i="0" baseline="0">
              <a:solidFill>
                <a:schemeClr val="dk1"/>
              </a:solidFill>
              <a:effectLst/>
              <a:latin typeface="+mn-lt"/>
              <a:ea typeface="+mn-ea"/>
              <a:cs typeface="+mn-cs"/>
            </a:rPr>
            <a:t>現在高</a:t>
          </a:r>
          <a:r>
            <a:rPr lang="ja-JP" altLang="ja-JP" sz="1100" b="0" i="0" baseline="0">
              <a:solidFill>
                <a:schemeClr val="dk1"/>
              </a:solidFill>
              <a:effectLst/>
              <a:latin typeface="+mn-lt"/>
              <a:ea typeface="+mn-ea"/>
              <a:cs typeface="+mn-cs"/>
            </a:rPr>
            <a:t>が高いこと、公営企業債等繰出額が高いこと、</a:t>
          </a:r>
          <a:r>
            <a:rPr lang="ja-JP" altLang="en-US" sz="1100" b="0" i="0" baseline="0">
              <a:solidFill>
                <a:schemeClr val="dk1"/>
              </a:solidFill>
              <a:effectLst/>
              <a:latin typeface="+mn-lt"/>
              <a:ea typeface="+mn-ea"/>
              <a:cs typeface="+mn-cs"/>
            </a:rPr>
            <a:t>職員数が多いため</a:t>
          </a:r>
          <a:r>
            <a:rPr lang="ja-JP" altLang="ja-JP" sz="1100" b="0" i="0" baseline="0">
              <a:solidFill>
                <a:schemeClr val="dk1"/>
              </a:solidFill>
              <a:effectLst/>
              <a:latin typeface="+mn-lt"/>
              <a:ea typeface="+mn-ea"/>
              <a:cs typeface="+mn-cs"/>
            </a:rPr>
            <a:t>退職手当負担額が高いことが要因となっている。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昨年より、１３．１％改善した理由は、地方債現在高の減少、繰出見込額の減少、職員総数が１４名減少したことに伴う職員手当負担額の減少である。</a:t>
          </a:r>
          <a:r>
            <a:rPr lang="ja-JP" altLang="ja-JP" sz="1100" b="0" i="0" baseline="0">
              <a:solidFill>
                <a:schemeClr val="dk1"/>
              </a:solidFill>
              <a:effectLst/>
              <a:latin typeface="+mn-lt"/>
              <a:ea typeface="+mn-ea"/>
              <a:cs typeface="+mn-cs"/>
            </a:rPr>
            <a:t>公営企業債繰出額については、高い水準が続く見込みであるが、その他の要因については、新規発行額の抑制や職員の定員適正化計画の推進などを行うことにより、徐々にではあるが改善に努めることができる。</a:t>
          </a:r>
          <a:endParaRPr lang="ja-JP" altLang="ja-JP" sz="1400">
            <a:effectLst/>
          </a:endParaRPr>
        </a:p>
        <a:p>
          <a:pPr rtl="0"/>
          <a:r>
            <a:rPr lang="ja-JP" altLang="ja-JP" sz="1100" b="0" i="0" baseline="0">
              <a:solidFill>
                <a:schemeClr val="dk1"/>
              </a:solidFill>
              <a:effectLst/>
              <a:latin typeface="+mn-lt"/>
              <a:ea typeface="+mn-ea"/>
              <a:cs typeface="+mn-cs"/>
            </a:rPr>
            <a:t>　今後も、引き続き新規発行額の抑制や職員の定員適正化計画の推進を進め、将来負担比率の改善に努めていく。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123465</xdr:rowOff>
    </xdr:from>
    <xdr:to>
      <xdr:col>24</xdr:col>
      <xdr:colOff>558800</xdr:colOff>
      <xdr:row>15</xdr:row>
      <xdr:rowOff>149807</xdr:rowOff>
    </xdr:to>
    <xdr:cxnSp macro="">
      <xdr:nvCxnSpPr>
        <xdr:cNvPr id="439" name="直線コネクタ 438"/>
        <xdr:cNvCxnSpPr/>
      </xdr:nvCxnSpPr>
      <xdr:spPr>
        <a:xfrm flipV="1">
          <a:off x="16179800" y="2695215"/>
          <a:ext cx="8382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149807</xdr:rowOff>
    </xdr:from>
    <xdr:to>
      <xdr:col>23</xdr:col>
      <xdr:colOff>406400</xdr:colOff>
      <xdr:row>16</xdr:row>
      <xdr:rowOff>13547</xdr:rowOff>
    </xdr:to>
    <xdr:cxnSp macro="">
      <xdr:nvCxnSpPr>
        <xdr:cNvPr id="442" name="直線コネクタ 441"/>
        <xdr:cNvCxnSpPr/>
      </xdr:nvCxnSpPr>
      <xdr:spPr>
        <a:xfrm flipV="1">
          <a:off x="15290800" y="2721557"/>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13547</xdr:rowOff>
    </xdr:from>
    <xdr:to>
      <xdr:col>22</xdr:col>
      <xdr:colOff>203200</xdr:colOff>
      <xdr:row>16</xdr:row>
      <xdr:rowOff>24807</xdr:rowOff>
    </xdr:to>
    <xdr:cxnSp macro="">
      <xdr:nvCxnSpPr>
        <xdr:cNvPr id="445" name="直線コネクタ 444"/>
        <xdr:cNvCxnSpPr/>
      </xdr:nvCxnSpPr>
      <xdr:spPr>
        <a:xfrm flipV="1">
          <a:off x="14401800" y="275674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24807</xdr:rowOff>
    </xdr:from>
    <xdr:to>
      <xdr:col>21</xdr:col>
      <xdr:colOff>0</xdr:colOff>
      <xdr:row>16</xdr:row>
      <xdr:rowOff>25813</xdr:rowOff>
    </xdr:to>
    <xdr:cxnSp macro="">
      <xdr:nvCxnSpPr>
        <xdr:cNvPr id="448" name="直線コネクタ 447"/>
        <xdr:cNvCxnSpPr/>
      </xdr:nvCxnSpPr>
      <xdr:spPr>
        <a:xfrm flipV="1">
          <a:off x="13512800" y="276800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72665</xdr:rowOff>
    </xdr:from>
    <xdr:to>
      <xdr:col>24</xdr:col>
      <xdr:colOff>609600</xdr:colOff>
      <xdr:row>16</xdr:row>
      <xdr:rowOff>2815</xdr:rowOff>
    </xdr:to>
    <xdr:sp macro="" textlink="">
      <xdr:nvSpPr>
        <xdr:cNvPr id="458" name="円/楕円 457"/>
        <xdr:cNvSpPr/>
      </xdr:nvSpPr>
      <xdr:spPr>
        <a:xfrm>
          <a:off x="16967200" y="2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44742</xdr:rowOff>
    </xdr:from>
    <xdr:ext cx="762000" cy="259045"/>
    <xdr:sp macro="" textlink="">
      <xdr:nvSpPr>
        <xdr:cNvPr id="459" name="将来負担の状況該当値テキスト"/>
        <xdr:cNvSpPr txBox="1"/>
      </xdr:nvSpPr>
      <xdr:spPr>
        <a:xfrm>
          <a:off x="17106900" y="2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99007</xdr:rowOff>
    </xdr:from>
    <xdr:to>
      <xdr:col>23</xdr:col>
      <xdr:colOff>457200</xdr:colOff>
      <xdr:row>16</xdr:row>
      <xdr:rowOff>29157</xdr:rowOff>
    </xdr:to>
    <xdr:sp macro="" textlink="">
      <xdr:nvSpPr>
        <xdr:cNvPr id="460" name="円/楕円 459"/>
        <xdr:cNvSpPr/>
      </xdr:nvSpPr>
      <xdr:spPr>
        <a:xfrm>
          <a:off x="16129000" y="26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13934</xdr:rowOff>
    </xdr:from>
    <xdr:ext cx="736600" cy="259045"/>
    <xdr:sp macro="" textlink="">
      <xdr:nvSpPr>
        <xdr:cNvPr id="461" name="テキスト ボックス 460"/>
        <xdr:cNvSpPr txBox="1"/>
      </xdr:nvSpPr>
      <xdr:spPr>
        <a:xfrm>
          <a:off x="15798800" y="275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134197</xdr:rowOff>
    </xdr:from>
    <xdr:to>
      <xdr:col>22</xdr:col>
      <xdr:colOff>254000</xdr:colOff>
      <xdr:row>16</xdr:row>
      <xdr:rowOff>64347</xdr:rowOff>
    </xdr:to>
    <xdr:sp macro="" textlink="">
      <xdr:nvSpPr>
        <xdr:cNvPr id="462" name="円/楕円 461"/>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49124</xdr:rowOff>
    </xdr:from>
    <xdr:ext cx="762000" cy="259045"/>
    <xdr:sp macro="" textlink="">
      <xdr:nvSpPr>
        <xdr:cNvPr id="463" name="テキスト ボックス 462"/>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145457</xdr:rowOff>
    </xdr:from>
    <xdr:to>
      <xdr:col>21</xdr:col>
      <xdr:colOff>50800</xdr:colOff>
      <xdr:row>16</xdr:row>
      <xdr:rowOff>75607</xdr:rowOff>
    </xdr:to>
    <xdr:sp macro="" textlink="">
      <xdr:nvSpPr>
        <xdr:cNvPr id="464" name="円/楕円 463"/>
        <xdr:cNvSpPr/>
      </xdr:nvSpPr>
      <xdr:spPr>
        <a:xfrm>
          <a:off x="14351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60384</xdr:rowOff>
    </xdr:from>
    <xdr:ext cx="762000" cy="259045"/>
    <xdr:sp macro="" textlink="">
      <xdr:nvSpPr>
        <xdr:cNvPr id="465" name="テキスト ボックス 464"/>
        <xdr:cNvSpPr txBox="1"/>
      </xdr:nvSpPr>
      <xdr:spPr>
        <a:xfrm>
          <a:off x="14020800" y="28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146463</xdr:rowOff>
    </xdr:from>
    <xdr:to>
      <xdr:col>19</xdr:col>
      <xdr:colOff>533400</xdr:colOff>
      <xdr:row>16</xdr:row>
      <xdr:rowOff>76613</xdr:rowOff>
    </xdr:to>
    <xdr:sp macro="" textlink="">
      <xdr:nvSpPr>
        <xdr:cNvPr id="466" name="円/楕円 465"/>
        <xdr:cNvSpPr/>
      </xdr:nvSpPr>
      <xdr:spPr>
        <a:xfrm>
          <a:off x="13462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61390</xdr:rowOff>
    </xdr:from>
    <xdr:ext cx="762000" cy="259045"/>
    <xdr:sp macro="" textlink="">
      <xdr:nvSpPr>
        <xdr:cNvPr id="467" name="テキスト ボックス 466"/>
        <xdr:cNvSpPr txBox="1"/>
      </xdr:nvSpPr>
      <xdr:spPr>
        <a:xfrm>
          <a:off x="13131800" y="28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奈良県宇陀市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32,983
32,815
247.50
19,311,925
18,930,571
274,923
12,009,401
27,700,259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類似団体平均と比較して人件費が多い要因は、合併前の職員を引き継いでいること</a:t>
          </a:r>
          <a:r>
            <a:rPr lang="ja-JP" altLang="en-US" sz="1100" b="0" i="0" baseline="0">
              <a:solidFill>
                <a:schemeClr val="dk1"/>
              </a:solidFill>
              <a:effectLst/>
              <a:latin typeface="+mn-lt"/>
              <a:ea typeface="+mn-ea"/>
              <a:cs typeface="+mn-cs"/>
            </a:rPr>
            <a:t>、施設が多いこと</a:t>
          </a:r>
          <a:r>
            <a:rPr lang="ja-JP" altLang="ja-JP" sz="1100" b="0" i="0" baseline="0">
              <a:solidFill>
                <a:schemeClr val="dk1"/>
              </a:solidFill>
              <a:effectLst/>
              <a:latin typeface="+mn-lt"/>
              <a:ea typeface="+mn-ea"/>
              <a:cs typeface="+mn-cs"/>
            </a:rPr>
            <a:t>によるものである。職員数については、第２次宇陀市行政改革大綱において、平成２２から２６年度の５年間で普通会計職員数を１０％削減することを目標としていたが、早期退職制度の導入等により２０％近く削減することができた。</a:t>
          </a:r>
          <a:r>
            <a:rPr lang="ja-JP" altLang="en-US" sz="1100" b="0" i="0" baseline="0">
              <a:solidFill>
                <a:schemeClr val="dk1"/>
              </a:solidFill>
              <a:effectLst/>
              <a:latin typeface="+mn-lt"/>
              <a:ea typeface="+mn-ea"/>
              <a:cs typeface="+mn-cs"/>
            </a:rPr>
            <a:t>職員給料カットも平成１９年より引き続き行っている。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しかし、依然として</a:t>
          </a:r>
          <a:r>
            <a:rPr lang="ja-JP" altLang="en-US" sz="1100" b="0" i="0" baseline="0">
              <a:solidFill>
                <a:schemeClr val="dk1"/>
              </a:solidFill>
              <a:effectLst/>
              <a:latin typeface="+mn-lt"/>
              <a:ea typeface="+mn-ea"/>
              <a:cs typeface="+mn-cs"/>
            </a:rPr>
            <a:t>類似団体と比べて人件費が</a:t>
          </a:r>
          <a:r>
            <a:rPr lang="ja-JP" altLang="ja-JP" sz="1100" b="0" i="0" baseline="0">
              <a:solidFill>
                <a:schemeClr val="dk1"/>
              </a:solidFill>
              <a:effectLst/>
              <a:latin typeface="+mn-lt"/>
              <a:ea typeface="+mn-ea"/>
              <a:cs typeface="+mn-cs"/>
            </a:rPr>
            <a:t>多い状況にあるので、第３次宇陀市行政改革大綱に基づき、職員給料カットの継続や適正な職員数</a:t>
          </a:r>
          <a:r>
            <a:rPr lang="ja-JP" altLang="en-US" sz="1100" b="0" i="0" baseline="0">
              <a:solidFill>
                <a:schemeClr val="dk1"/>
              </a:solidFill>
              <a:effectLst/>
              <a:latin typeface="+mn-lt"/>
              <a:ea typeface="+mn-ea"/>
              <a:cs typeface="+mn-cs"/>
            </a:rPr>
            <a:t>と施設</a:t>
          </a:r>
          <a:r>
            <a:rPr lang="ja-JP" altLang="ja-JP" sz="1100" b="0" i="0" baseline="0">
              <a:solidFill>
                <a:schemeClr val="dk1"/>
              </a:solidFill>
              <a:effectLst/>
              <a:latin typeface="+mn-lt"/>
              <a:ea typeface="+mn-ea"/>
              <a:cs typeface="+mn-cs"/>
            </a:rPr>
            <a:t>の管理に努めるとともに、人件費の抑制に努めていく。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66040</xdr:rowOff>
    </xdr:to>
    <xdr:cxnSp macro="">
      <xdr:nvCxnSpPr>
        <xdr:cNvPr id="64" name="直線コネクタ 63"/>
        <xdr:cNvCxnSpPr/>
      </xdr:nvCxnSpPr>
      <xdr:spPr>
        <a:xfrm>
          <a:off x="3987800" y="656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165100</xdr:rowOff>
    </xdr:to>
    <xdr:cxnSp macro="">
      <xdr:nvCxnSpPr>
        <xdr:cNvPr id="67" name="直線コネクタ 66"/>
        <xdr:cNvCxnSpPr/>
      </xdr:nvCxnSpPr>
      <xdr:spPr>
        <a:xfrm flipV="1">
          <a:off x="3098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38</xdr:row>
      <xdr:rowOff>165100</xdr:rowOff>
    </xdr:to>
    <xdr:cxnSp macro="">
      <xdr:nvCxnSpPr>
        <xdr:cNvPr id="70" name="直線コネクタ 69"/>
        <xdr:cNvCxnSpPr/>
      </xdr:nvCxnSpPr>
      <xdr:spPr>
        <a:xfrm>
          <a:off x="2209800" y="661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8890</xdr:rowOff>
    </xdr:to>
    <xdr:cxnSp macro="">
      <xdr:nvCxnSpPr>
        <xdr:cNvPr id="73" name="直線コネクタ 72"/>
        <xdr:cNvCxnSpPr/>
      </xdr:nvCxnSpPr>
      <xdr:spPr>
        <a:xfrm flipV="1">
          <a:off x="1320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3" name="円/楕円 82"/>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4"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7" name="円/楕円 86"/>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88" name="テキスト ボックス 87"/>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9" name="円/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物件費については、類似団体平均と比較して、良好な状態にある。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しかしながら、平成２５年度と比べて類似団体が０．５ポイントの増加に対し、宇陀市は、０．９ポイントの増となった。</a:t>
          </a:r>
          <a:r>
            <a:rPr lang="ja-JP" altLang="ja-JP" sz="1100" b="0" i="0" baseline="0">
              <a:solidFill>
                <a:schemeClr val="dk1"/>
              </a:solidFill>
              <a:effectLst/>
              <a:latin typeface="+mn-lt"/>
              <a:ea typeface="+mn-ea"/>
              <a:cs typeface="+mn-cs"/>
            </a:rPr>
            <a:t>昨年度より率が増えているのは、委託料等の増加による。今後は、職員数削減に伴い、委託料が年々増加していくことも考えられる。歳出全体のバランスを考慮しながら、物件費についても適正な執行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14</xdr:row>
      <xdr:rowOff>50800</xdr:rowOff>
    </xdr:to>
    <xdr:cxnSp macro="">
      <xdr:nvCxnSpPr>
        <xdr:cNvPr id="127" name="直線コネクタ 126"/>
        <xdr:cNvCxnSpPr/>
      </xdr:nvCxnSpPr>
      <xdr:spPr>
        <a:xfrm>
          <a:off x="15671800" y="2353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124279</xdr:rowOff>
    </xdr:to>
    <xdr:cxnSp macro="">
      <xdr:nvCxnSpPr>
        <xdr:cNvPr id="130" name="直線コネクタ 129"/>
        <xdr:cNvCxnSpPr/>
      </xdr:nvCxnSpPr>
      <xdr:spPr>
        <a:xfrm>
          <a:off x="14782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69850</xdr:rowOff>
    </xdr:to>
    <xdr:cxnSp macro="">
      <xdr:nvCxnSpPr>
        <xdr:cNvPr id="133" name="直線コネクタ 132"/>
        <xdr:cNvCxnSpPr/>
      </xdr:nvCxnSpPr>
      <xdr:spPr>
        <a:xfrm>
          <a:off x="13893800" y="227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48079</xdr:rowOff>
    </xdr:from>
    <xdr:to>
      <xdr:col>20</xdr:col>
      <xdr:colOff>158750</xdr:colOff>
      <xdr:row>13</xdr:row>
      <xdr:rowOff>80736</xdr:rowOff>
    </xdr:to>
    <xdr:cxnSp macro="">
      <xdr:nvCxnSpPr>
        <xdr:cNvPr id="136" name="直線コネクタ 135"/>
        <xdr:cNvCxnSpPr/>
      </xdr:nvCxnSpPr>
      <xdr:spPr>
        <a:xfrm flipV="1">
          <a:off x="13004800" y="227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48" name="円/楕円 147"/>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49" name="テキスト ボックス 148"/>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2" name="円/楕円 151"/>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3" name="テキスト ボックス 152"/>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29936</xdr:rowOff>
    </xdr:from>
    <xdr:to>
      <xdr:col>19</xdr:col>
      <xdr:colOff>6350</xdr:colOff>
      <xdr:row>13</xdr:row>
      <xdr:rowOff>131536</xdr:rowOff>
    </xdr:to>
    <xdr:sp macro="" textlink="">
      <xdr:nvSpPr>
        <xdr:cNvPr id="154" name="円/楕円 153"/>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141713</xdr:rowOff>
    </xdr:from>
    <xdr:ext cx="762000" cy="259045"/>
    <xdr:sp macro="" textlink="">
      <xdr:nvSpPr>
        <xdr:cNvPr id="155" name="テキスト ボックス 154"/>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扶助費については、類似団体平均を下回っており、比較して良好な状態にある。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扶助費総額（生活保護費や障害福祉費等）は、年々増加していることから、今後も適正な資格審査等、管理に努める。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94343</xdr:rowOff>
    </xdr:to>
    <xdr:cxnSp macro="">
      <xdr:nvCxnSpPr>
        <xdr:cNvPr id="190" name="直線コネクタ 189"/>
        <xdr:cNvCxnSpPr/>
      </xdr:nvCxnSpPr>
      <xdr:spPr>
        <a:xfrm>
          <a:off x="3987800" y="930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137885</xdr:rowOff>
    </xdr:to>
    <xdr:cxnSp macro="">
      <xdr:nvCxnSpPr>
        <xdr:cNvPr id="193" name="直線コネクタ 192"/>
        <xdr:cNvCxnSpPr/>
      </xdr:nvCxnSpPr>
      <xdr:spPr>
        <a:xfrm flipV="1">
          <a:off x="3098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137885</xdr:rowOff>
    </xdr:to>
    <xdr:cxnSp macro="">
      <xdr:nvCxnSpPr>
        <xdr:cNvPr id="196" name="直線コネクタ 195"/>
        <xdr:cNvCxnSpPr/>
      </xdr:nvCxnSpPr>
      <xdr:spPr>
        <a:xfrm>
          <a:off x="2209800" y="9254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9" name="直線コネクタ 198"/>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5" name="円/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その他については、類似団体平均と比較して、良好な状態にある。</a:t>
          </a:r>
          <a:endParaRPr lang="ja-JP" altLang="ja-JP" sz="1400">
            <a:effectLst/>
          </a:endParaRPr>
        </a:p>
        <a:p>
          <a:pPr rtl="0"/>
          <a:r>
            <a:rPr lang="ja-JP" altLang="ja-JP" sz="1100" b="0" i="0" baseline="0">
              <a:solidFill>
                <a:schemeClr val="dk1"/>
              </a:solidFill>
              <a:effectLst/>
              <a:latin typeface="+mn-lt"/>
              <a:ea typeface="+mn-ea"/>
              <a:cs typeface="+mn-cs"/>
            </a:rPr>
            <a:t>　率は、</a:t>
          </a:r>
          <a:r>
            <a:rPr lang="ja-JP" altLang="en-US" sz="1100" b="0" i="0" baseline="0">
              <a:solidFill>
                <a:schemeClr val="dk1"/>
              </a:solidFill>
              <a:effectLst/>
              <a:latin typeface="+mn-lt"/>
              <a:ea typeface="+mn-ea"/>
              <a:cs typeface="+mn-cs"/>
            </a:rPr>
            <a:t>平成２５年度より０．４ポイント上昇した。</a:t>
          </a:r>
          <a:r>
            <a:rPr lang="ja-JP" altLang="ja-JP" sz="1100" b="0" i="0" baseline="0">
              <a:solidFill>
                <a:schemeClr val="dk1"/>
              </a:solidFill>
              <a:effectLst/>
              <a:latin typeface="+mn-lt"/>
              <a:ea typeface="+mn-ea"/>
              <a:cs typeface="+mn-cs"/>
            </a:rPr>
            <a:t>主な要因は、国民健康保険事業会計</a:t>
          </a:r>
          <a:r>
            <a:rPr lang="ja-JP" altLang="en-US" sz="1100" b="0" i="0" baseline="0">
              <a:solidFill>
                <a:schemeClr val="dk1"/>
              </a:solidFill>
              <a:effectLst/>
              <a:latin typeface="+mn-lt"/>
              <a:ea typeface="+mn-ea"/>
              <a:cs typeface="+mn-cs"/>
            </a:rPr>
            <a:t>、後期高齢者医療事業会計</a:t>
          </a:r>
          <a:r>
            <a:rPr lang="ja-JP" altLang="ja-JP" sz="1100" b="0" i="0" baseline="0">
              <a:solidFill>
                <a:schemeClr val="dk1"/>
              </a:solidFill>
              <a:effectLst/>
              <a:latin typeface="+mn-lt"/>
              <a:ea typeface="+mn-ea"/>
              <a:cs typeface="+mn-cs"/>
            </a:rPr>
            <a:t>と介護保険事業会計への繰出金の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第３次宇陀市行政改革大綱</a:t>
          </a:r>
          <a:r>
            <a:rPr lang="ja-JP" altLang="en-US" sz="1100" b="0" i="0" baseline="0">
              <a:solidFill>
                <a:schemeClr val="dk1"/>
              </a:solidFill>
              <a:effectLst/>
              <a:latin typeface="+mn-lt"/>
              <a:ea typeface="+mn-ea"/>
              <a:cs typeface="+mn-cs"/>
            </a:rPr>
            <a:t>により、国民健康保険特別会計の安定運営に向けて、推進する。その結果、普通会計の負担額を減らすよう、</a:t>
          </a:r>
          <a:r>
            <a:rPr lang="ja-JP" altLang="ja-JP" sz="1100" b="0" i="0" baseline="0">
              <a:solidFill>
                <a:schemeClr val="dk1"/>
              </a:solidFill>
              <a:effectLst/>
              <a:latin typeface="+mn-lt"/>
              <a:ea typeface="+mn-ea"/>
              <a:cs typeface="+mn-cs"/>
            </a:rPr>
            <a:t>今後も適正な管理に努める。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1270</xdr:rowOff>
    </xdr:to>
    <xdr:cxnSp macro="">
      <xdr:nvCxnSpPr>
        <xdr:cNvPr id="251" name="直線コネクタ 250"/>
        <xdr:cNvCxnSpPr/>
      </xdr:nvCxnSpPr>
      <xdr:spPr>
        <a:xfrm>
          <a:off x="15671800" y="9400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142240</xdr:rowOff>
    </xdr:to>
    <xdr:cxnSp macro="">
      <xdr:nvCxnSpPr>
        <xdr:cNvPr id="254" name="直線コネクタ 253"/>
        <xdr:cNvCxnSpPr/>
      </xdr:nvCxnSpPr>
      <xdr:spPr>
        <a:xfrm>
          <a:off x="14782800" y="940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142240</xdr:rowOff>
    </xdr:to>
    <xdr:cxnSp macro="">
      <xdr:nvCxnSpPr>
        <xdr:cNvPr id="257" name="直線コネクタ 256"/>
        <xdr:cNvCxnSpPr/>
      </xdr:nvCxnSpPr>
      <xdr:spPr>
        <a:xfrm>
          <a:off x="13893800" y="9347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88900</xdr:rowOff>
    </xdr:to>
    <xdr:cxnSp macro="">
      <xdr:nvCxnSpPr>
        <xdr:cNvPr id="260" name="直線コネクタ 259"/>
        <xdr:cNvCxnSpPr/>
      </xdr:nvCxnSpPr>
      <xdr:spPr>
        <a:xfrm>
          <a:off x="13004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0" name="円/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4" name="円/楕円 273"/>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5" name="テキスト ボックス 274"/>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6" name="円/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78" name="円/楕円 277"/>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79" name="テキスト ボックス 278"/>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が類似団体平均と比較して高い要因は、消防業務やごみ収集業務、し尿処理などを一部事務組合において運営していることにある。これらの一部事務組合は、合併以前から加入しており、合併後においてもそのまま引き継いで運営している。地理的要因などにより、類似団体と比較して職員数などが多いため、負担金が多い傾向にある。</a:t>
          </a:r>
          <a:r>
            <a:rPr lang="ja-JP" altLang="en-US" sz="1100" b="0" i="0" baseline="0">
              <a:solidFill>
                <a:schemeClr val="dk1"/>
              </a:solidFill>
              <a:effectLst/>
              <a:latin typeface="+mn-lt"/>
              <a:ea typeface="+mn-ea"/>
              <a:cs typeface="+mn-cs"/>
            </a:rPr>
            <a:t>また、法適用公営企業に対しての補助金も年々増加している。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平成２５年度と比べて、上昇した理由は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法適</a:t>
          </a:r>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（市立病院）</a:t>
          </a:r>
          <a:r>
            <a:rPr lang="ja-JP" altLang="ja-JP" sz="1100" b="0" i="0" baseline="0">
              <a:solidFill>
                <a:schemeClr val="dk1"/>
              </a:solidFill>
              <a:effectLst/>
              <a:latin typeface="+mn-lt"/>
              <a:ea typeface="+mn-ea"/>
              <a:cs typeface="+mn-cs"/>
            </a:rPr>
            <a:t>への補助金</a:t>
          </a:r>
          <a:r>
            <a:rPr lang="ja-JP" altLang="en-US" sz="1100" b="0" i="0" baseline="0">
              <a:solidFill>
                <a:schemeClr val="dk1"/>
              </a:solidFill>
              <a:effectLst/>
              <a:latin typeface="+mn-lt"/>
              <a:ea typeface="+mn-ea"/>
              <a:cs typeface="+mn-cs"/>
            </a:rPr>
            <a:t>が増加したことによる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第３次宇陀市行政改革大綱により、市立病院の経営形態の見直しを検討し、平成２９年度より調整を進めていく。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138430</xdr:rowOff>
    </xdr:to>
    <xdr:cxnSp macro="">
      <xdr:nvCxnSpPr>
        <xdr:cNvPr id="311" name="直線コネクタ 310"/>
        <xdr:cNvCxnSpPr/>
      </xdr:nvCxnSpPr>
      <xdr:spPr>
        <a:xfrm>
          <a:off x="15671800" y="62611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85090</xdr:rowOff>
    </xdr:from>
    <xdr:to>
      <xdr:col>22</xdr:col>
      <xdr:colOff>565150</xdr:colOff>
      <xdr:row>36</xdr:row>
      <xdr:rowOff>88900</xdr:rowOff>
    </xdr:to>
    <xdr:cxnSp macro="">
      <xdr:nvCxnSpPr>
        <xdr:cNvPr id="314" name="直線コネクタ 313"/>
        <xdr:cNvCxnSpPr/>
      </xdr:nvCxnSpPr>
      <xdr:spPr>
        <a:xfrm>
          <a:off x="14782800" y="6257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85090</xdr:rowOff>
    </xdr:to>
    <xdr:cxnSp macro="">
      <xdr:nvCxnSpPr>
        <xdr:cNvPr id="317" name="直線コネクタ 316"/>
        <xdr:cNvCxnSpPr/>
      </xdr:nvCxnSpPr>
      <xdr:spPr>
        <a:xfrm>
          <a:off x="13893800" y="6207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xdr:rowOff>
    </xdr:from>
    <xdr:to>
      <xdr:col>20</xdr:col>
      <xdr:colOff>158750</xdr:colOff>
      <xdr:row>36</xdr:row>
      <xdr:rowOff>35560</xdr:rowOff>
    </xdr:to>
    <xdr:cxnSp macro="">
      <xdr:nvCxnSpPr>
        <xdr:cNvPr id="320" name="直線コネクタ 319"/>
        <xdr:cNvCxnSpPr/>
      </xdr:nvCxnSpPr>
      <xdr:spPr>
        <a:xfrm>
          <a:off x="13004800" y="61810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87630</xdr:rowOff>
    </xdr:from>
    <xdr:to>
      <xdr:col>24</xdr:col>
      <xdr:colOff>82550</xdr:colOff>
      <xdr:row>37</xdr:row>
      <xdr:rowOff>17780</xdr:rowOff>
    </xdr:to>
    <xdr:sp macro="" textlink="">
      <xdr:nvSpPr>
        <xdr:cNvPr id="330" name="円/楕円 329"/>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59707</xdr:rowOff>
    </xdr:from>
    <xdr:ext cx="762000" cy="259045"/>
    <xdr:sp macro="" textlink="">
      <xdr:nvSpPr>
        <xdr:cNvPr id="331" name="補助費等該当値テキスト"/>
        <xdr:cNvSpPr txBox="1"/>
      </xdr:nvSpPr>
      <xdr:spPr>
        <a:xfrm>
          <a:off x="16598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2" name="円/楕円 331"/>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3" name="テキスト ボックス 33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34290</xdr:rowOff>
    </xdr:from>
    <xdr:to>
      <xdr:col>21</xdr:col>
      <xdr:colOff>412750</xdr:colOff>
      <xdr:row>36</xdr:row>
      <xdr:rowOff>135890</xdr:rowOff>
    </xdr:to>
    <xdr:sp macro="" textlink="">
      <xdr:nvSpPr>
        <xdr:cNvPr id="334" name="円/楕円 333"/>
        <xdr:cNvSpPr/>
      </xdr:nvSpPr>
      <xdr:spPr>
        <a:xfrm>
          <a:off x="14732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120667</xdr:rowOff>
    </xdr:from>
    <xdr:ext cx="762000" cy="259045"/>
    <xdr:sp macro="" textlink="">
      <xdr:nvSpPr>
        <xdr:cNvPr id="335" name="テキスト ボックス 334"/>
        <xdr:cNvSpPr txBox="1"/>
      </xdr:nvSpPr>
      <xdr:spPr>
        <a:xfrm>
          <a:off x="1440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6" name="円/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7" name="テキスト ボックス 336"/>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129540</xdr:rowOff>
    </xdr:from>
    <xdr:to>
      <xdr:col>19</xdr:col>
      <xdr:colOff>6350</xdr:colOff>
      <xdr:row>36</xdr:row>
      <xdr:rowOff>59690</xdr:rowOff>
    </xdr:to>
    <xdr:sp macro="" textlink="">
      <xdr:nvSpPr>
        <xdr:cNvPr id="338" name="円/楕円 337"/>
        <xdr:cNvSpPr/>
      </xdr:nvSpPr>
      <xdr:spPr>
        <a:xfrm>
          <a:off x="12954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44467</xdr:rowOff>
    </xdr:from>
    <xdr:ext cx="762000" cy="259045"/>
    <xdr:sp macro="" textlink="">
      <xdr:nvSpPr>
        <xdr:cNvPr id="339" name="テキスト ボックス 338"/>
        <xdr:cNvSpPr txBox="1"/>
      </xdr:nvSpPr>
      <xdr:spPr>
        <a:xfrm>
          <a:off x="12623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合併以前より自主財源に乏しいため、普通会計においては、地総債、過疎債、公住債等の地方債に財源を求めてきた。その結果、依然として類似団体平均と比較して８．</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償還額の減少により、年々率は改善しているが、公債費比率を抑制するため、第３次宇陀市行政改革大綱において、投資的事業における新規発行額の抑制を策定した。また、奈良県市町村財政健全化支援事業貸付金などの有利な借換え利用により、さらに改善を進める。今後も継続して公債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26036</xdr:rowOff>
    </xdr:to>
    <xdr:cxnSp macro="">
      <xdr:nvCxnSpPr>
        <xdr:cNvPr id="371" name="直線コネクタ 370"/>
        <xdr:cNvCxnSpPr/>
      </xdr:nvCxnSpPr>
      <xdr:spPr>
        <a:xfrm flipV="1">
          <a:off x="3987800" y="130505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26036</xdr:rowOff>
    </xdr:from>
    <xdr:to>
      <xdr:col>5</xdr:col>
      <xdr:colOff>549275</xdr:colOff>
      <xdr:row>76</xdr:row>
      <xdr:rowOff>37464</xdr:rowOff>
    </xdr:to>
    <xdr:cxnSp macro="">
      <xdr:nvCxnSpPr>
        <xdr:cNvPr id="374" name="直線コネクタ 373"/>
        <xdr:cNvCxnSpPr/>
      </xdr:nvCxnSpPr>
      <xdr:spPr>
        <a:xfrm flipV="1">
          <a:off x="3098800" y="130562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37464</xdr:rowOff>
    </xdr:from>
    <xdr:to>
      <xdr:col>4</xdr:col>
      <xdr:colOff>346075</xdr:colOff>
      <xdr:row>76</xdr:row>
      <xdr:rowOff>48895</xdr:rowOff>
    </xdr:to>
    <xdr:cxnSp macro="">
      <xdr:nvCxnSpPr>
        <xdr:cNvPr id="377" name="直線コネクタ 376"/>
        <xdr:cNvCxnSpPr/>
      </xdr:nvCxnSpPr>
      <xdr:spPr>
        <a:xfrm flipV="1">
          <a:off x="2209800" y="130676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48895</xdr:rowOff>
    </xdr:from>
    <xdr:to>
      <xdr:col>3</xdr:col>
      <xdr:colOff>142875</xdr:colOff>
      <xdr:row>76</xdr:row>
      <xdr:rowOff>77470</xdr:rowOff>
    </xdr:to>
    <xdr:cxnSp macro="">
      <xdr:nvCxnSpPr>
        <xdr:cNvPr id="380" name="直線コネクタ 379"/>
        <xdr:cNvCxnSpPr/>
      </xdr:nvCxnSpPr>
      <xdr:spPr>
        <a:xfrm flipV="1">
          <a:off x="1320800" y="13079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90" name="円/楕円 389"/>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113047</xdr:rowOff>
    </xdr:from>
    <xdr:ext cx="762000" cy="259045"/>
    <xdr:sp macro="" textlink="">
      <xdr:nvSpPr>
        <xdr:cNvPr id="391" name="公債費該当値テキスト"/>
        <xdr:cNvSpPr txBox="1"/>
      </xdr:nvSpPr>
      <xdr:spPr>
        <a:xfrm>
          <a:off x="49149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146686</xdr:rowOff>
    </xdr:from>
    <xdr:to>
      <xdr:col>5</xdr:col>
      <xdr:colOff>600075</xdr:colOff>
      <xdr:row>76</xdr:row>
      <xdr:rowOff>76836</xdr:rowOff>
    </xdr:to>
    <xdr:sp macro="" textlink="">
      <xdr:nvSpPr>
        <xdr:cNvPr id="392" name="円/楕円 391"/>
        <xdr:cNvSpPr/>
      </xdr:nvSpPr>
      <xdr:spPr>
        <a:xfrm>
          <a:off x="3937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61613</xdr:rowOff>
    </xdr:from>
    <xdr:ext cx="736600" cy="259045"/>
    <xdr:sp macro="" textlink="">
      <xdr:nvSpPr>
        <xdr:cNvPr id="393" name="テキスト ボックス 392"/>
        <xdr:cNvSpPr txBox="1"/>
      </xdr:nvSpPr>
      <xdr:spPr>
        <a:xfrm>
          <a:off x="3606800" y="130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158114</xdr:rowOff>
    </xdr:from>
    <xdr:to>
      <xdr:col>4</xdr:col>
      <xdr:colOff>396875</xdr:colOff>
      <xdr:row>76</xdr:row>
      <xdr:rowOff>88264</xdr:rowOff>
    </xdr:to>
    <xdr:sp macro="" textlink="">
      <xdr:nvSpPr>
        <xdr:cNvPr id="394" name="円/楕円 393"/>
        <xdr:cNvSpPr/>
      </xdr:nvSpPr>
      <xdr:spPr>
        <a:xfrm>
          <a:off x="3048000" y="130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73041</xdr:rowOff>
    </xdr:from>
    <xdr:ext cx="762000" cy="259045"/>
    <xdr:sp macro="" textlink="">
      <xdr:nvSpPr>
        <xdr:cNvPr id="395" name="テキスト ボックス 394"/>
        <xdr:cNvSpPr txBox="1"/>
      </xdr:nvSpPr>
      <xdr:spPr>
        <a:xfrm>
          <a:off x="2717800" y="131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169545</xdr:rowOff>
    </xdr:from>
    <xdr:to>
      <xdr:col>3</xdr:col>
      <xdr:colOff>193675</xdr:colOff>
      <xdr:row>76</xdr:row>
      <xdr:rowOff>99695</xdr:rowOff>
    </xdr:to>
    <xdr:sp macro="" textlink="">
      <xdr:nvSpPr>
        <xdr:cNvPr id="396" name="円/楕円 395"/>
        <xdr:cNvSpPr/>
      </xdr:nvSpPr>
      <xdr:spPr>
        <a:xfrm>
          <a:off x="21590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84472</xdr:rowOff>
    </xdr:from>
    <xdr:ext cx="762000" cy="259045"/>
    <xdr:sp macro="" textlink="">
      <xdr:nvSpPr>
        <xdr:cNvPr id="397" name="テキスト ボックス 396"/>
        <xdr:cNvSpPr txBox="1"/>
      </xdr:nvSpPr>
      <xdr:spPr>
        <a:xfrm>
          <a:off x="1828800" y="1311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8" name="円/楕円 397"/>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113047</xdr:rowOff>
    </xdr:from>
    <xdr:ext cx="762000" cy="259045"/>
    <xdr:sp macro="" textlink="">
      <xdr:nvSpPr>
        <xdr:cNvPr id="399" name="テキスト ボックス 398"/>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公債費以外については、類似団体平均と比較して、良好な状態にあるものの、</a:t>
          </a:r>
          <a:r>
            <a:rPr lang="ja-JP" altLang="en-US" sz="1100" b="0" i="0" baseline="0">
              <a:solidFill>
                <a:schemeClr val="dk1"/>
              </a:solidFill>
              <a:effectLst/>
              <a:latin typeface="+mn-lt"/>
              <a:ea typeface="+mn-ea"/>
              <a:cs typeface="+mn-cs"/>
            </a:rPr>
            <a:t>平成２５年度と比べて、３．２ポイント上昇した。</a:t>
          </a:r>
          <a:r>
            <a:rPr lang="ja-JP" altLang="ja-JP" sz="1100" b="0" i="0" baseline="0">
              <a:solidFill>
                <a:schemeClr val="dk1"/>
              </a:solidFill>
              <a:effectLst/>
              <a:latin typeface="+mn-lt"/>
              <a:ea typeface="+mn-ea"/>
              <a:cs typeface="+mn-cs"/>
            </a:rPr>
            <a:t>一部事務組合や公営企業への補助費、扶助費、国民健康保険事業会計や介護保険事業会計への繰出金が増加している</a:t>
          </a:r>
          <a:r>
            <a:rPr lang="ja-JP" altLang="en-US" sz="1100" b="0" i="0" baseline="0">
              <a:solidFill>
                <a:schemeClr val="dk1"/>
              </a:solidFill>
              <a:effectLst/>
              <a:latin typeface="+mn-lt"/>
              <a:ea typeface="+mn-ea"/>
              <a:cs typeface="+mn-cs"/>
            </a:rPr>
            <a:t>ためである</a:t>
          </a:r>
          <a:r>
            <a:rPr lang="ja-JP" altLang="ja-JP" sz="1100" b="0" i="0" baseline="0">
              <a:solidFill>
                <a:schemeClr val="dk1"/>
              </a:solidFill>
              <a:effectLst/>
              <a:latin typeface="+mn-lt"/>
              <a:ea typeface="+mn-ea"/>
              <a:cs typeface="+mn-cs"/>
            </a:rPr>
            <a:t>。今後も適正な管理に努める。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77</xdr:row>
      <xdr:rowOff>20320</xdr:rowOff>
    </xdr:to>
    <xdr:cxnSp macro="">
      <xdr:nvCxnSpPr>
        <xdr:cNvPr id="432" name="直線コネクタ 431"/>
        <xdr:cNvCxnSpPr/>
      </xdr:nvCxnSpPr>
      <xdr:spPr>
        <a:xfrm>
          <a:off x="15671800" y="131000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134620</xdr:rowOff>
    </xdr:to>
    <xdr:cxnSp macro="">
      <xdr:nvCxnSpPr>
        <xdr:cNvPr id="435" name="直線コネクタ 434"/>
        <xdr:cNvCxnSpPr/>
      </xdr:nvCxnSpPr>
      <xdr:spPr>
        <a:xfrm flipV="1">
          <a:off x="14782800" y="13100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142240</xdr:rowOff>
    </xdr:from>
    <xdr:to>
      <xdr:col>21</xdr:col>
      <xdr:colOff>361950</xdr:colOff>
      <xdr:row>76</xdr:row>
      <xdr:rowOff>134620</xdr:rowOff>
    </xdr:to>
    <xdr:cxnSp macro="">
      <xdr:nvCxnSpPr>
        <xdr:cNvPr id="438" name="直線コネクタ 437"/>
        <xdr:cNvCxnSpPr/>
      </xdr:nvCxnSpPr>
      <xdr:spPr>
        <a:xfrm>
          <a:off x="13893800" y="130009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75</xdr:row>
      <xdr:rowOff>142240</xdr:rowOff>
    </xdr:to>
    <xdr:cxnSp macro="">
      <xdr:nvCxnSpPr>
        <xdr:cNvPr id="441" name="直線コネクタ 440"/>
        <xdr:cNvCxnSpPr/>
      </xdr:nvCxnSpPr>
      <xdr:spPr>
        <a:xfrm>
          <a:off x="13004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1" name="円/楕円 45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2"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53" name="円/楕円 452"/>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54" name="テキスト ボックス 453"/>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5" name="円/楕円 454"/>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6" name="テキスト ボックス 455"/>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57" name="円/楕円 456"/>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58" name="テキスト ボックス 457"/>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9" name="円/楕円 458"/>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60" name="テキスト ボックス 45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奈良県宇陀市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111912</xdr:rowOff>
    </xdr:from>
    <xdr:to>
      <xdr:col>4</xdr:col>
      <xdr:colOff>1117600</xdr:colOff>
      <xdr:row>14</xdr:row>
      <xdr:rowOff>163906</xdr:rowOff>
    </xdr:to>
    <xdr:cxnSp macro="">
      <xdr:nvCxnSpPr>
        <xdr:cNvPr id="50" name="直線コネクタ 49"/>
        <xdr:cNvCxnSpPr/>
      </xdr:nvCxnSpPr>
      <xdr:spPr bwMode="auto">
        <a:xfrm flipV="1">
          <a:off x="5003800" y="2559837"/>
          <a:ext cx="647700" cy="5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80518</xdr:rowOff>
    </xdr:from>
    <xdr:to>
      <xdr:col>4</xdr:col>
      <xdr:colOff>469900</xdr:colOff>
      <xdr:row>14</xdr:row>
      <xdr:rowOff>163906</xdr:rowOff>
    </xdr:to>
    <xdr:cxnSp macro="">
      <xdr:nvCxnSpPr>
        <xdr:cNvPr id="53" name="直線コネクタ 52"/>
        <xdr:cNvCxnSpPr/>
      </xdr:nvCxnSpPr>
      <xdr:spPr bwMode="auto">
        <a:xfrm>
          <a:off x="4305300" y="2528443"/>
          <a:ext cx="698500" cy="8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39370</xdr:rowOff>
    </xdr:from>
    <xdr:to>
      <xdr:col>3</xdr:col>
      <xdr:colOff>904875</xdr:colOff>
      <xdr:row>14</xdr:row>
      <xdr:rowOff>80518</xdr:rowOff>
    </xdr:to>
    <xdr:cxnSp macro="">
      <xdr:nvCxnSpPr>
        <xdr:cNvPr id="56" name="直線コネクタ 55"/>
        <xdr:cNvCxnSpPr/>
      </xdr:nvCxnSpPr>
      <xdr:spPr bwMode="auto">
        <a:xfrm>
          <a:off x="3606800" y="2487295"/>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143294</xdr:rowOff>
    </xdr:from>
    <xdr:to>
      <xdr:col>3</xdr:col>
      <xdr:colOff>206375</xdr:colOff>
      <xdr:row>14</xdr:row>
      <xdr:rowOff>39370</xdr:rowOff>
    </xdr:to>
    <xdr:cxnSp macro="">
      <xdr:nvCxnSpPr>
        <xdr:cNvPr id="59" name="直線コネクタ 58"/>
        <xdr:cNvCxnSpPr/>
      </xdr:nvCxnSpPr>
      <xdr:spPr bwMode="auto">
        <a:xfrm>
          <a:off x="2908300" y="2419769"/>
          <a:ext cx="698500" cy="6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61112</xdr:rowOff>
    </xdr:from>
    <xdr:to>
      <xdr:col>5</xdr:col>
      <xdr:colOff>34925</xdr:colOff>
      <xdr:row>14</xdr:row>
      <xdr:rowOff>162712</xdr:rowOff>
    </xdr:to>
    <xdr:sp macro="" textlink="">
      <xdr:nvSpPr>
        <xdr:cNvPr id="69" name="円/楕円 68"/>
        <xdr:cNvSpPr/>
      </xdr:nvSpPr>
      <xdr:spPr bwMode="auto">
        <a:xfrm>
          <a:off x="56007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77639</xdr:rowOff>
    </xdr:from>
    <xdr:ext cx="762000" cy="259045"/>
    <xdr:sp macro="" textlink="">
      <xdr:nvSpPr>
        <xdr:cNvPr id="70" name="人口1人当たり決算額の推移該当値テキスト130"/>
        <xdr:cNvSpPr txBox="1"/>
      </xdr:nvSpPr>
      <xdr:spPr>
        <a:xfrm>
          <a:off x="5740400" y="23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113106</xdr:rowOff>
    </xdr:from>
    <xdr:to>
      <xdr:col>4</xdr:col>
      <xdr:colOff>520700</xdr:colOff>
      <xdr:row>15</xdr:row>
      <xdr:rowOff>43256</xdr:rowOff>
    </xdr:to>
    <xdr:sp macro="" textlink="">
      <xdr:nvSpPr>
        <xdr:cNvPr id="71" name="円/楕円 70"/>
        <xdr:cNvSpPr/>
      </xdr:nvSpPr>
      <xdr:spPr bwMode="auto">
        <a:xfrm>
          <a:off x="4953000" y="256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53433</xdr:rowOff>
    </xdr:from>
    <xdr:ext cx="736600" cy="259045"/>
    <xdr:sp macro="" textlink="">
      <xdr:nvSpPr>
        <xdr:cNvPr id="72" name="テキスト ボックス 71"/>
        <xdr:cNvSpPr txBox="1"/>
      </xdr:nvSpPr>
      <xdr:spPr>
        <a:xfrm>
          <a:off x="4622800" y="232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134,344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29718</xdr:rowOff>
    </xdr:from>
    <xdr:to>
      <xdr:col>3</xdr:col>
      <xdr:colOff>955675</xdr:colOff>
      <xdr:row>14</xdr:row>
      <xdr:rowOff>131318</xdr:rowOff>
    </xdr:to>
    <xdr:sp macro="" textlink="">
      <xdr:nvSpPr>
        <xdr:cNvPr id="73" name="円/楕円 72"/>
        <xdr:cNvSpPr/>
      </xdr:nvSpPr>
      <xdr:spPr bwMode="auto">
        <a:xfrm>
          <a:off x="4254500" y="2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141495</xdr:rowOff>
    </xdr:from>
    <xdr:ext cx="762000" cy="259045"/>
    <xdr:sp macro="" textlink="">
      <xdr:nvSpPr>
        <xdr:cNvPr id="74" name="テキスト ボックス 73"/>
        <xdr:cNvSpPr txBox="1"/>
      </xdr:nvSpPr>
      <xdr:spPr>
        <a:xfrm>
          <a:off x="3924300" y="22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140,910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160020</xdr:rowOff>
    </xdr:from>
    <xdr:to>
      <xdr:col>3</xdr:col>
      <xdr:colOff>257175</xdr:colOff>
      <xdr:row>14</xdr:row>
      <xdr:rowOff>90170</xdr:rowOff>
    </xdr:to>
    <xdr:sp macro="" textlink="">
      <xdr:nvSpPr>
        <xdr:cNvPr id="75" name="円/楕円 74"/>
        <xdr:cNvSpPr/>
      </xdr:nvSpPr>
      <xdr:spPr bwMode="auto">
        <a:xfrm>
          <a:off x="3556000" y="243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100347</xdr:rowOff>
    </xdr:from>
    <xdr:ext cx="762000" cy="259045"/>
    <xdr:sp macro="" textlink="">
      <xdr:nvSpPr>
        <xdr:cNvPr id="76" name="テキスト ボックス 75"/>
        <xdr:cNvSpPr txBox="1"/>
      </xdr:nvSpPr>
      <xdr:spPr>
        <a:xfrm>
          <a:off x="3225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92494</xdr:rowOff>
    </xdr:from>
    <xdr:to>
      <xdr:col>2</xdr:col>
      <xdr:colOff>692150</xdr:colOff>
      <xdr:row>14</xdr:row>
      <xdr:rowOff>22644</xdr:rowOff>
    </xdr:to>
    <xdr:sp macro="" textlink="">
      <xdr:nvSpPr>
        <xdr:cNvPr id="77" name="円/楕円 76"/>
        <xdr:cNvSpPr/>
      </xdr:nvSpPr>
      <xdr:spPr bwMode="auto">
        <a:xfrm>
          <a:off x="2857500" y="23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32821</xdr:rowOff>
    </xdr:from>
    <xdr:ext cx="762000" cy="259045"/>
    <xdr:sp macro="" textlink="">
      <xdr:nvSpPr>
        <xdr:cNvPr id="78" name="テキスト ボックス 77"/>
        <xdr:cNvSpPr txBox="1"/>
      </xdr:nvSpPr>
      <xdr:spPr>
        <a:xfrm>
          <a:off x="2527300" y="21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228582</xdr:rowOff>
    </xdr:from>
    <xdr:to>
      <xdr:col>4</xdr:col>
      <xdr:colOff>1117600</xdr:colOff>
      <xdr:row>37</xdr:row>
      <xdr:rowOff>249583</xdr:rowOff>
    </xdr:to>
    <xdr:cxnSp macro="">
      <xdr:nvCxnSpPr>
        <xdr:cNvPr id="112" name="直線コネクタ 111"/>
        <xdr:cNvCxnSpPr/>
      </xdr:nvCxnSpPr>
      <xdr:spPr bwMode="auto">
        <a:xfrm>
          <a:off x="5003800" y="7353282"/>
          <a:ext cx="647700" cy="2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228582</xdr:rowOff>
    </xdr:from>
    <xdr:to>
      <xdr:col>4</xdr:col>
      <xdr:colOff>469900</xdr:colOff>
      <xdr:row>37</xdr:row>
      <xdr:rowOff>230506</xdr:rowOff>
    </xdr:to>
    <xdr:cxnSp macro="">
      <xdr:nvCxnSpPr>
        <xdr:cNvPr id="115" name="直線コネクタ 114"/>
        <xdr:cNvCxnSpPr/>
      </xdr:nvCxnSpPr>
      <xdr:spPr bwMode="auto">
        <a:xfrm flipV="1">
          <a:off x="4305300" y="7353282"/>
          <a:ext cx="698500" cy="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230506</xdr:rowOff>
    </xdr:from>
    <xdr:to>
      <xdr:col>3</xdr:col>
      <xdr:colOff>904875</xdr:colOff>
      <xdr:row>37</xdr:row>
      <xdr:rowOff>241300</xdr:rowOff>
    </xdr:to>
    <xdr:cxnSp macro="">
      <xdr:nvCxnSpPr>
        <xdr:cNvPr id="118" name="直線コネクタ 117"/>
        <xdr:cNvCxnSpPr/>
      </xdr:nvCxnSpPr>
      <xdr:spPr bwMode="auto">
        <a:xfrm flipV="1">
          <a:off x="3606800" y="7355206"/>
          <a:ext cx="698500" cy="1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207094</xdr:rowOff>
    </xdr:from>
    <xdr:to>
      <xdr:col>3</xdr:col>
      <xdr:colOff>206375</xdr:colOff>
      <xdr:row>37</xdr:row>
      <xdr:rowOff>241300</xdr:rowOff>
    </xdr:to>
    <xdr:cxnSp macro="">
      <xdr:nvCxnSpPr>
        <xdr:cNvPr id="121" name="直線コネクタ 120"/>
        <xdr:cNvCxnSpPr/>
      </xdr:nvCxnSpPr>
      <xdr:spPr bwMode="auto">
        <a:xfrm>
          <a:off x="2908300" y="7331794"/>
          <a:ext cx="698500" cy="3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198783</xdr:rowOff>
    </xdr:from>
    <xdr:to>
      <xdr:col>5</xdr:col>
      <xdr:colOff>34925</xdr:colOff>
      <xdr:row>37</xdr:row>
      <xdr:rowOff>300383</xdr:rowOff>
    </xdr:to>
    <xdr:sp macro="" textlink="">
      <xdr:nvSpPr>
        <xdr:cNvPr id="131" name="円/楕円 130"/>
        <xdr:cNvSpPr/>
      </xdr:nvSpPr>
      <xdr:spPr bwMode="auto">
        <a:xfrm>
          <a:off x="5600700" y="732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43860</xdr:rowOff>
    </xdr:from>
    <xdr:ext cx="762000" cy="259045"/>
    <xdr:sp macro="" textlink="">
      <xdr:nvSpPr>
        <xdr:cNvPr id="132" name="人口1人当たり決算額の推移該当値テキスト445"/>
        <xdr:cNvSpPr txBox="1"/>
      </xdr:nvSpPr>
      <xdr:spPr>
        <a:xfrm>
          <a:off x="5740400" y="71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177782</xdr:rowOff>
    </xdr:from>
    <xdr:to>
      <xdr:col>4</xdr:col>
      <xdr:colOff>520700</xdr:colOff>
      <xdr:row>37</xdr:row>
      <xdr:rowOff>279382</xdr:rowOff>
    </xdr:to>
    <xdr:sp macro="" textlink="">
      <xdr:nvSpPr>
        <xdr:cNvPr id="133" name="円/楕円 132"/>
        <xdr:cNvSpPr/>
      </xdr:nvSpPr>
      <xdr:spPr bwMode="auto">
        <a:xfrm>
          <a:off x="4953000" y="730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118109</xdr:rowOff>
    </xdr:from>
    <xdr:ext cx="736600" cy="259045"/>
    <xdr:sp macro="" textlink="">
      <xdr:nvSpPr>
        <xdr:cNvPr id="134" name="テキスト ボックス 133"/>
        <xdr:cNvSpPr txBox="1"/>
      </xdr:nvSpPr>
      <xdr:spPr>
        <a:xfrm>
          <a:off x="4622800" y="707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179706</xdr:rowOff>
    </xdr:from>
    <xdr:to>
      <xdr:col>3</xdr:col>
      <xdr:colOff>955675</xdr:colOff>
      <xdr:row>37</xdr:row>
      <xdr:rowOff>281306</xdr:rowOff>
    </xdr:to>
    <xdr:sp macro="" textlink="">
      <xdr:nvSpPr>
        <xdr:cNvPr id="135" name="円/楕円 134"/>
        <xdr:cNvSpPr/>
      </xdr:nvSpPr>
      <xdr:spPr bwMode="auto">
        <a:xfrm>
          <a:off x="4254500" y="7304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120033</xdr:rowOff>
    </xdr:from>
    <xdr:ext cx="762000" cy="259045"/>
    <xdr:sp macro="" textlink="">
      <xdr:nvSpPr>
        <xdr:cNvPr id="136" name="テキスト ボックス 135"/>
        <xdr:cNvSpPr txBox="1"/>
      </xdr:nvSpPr>
      <xdr:spPr>
        <a:xfrm>
          <a:off x="3924300" y="70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190500</xdr:rowOff>
    </xdr:from>
    <xdr:to>
      <xdr:col>3</xdr:col>
      <xdr:colOff>257175</xdr:colOff>
      <xdr:row>37</xdr:row>
      <xdr:rowOff>292100</xdr:rowOff>
    </xdr:to>
    <xdr:sp macro="" textlink="">
      <xdr:nvSpPr>
        <xdr:cNvPr id="137" name="円/楕円 136"/>
        <xdr:cNvSpPr/>
      </xdr:nvSpPr>
      <xdr:spPr bwMode="auto">
        <a:xfrm>
          <a:off x="3556000" y="731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130827</xdr:rowOff>
    </xdr:from>
    <xdr:ext cx="762000" cy="259045"/>
    <xdr:sp macro="" textlink="">
      <xdr:nvSpPr>
        <xdr:cNvPr id="138" name="テキスト ボックス 137"/>
        <xdr:cNvSpPr txBox="1"/>
      </xdr:nvSpPr>
      <xdr:spPr>
        <a:xfrm>
          <a:off x="3225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156294</xdr:rowOff>
    </xdr:from>
    <xdr:to>
      <xdr:col>2</xdr:col>
      <xdr:colOff>692150</xdr:colOff>
      <xdr:row>37</xdr:row>
      <xdr:rowOff>257894</xdr:rowOff>
    </xdr:to>
    <xdr:sp macro="" textlink="">
      <xdr:nvSpPr>
        <xdr:cNvPr id="139" name="円/楕円 138"/>
        <xdr:cNvSpPr/>
      </xdr:nvSpPr>
      <xdr:spPr bwMode="auto">
        <a:xfrm>
          <a:off x="2857500" y="728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96621</xdr:rowOff>
    </xdr:from>
    <xdr:ext cx="762000" cy="259045"/>
    <xdr:sp macro="" textlink="">
      <xdr:nvSpPr>
        <xdr:cNvPr id="140" name="テキスト ボックス 139"/>
        <xdr:cNvSpPr txBox="1"/>
      </xdr:nvSpPr>
      <xdr:spPr>
        <a:xfrm>
          <a:off x="2527300" y="704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合併直後には、歳入不足により基金繰入等で不足額を補っていたため、実質単年度収支がマイナスとなっていたが、行財政改革の取り組みにより、歳入の確保や歳出の執行管理に努めた結果、</a:t>
          </a:r>
          <a:r>
            <a:rPr lang="ja-JP" altLang="en-US" sz="1100" b="0" i="0" baseline="0">
              <a:solidFill>
                <a:schemeClr val="dk1"/>
              </a:solidFill>
              <a:effectLst/>
              <a:latin typeface="+mn-lt"/>
              <a:ea typeface="+mn-ea"/>
              <a:cs typeface="+mn-cs"/>
            </a:rPr>
            <a:t>プラスに転じていた。また、</a:t>
          </a:r>
          <a:r>
            <a:rPr lang="ja-JP" altLang="ja-JP" sz="1100" b="0" i="0" baseline="0">
              <a:solidFill>
                <a:schemeClr val="dk1"/>
              </a:solidFill>
              <a:effectLst/>
              <a:latin typeface="+mn-lt"/>
              <a:ea typeface="+mn-ea"/>
              <a:cs typeface="+mn-cs"/>
            </a:rPr>
            <a:t>財政調整基金残高を標準財政規模の１</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３９</a:t>
          </a:r>
          <a:r>
            <a:rPr lang="ja-JP" altLang="ja-JP" sz="1100" b="0" i="0" baseline="0">
              <a:solidFill>
                <a:schemeClr val="dk1"/>
              </a:solidFill>
              <a:effectLst/>
              <a:latin typeface="+mn-lt"/>
              <a:ea typeface="+mn-ea"/>
              <a:cs typeface="+mn-cs"/>
            </a:rPr>
            <a:t>％まで積み立てることができた。</a:t>
          </a:r>
          <a:r>
            <a:rPr lang="ja-JP" altLang="en-US" sz="1100" b="0" i="0" baseline="0">
              <a:solidFill>
                <a:schemeClr val="dk1"/>
              </a:solidFill>
              <a:effectLst/>
              <a:latin typeface="+mn-lt"/>
              <a:ea typeface="+mn-ea"/>
              <a:cs typeface="+mn-cs"/>
            </a:rPr>
            <a:t>平成２６年度は実質単年度収支がマイナスとなったが、これは、歳入がへり、歳出が増え、繰越金が減ったことによる。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行財政改革を着実に進め、</a:t>
          </a:r>
          <a:r>
            <a:rPr lang="ja-JP" altLang="ja-JP" sz="1100" b="0" i="0" baseline="0">
              <a:solidFill>
                <a:schemeClr val="dk1"/>
              </a:solidFill>
              <a:effectLst/>
              <a:latin typeface="+mn-lt"/>
              <a:ea typeface="+mn-ea"/>
              <a:cs typeface="+mn-cs"/>
            </a:rPr>
            <a:t>安定した財政運営が行えるよう努める。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赤字となっている事業会計は、住宅新築資金等貸付事業特別会計と保養センター事業特別会計と、国民健康保険事業特別会計</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住宅新築資金等貸付事業特別会計については、合併以前に公住債を財源に運営されていたもので、現在は新規貸付を行わずに、元利償還を行っていることから、年々起債残高は減少傾向にあ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endParaRPr>
        </a:p>
        <a:p>
          <a:pPr rtl="0"/>
          <a:r>
            <a:rPr lang="ja-JP" altLang="ja-JP" sz="1100" b="0" i="0" baseline="0">
              <a:solidFill>
                <a:schemeClr val="dk1"/>
              </a:solidFill>
              <a:effectLst/>
              <a:latin typeface="+mn-lt"/>
              <a:ea typeface="+mn-ea"/>
              <a:cs typeface="+mn-cs"/>
            </a:rPr>
            <a:t>　また、保養センター事業特別会計については、市直営で実施している観光事業で、昭和５６年の開設以来、事業規模を拡大していたが、近隣での類似施設の整備や施設の老朽化などが要因となり、年々累積赤字が拡大していった。そこで、民間事業者による指定管理者制度を導入し、平成２２年度から運営全般を指定管理者に委託して事業を実施するとともに、それまで勤務していた職員を普通会計に引き上げて事業を行い、平成３２年度までに赤字を解消する「保養センター事業特別会計経営健全化計画書」を策定した。平成２５年３月に第２期見直しを行った。今後も計画に沿って赤字解消に努力していく。</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国民健康保険事業特別会計においては、</a:t>
          </a:r>
          <a:r>
            <a:rPr lang="ja-JP" altLang="en-US" sz="1100" b="0" i="0" baseline="0">
              <a:solidFill>
                <a:schemeClr val="dk1"/>
              </a:solidFill>
              <a:effectLst/>
              <a:latin typeface="+mn-lt"/>
              <a:ea typeface="+mn-ea"/>
              <a:cs typeface="+mn-cs"/>
            </a:rPr>
            <a:t>事業勘定において、高齢化や医療技術の高度化により医療費が予想以上に増加し、国保税など歳入確保に努めたが、歳入不足を解消できなかった。また、診療施設勘定では、直営</a:t>
          </a:r>
          <a:r>
            <a:rPr lang="ja-JP" altLang="ja-JP" sz="1100" b="0" i="0" baseline="0">
              <a:solidFill>
                <a:schemeClr val="dk1"/>
              </a:solidFill>
              <a:effectLst/>
              <a:latin typeface="+mn-lt"/>
              <a:ea typeface="+mn-ea"/>
              <a:cs typeface="+mn-cs"/>
            </a:rPr>
            <a:t>診療所の運営について、事務の見直しを行い、夜診や往診なども積極的に行うなど地域医療も取り組んでいるが、患者数、診療報酬額等、年々減少傾向にあり、診療収入が減少した。今後は、</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宇陀市立病院と連携を図るなど在宅医療の充実を図りつつ、経営努力を行っていく。</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第３次宇陀市行政改革大綱により、国民健康保険特別会計の安定運営に向けて、推進</a:t>
          </a:r>
          <a:r>
            <a:rPr lang="ja-JP" altLang="en-US" sz="1100" b="0" i="0" baseline="0">
              <a:solidFill>
                <a:schemeClr val="dk1"/>
              </a:solidFill>
              <a:effectLst/>
              <a:latin typeface="+mn-lt"/>
              <a:ea typeface="+mn-ea"/>
              <a:cs typeface="+mn-cs"/>
            </a:rPr>
            <a:t>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平成２５年度と比べると、元利償還金は、１２８百万円の減であるが、</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合併以前より財源を地方債に求めてきたことから元利償還金は依然として高水準となっている。合併後は新規発行額を、年間の元金償還額の１／２以内に抑制する措置、並びに有利な起債である合併特例債や過疎債を中心にしていたことから分子は減少傾向にある。</a:t>
          </a:r>
          <a:endParaRPr lang="ja-JP" altLang="ja-JP" sz="1400">
            <a:effectLst/>
          </a:endParaRPr>
        </a:p>
        <a:p>
          <a:pPr rtl="0"/>
          <a:r>
            <a:rPr lang="ja-JP" altLang="ja-JP" sz="1100" b="0" i="0" baseline="0">
              <a:solidFill>
                <a:schemeClr val="dk1"/>
              </a:solidFill>
              <a:effectLst/>
              <a:latin typeface="+mn-lt"/>
              <a:ea typeface="+mn-ea"/>
              <a:cs typeface="+mn-cs"/>
            </a:rPr>
            <a:t>　しかしながら、保養センター事業特別会計や市立病院事業特別会計に対する公営企業債の繰出金</a:t>
          </a:r>
          <a:r>
            <a:rPr lang="ja-JP" altLang="en-US" sz="1100" b="0" i="0" baseline="0">
              <a:solidFill>
                <a:schemeClr val="dk1"/>
              </a:solidFill>
              <a:effectLst/>
              <a:latin typeface="+mn-lt"/>
              <a:ea typeface="+mn-ea"/>
              <a:cs typeface="+mn-cs"/>
            </a:rPr>
            <a:t>も高水準のままである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今後は、第３次宇陀市行政改革大綱に則り、選択と集中の理念のもと引き続き</a:t>
          </a:r>
          <a:r>
            <a:rPr lang="ja-JP" altLang="en-US" sz="1100" b="0" i="0" baseline="0">
              <a:solidFill>
                <a:schemeClr val="dk1"/>
              </a:solidFill>
              <a:effectLst/>
              <a:latin typeface="+mn-lt"/>
              <a:ea typeface="+mn-ea"/>
              <a:cs typeface="+mn-cs"/>
            </a:rPr>
            <a:t>徐々に</a:t>
          </a:r>
          <a:r>
            <a:rPr lang="ja-JP" altLang="ja-JP" sz="1100" b="0" i="0" baseline="0">
              <a:solidFill>
                <a:schemeClr val="dk1"/>
              </a:solidFill>
              <a:effectLst/>
              <a:latin typeface="+mn-lt"/>
              <a:ea typeface="+mn-ea"/>
              <a:cs typeface="+mn-cs"/>
            </a:rPr>
            <a:t>水準を押さえる</a:t>
          </a:r>
          <a:r>
            <a:rPr lang="ja-JP" altLang="en-US" sz="1100" b="0" i="0" baseline="0">
              <a:solidFill>
                <a:schemeClr val="dk1"/>
              </a:solidFill>
              <a:effectLst/>
              <a:latin typeface="+mn-lt"/>
              <a:ea typeface="+mn-ea"/>
              <a:cs typeface="+mn-cs"/>
            </a:rPr>
            <a:t>よう努める</a:t>
          </a:r>
          <a:r>
            <a:rPr lang="ja-JP" altLang="ja-JP"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将来負担額については、地方債の新規発行額の抑制により、普通会計に係る地方債残高は年々減少している。　しかしながら、</a:t>
          </a:r>
          <a:r>
            <a:rPr lang="ja-JP" altLang="en-US" sz="1100" b="0" i="0" baseline="0">
              <a:solidFill>
                <a:schemeClr val="dk1"/>
              </a:solidFill>
              <a:effectLst/>
              <a:latin typeface="+mn-lt"/>
              <a:ea typeface="+mn-ea"/>
              <a:cs typeface="+mn-cs"/>
            </a:rPr>
            <a:t>地方債現在高に係る基準財政需要額算入見込額も減少している。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同じく地方債の発行抑制により、</a:t>
          </a:r>
          <a:r>
            <a:rPr lang="ja-JP" altLang="ja-JP" sz="1100" b="0" i="0" baseline="0">
              <a:solidFill>
                <a:schemeClr val="dk1"/>
              </a:solidFill>
              <a:effectLst/>
              <a:latin typeface="+mn-lt"/>
              <a:ea typeface="+mn-ea"/>
              <a:cs typeface="+mn-cs"/>
            </a:rPr>
            <a:t>公営企業債に対する繰出金</a:t>
          </a:r>
          <a:r>
            <a:rPr lang="ja-JP" altLang="en-US" sz="1100" b="0" i="0" baseline="0">
              <a:solidFill>
                <a:schemeClr val="dk1"/>
              </a:solidFill>
              <a:effectLst/>
              <a:latin typeface="+mn-lt"/>
              <a:ea typeface="+mn-ea"/>
              <a:cs typeface="+mn-cs"/>
            </a:rPr>
            <a:t>も、減少し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退職手当負担見込額も、</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により、減っている。また、財政調整基金の積み増しを行ったために充当可能基金が増加した。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分子</a:t>
          </a:r>
          <a:r>
            <a:rPr lang="ja-JP" altLang="en-US" sz="1100" b="0" i="0" baseline="0">
              <a:solidFill>
                <a:schemeClr val="dk1"/>
              </a:solidFill>
              <a:effectLst/>
              <a:latin typeface="+mn-lt"/>
              <a:ea typeface="+mn-ea"/>
              <a:cs typeface="+mn-cs"/>
            </a:rPr>
            <a:t>は、徐々に改善しており、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も将来負担額は減少していくことが予想されるが、施設等の老朽化に伴う対策と、</a:t>
          </a:r>
          <a:r>
            <a:rPr lang="ja-JP" altLang="ja-JP" sz="1100" b="0" i="0" baseline="0">
              <a:solidFill>
                <a:schemeClr val="dk1"/>
              </a:solidFill>
              <a:effectLst/>
              <a:latin typeface="+mn-lt"/>
              <a:ea typeface="+mn-ea"/>
              <a:cs typeface="+mn-cs"/>
            </a:rPr>
            <a:t>地方債の新規発行抑制</a:t>
          </a:r>
          <a:r>
            <a:rPr lang="ja-JP" altLang="en-US" sz="1100" b="0" i="0" baseline="0">
              <a:solidFill>
                <a:schemeClr val="dk1"/>
              </a:solidFill>
              <a:effectLst/>
              <a:latin typeface="+mn-lt"/>
              <a:ea typeface="+mn-ea"/>
              <a:cs typeface="+mn-cs"/>
            </a:rPr>
            <a:t>とのバランスを考えた、適正な施設管理について検討を進める必要がある。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19311925</v>
      </c>
      <c r="BO4" s="349"/>
      <c r="BP4" s="349"/>
      <c r="BQ4" s="349"/>
      <c r="BR4" s="349"/>
      <c r="BS4" s="349"/>
      <c r="BT4" s="349"/>
      <c r="BU4" s="350"/>
      <c r="BV4" s="348">
        <v>19649701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18930571</v>
      </c>
      <c r="BO5" s="386"/>
      <c r="BP5" s="386"/>
      <c r="BQ5" s="386"/>
      <c r="BR5" s="386"/>
      <c r="BS5" s="386"/>
      <c r="BT5" s="386"/>
      <c r="BU5" s="387"/>
      <c r="BV5" s="385">
        <v>18916648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97.1</v>
      </c>
      <c r="CU5" s="383"/>
      <c r="CV5" s="383"/>
      <c r="CW5" s="383"/>
      <c r="CX5" s="383"/>
      <c r="CY5" s="383"/>
      <c r="CZ5" s="383"/>
      <c r="DA5" s="384"/>
      <c r="DB5" s="382">
        <v>94.2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381354</v>
      </c>
      <c r="BO6" s="386"/>
      <c r="BP6" s="386"/>
      <c r="BQ6" s="386"/>
      <c r="BR6" s="386"/>
      <c r="BS6" s="386"/>
      <c r="BT6" s="386"/>
      <c r="BU6" s="387"/>
      <c r="BV6" s="385">
        <v>733053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103.1</v>
      </c>
      <c r="CU6" s="423"/>
      <c r="CV6" s="423"/>
      <c r="CW6" s="423"/>
      <c r="CX6" s="423"/>
      <c r="CY6" s="423"/>
      <c r="CZ6" s="423"/>
      <c r="DA6" s="424"/>
      <c r="DB6" s="422">
        <v>100.2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106431</v>
      </c>
      <c r="BO7" s="386"/>
      <c r="BP7" s="386"/>
      <c r="BQ7" s="386"/>
      <c r="BR7" s="386"/>
      <c r="BS7" s="386"/>
      <c r="BT7" s="386"/>
      <c r="BU7" s="387"/>
      <c r="BV7" s="385">
        <v>48081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12009401</v>
      </c>
      <c r="CU7" s="386"/>
      <c r="CV7" s="386"/>
      <c r="CW7" s="386"/>
      <c r="CX7" s="386"/>
      <c r="CY7" s="386"/>
      <c r="CZ7" s="386"/>
      <c r="DA7" s="387"/>
      <c r="DB7" s="385">
        <v>12214141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274923</v>
      </c>
      <c r="BO8" s="386"/>
      <c r="BP8" s="386"/>
      <c r="BQ8" s="386"/>
      <c r="BR8" s="386"/>
      <c r="BS8" s="386"/>
      <c r="BT8" s="386"/>
      <c r="BU8" s="387"/>
      <c r="BV8" s="385">
        <v>684972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34227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-410049</v>
      </c>
      <c r="BO9" s="386"/>
      <c r="BP9" s="386"/>
      <c r="BQ9" s="386"/>
      <c r="BR9" s="386"/>
      <c r="BS9" s="386"/>
      <c r="BT9" s="386"/>
      <c r="BU9" s="387"/>
      <c r="BV9" s="385">
        <v>50421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24.3</v>
      </c>
      <c r="CU9" s="383"/>
      <c r="CV9" s="383"/>
      <c r="CW9" s="383"/>
      <c r="CX9" s="383"/>
      <c r="CY9" s="383"/>
      <c r="CZ9" s="383"/>
      <c r="DA9" s="384"/>
      <c r="DB9" s="382">
        <v>24.3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37183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202296</v>
      </c>
      <c r="BO10" s="386"/>
      <c r="BP10" s="386"/>
      <c r="BQ10" s="386"/>
      <c r="BR10" s="386"/>
      <c r="BS10" s="386"/>
      <c r="BT10" s="386"/>
      <c r="BU10" s="387"/>
      <c r="BV10" s="385">
        <v>452378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32983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32815</v>
      </c>
      <c r="S13" s="467"/>
      <c r="T13" s="467"/>
      <c r="U13" s="467"/>
      <c r="V13" s="468"/>
      <c r="W13" s="401" t="s">
        <v>124</v>
      </c>
      <c r="X13" s="402"/>
      <c r="Y13" s="402"/>
      <c r="Z13" s="402"/>
      <c r="AA13" s="402"/>
      <c r="AB13" s="392"/>
      <c r="AC13" s="436">
        <v>1086</v>
      </c>
      <c r="AD13" s="437"/>
      <c r="AE13" s="437"/>
      <c r="AF13" s="437"/>
      <c r="AG13" s="476"/>
      <c r="AH13" s="436">
        <v>1732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-207753</v>
      </c>
      <c r="BO13" s="386"/>
      <c r="BP13" s="386"/>
      <c r="BQ13" s="386"/>
      <c r="BR13" s="386"/>
      <c r="BS13" s="386"/>
      <c r="BT13" s="386"/>
      <c r="BU13" s="387"/>
      <c r="BV13" s="385">
        <v>502799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17.8</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33609</v>
      </c>
      <c r="S14" s="467"/>
      <c r="T14" s="467"/>
      <c r="U14" s="467"/>
      <c r="V14" s="468"/>
      <c r="W14" s="375"/>
      <c r="X14" s="376"/>
      <c r="Y14" s="376"/>
      <c r="Z14" s="376"/>
      <c r="AA14" s="376"/>
      <c r="AB14" s="365"/>
      <c r="AC14" s="469">
        <v>7.5</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161.4</v>
      </c>
      <c r="CU14" s="481"/>
      <c r="CV14" s="481"/>
      <c r="CW14" s="481"/>
      <c r="CX14" s="481"/>
      <c r="CY14" s="481"/>
      <c r="CZ14" s="481"/>
      <c r="DA14" s="482"/>
      <c r="DB14" s="480">
        <v>174.5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33442</v>
      </c>
      <c r="S15" s="467"/>
      <c r="T15" s="467"/>
      <c r="U15" s="467"/>
      <c r="V15" s="468"/>
      <c r="W15" s="401" t="s">
        <v>131</v>
      </c>
      <c r="X15" s="402"/>
      <c r="Y15" s="402"/>
      <c r="Z15" s="402"/>
      <c r="AA15" s="402"/>
      <c r="AB15" s="392"/>
      <c r="AC15" s="436">
        <v>3376</v>
      </c>
      <c r="AD15" s="437"/>
      <c r="AE15" s="437"/>
      <c r="AF15" s="437"/>
      <c r="AG15" s="476"/>
      <c r="AH15" s="436">
        <v>4248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2753905</v>
      </c>
      <c r="BO15" s="349"/>
      <c r="BP15" s="349"/>
      <c r="BQ15" s="349"/>
      <c r="BR15" s="349"/>
      <c r="BS15" s="349"/>
      <c r="BT15" s="349"/>
      <c r="BU15" s="350"/>
      <c r="BV15" s="348">
        <v>2762191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23.5</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8933853</v>
      </c>
      <c r="BO16" s="386"/>
      <c r="BP16" s="386"/>
      <c r="BQ16" s="386"/>
      <c r="BR16" s="386"/>
      <c r="BS16" s="386"/>
      <c r="BT16" s="386"/>
      <c r="BU16" s="387"/>
      <c r="BV16" s="385">
        <v>8910159</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215.2</v>
      </c>
      <c r="CU16" s="383"/>
      <c r="CV16" s="383"/>
      <c r="CW16" s="383"/>
      <c r="CX16" s="383"/>
      <c r="CY16" s="383"/>
      <c r="CZ16" s="383"/>
      <c r="DA16" s="384"/>
      <c r="DB16" s="382">
        <v>297.2</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9923</v>
      </c>
      <c r="AD17" s="437"/>
      <c r="AE17" s="437"/>
      <c r="AF17" s="437"/>
      <c r="AG17" s="476"/>
      <c r="AH17" s="436">
        <v>11038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3479091</v>
      </c>
      <c r="BO17" s="386"/>
      <c r="BP17" s="386"/>
      <c r="BQ17" s="386"/>
      <c r="BR17" s="386"/>
      <c r="BS17" s="386"/>
      <c r="BT17" s="386"/>
      <c r="BU17" s="387"/>
      <c r="BV17" s="385">
        <v>3505279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247.5</v>
      </c>
      <c r="M18" s="498"/>
      <c r="N18" s="498"/>
      <c r="O18" s="498"/>
      <c r="P18" s="498"/>
      <c r="Q18" s="498"/>
      <c r="R18" s="499"/>
      <c r="S18" s="499"/>
      <c r="T18" s="499"/>
      <c r="U18" s="499"/>
      <c r="V18" s="500"/>
      <c r="W18" s="403"/>
      <c r="X18" s="404"/>
      <c r="Y18" s="404"/>
      <c r="Z18" s="404"/>
      <c r="AA18" s="404"/>
      <c r="AB18" s="395"/>
      <c r="AC18" s="501">
        <v>69</v>
      </c>
      <c r="AD18" s="502"/>
      <c r="AE18" s="502"/>
      <c r="AF18" s="502"/>
      <c r="AG18" s="503"/>
      <c r="AH18" s="501">
        <v>64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11670205</v>
      </c>
      <c r="BO18" s="386"/>
      <c r="BP18" s="386"/>
      <c r="BQ18" s="386"/>
      <c r="BR18" s="386"/>
      <c r="BS18" s="386"/>
      <c r="BT18" s="386"/>
      <c r="BU18" s="387"/>
      <c r="BV18" s="385">
        <v>11549177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14071988</v>
      </c>
      <c r="BO19" s="386"/>
      <c r="BP19" s="386"/>
      <c r="BQ19" s="386"/>
      <c r="BR19" s="386"/>
      <c r="BS19" s="386"/>
      <c r="BT19" s="386"/>
      <c r="BU19" s="387"/>
      <c r="BV19" s="385">
        <v>14633116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11527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27700259</v>
      </c>
      <c r="BO23" s="386"/>
      <c r="BP23" s="386"/>
      <c r="BQ23" s="386"/>
      <c r="BR23" s="386"/>
      <c r="BS23" s="386"/>
      <c r="BT23" s="386"/>
      <c r="BU23" s="387"/>
      <c r="BV23" s="385">
        <v>28590711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6970</v>
      </c>
      <c r="R24" s="437"/>
      <c r="S24" s="437"/>
      <c r="T24" s="437"/>
      <c r="U24" s="437"/>
      <c r="V24" s="476"/>
      <c r="W24" s="531"/>
      <c r="X24" s="519"/>
      <c r="Y24" s="520"/>
      <c r="Z24" s="435" t="s">
        <v>155</v>
      </c>
      <c r="AA24" s="415"/>
      <c r="AB24" s="415"/>
      <c r="AC24" s="415"/>
      <c r="AD24" s="415"/>
      <c r="AE24" s="415"/>
      <c r="AF24" s="415"/>
      <c r="AG24" s="416"/>
      <c r="AH24" s="436">
        <v>356</v>
      </c>
      <c r="AI24" s="437"/>
      <c r="AJ24" s="437"/>
      <c r="AK24" s="437"/>
      <c r="AL24" s="476"/>
      <c r="AM24" s="436">
        <v>1224640</v>
      </c>
      <c r="AN24" s="437"/>
      <c r="AO24" s="437"/>
      <c r="AP24" s="437"/>
      <c r="AQ24" s="437"/>
      <c r="AR24" s="476"/>
      <c r="AS24" s="436">
        <v>3440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15484965</v>
      </c>
      <c r="BO24" s="386"/>
      <c r="BP24" s="386"/>
      <c r="BQ24" s="386"/>
      <c r="BR24" s="386"/>
      <c r="BS24" s="386"/>
      <c r="BT24" s="386"/>
      <c r="BU24" s="387"/>
      <c r="BV24" s="385">
        <v>15986987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6120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850667</v>
      </c>
      <c r="BO25" s="349"/>
      <c r="BP25" s="349"/>
      <c r="BQ25" s="349"/>
      <c r="BR25" s="349"/>
      <c r="BS25" s="349"/>
      <c r="BT25" s="349"/>
      <c r="BU25" s="350"/>
      <c r="BV25" s="348">
        <v>432906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5130</v>
      </c>
      <c r="R26" s="437"/>
      <c r="S26" s="437"/>
      <c r="T26" s="437"/>
      <c r="U26" s="437"/>
      <c r="V26" s="476"/>
      <c r="W26" s="531"/>
      <c r="X26" s="519"/>
      <c r="Y26" s="520"/>
      <c r="Z26" s="435" t="s">
        <v>161</v>
      </c>
      <c r="AA26" s="541"/>
      <c r="AB26" s="541"/>
      <c r="AC26" s="541"/>
      <c r="AD26" s="541"/>
      <c r="AE26" s="541"/>
      <c r="AF26" s="541"/>
      <c r="AG26" s="542"/>
      <c r="AH26" s="436">
        <v>40</v>
      </c>
      <c r="AI26" s="437"/>
      <c r="AJ26" s="437"/>
      <c r="AK26" s="437"/>
      <c r="AL26" s="476"/>
      <c r="AM26" s="436">
        <v>128000</v>
      </c>
      <c r="AN26" s="437"/>
      <c r="AO26" s="437"/>
      <c r="AP26" s="437"/>
      <c r="AQ26" s="437"/>
      <c r="AR26" s="476"/>
      <c r="AS26" s="436">
        <v>3200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4300</v>
      </c>
      <c r="R27" s="437"/>
      <c r="S27" s="437"/>
      <c r="T27" s="437"/>
      <c r="U27" s="437"/>
      <c r="V27" s="476"/>
      <c r="W27" s="531"/>
      <c r="X27" s="519"/>
      <c r="Y27" s="520"/>
      <c r="Z27" s="435" t="s">
        <v>164</v>
      </c>
      <c r="AA27" s="415"/>
      <c r="AB27" s="415"/>
      <c r="AC27" s="415"/>
      <c r="AD27" s="415"/>
      <c r="AE27" s="415"/>
      <c r="AF27" s="415"/>
      <c r="AG27" s="416"/>
      <c r="AH27" s="436">
        <v>21</v>
      </c>
      <c r="AI27" s="437"/>
      <c r="AJ27" s="437"/>
      <c r="AK27" s="437"/>
      <c r="AL27" s="476"/>
      <c r="AM27" s="436">
        <v>70530</v>
      </c>
      <c r="AN27" s="437"/>
      <c r="AO27" s="437"/>
      <c r="AP27" s="437"/>
      <c r="AQ27" s="437"/>
      <c r="AR27" s="476"/>
      <c r="AS27" s="436">
        <v>3359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545349</v>
      </c>
      <c r="BO27" s="555"/>
      <c r="BP27" s="555"/>
      <c r="BQ27" s="555"/>
      <c r="BR27" s="555"/>
      <c r="BS27" s="555"/>
      <c r="BT27" s="555"/>
      <c r="BU27" s="556"/>
      <c r="BV27" s="554">
        <v>544974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2328779</v>
      </c>
      <c r="BO28" s="349"/>
      <c r="BP28" s="349"/>
      <c r="BQ28" s="349"/>
      <c r="BR28" s="349"/>
      <c r="BS28" s="349"/>
      <c r="BT28" s="349"/>
      <c r="BU28" s="350"/>
      <c r="BV28" s="348">
        <v>2126483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3300</v>
      </c>
      <c r="R29" s="437"/>
      <c r="S29" s="437"/>
      <c r="T29" s="437"/>
      <c r="U29" s="437"/>
      <c r="V29" s="476"/>
      <c r="W29" s="532"/>
      <c r="X29" s="533"/>
      <c r="Y29" s="534"/>
      <c r="Z29" s="435" t="s">
        <v>171</v>
      </c>
      <c r="AA29" s="415"/>
      <c r="AB29" s="415"/>
      <c r="AC29" s="415"/>
      <c r="AD29" s="415"/>
      <c r="AE29" s="415"/>
      <c r="AF29" s="415"/>
      <c r="AG29" s="416"/>
      <c r="AH29" s="436">
        <v>377</v>
      </c>
      <c r="AI29" s="437"/>
      <c r="AJ29" s="437"/>
      <c r="AK29" s="437"/>
      <c r="AL29" s="476"/>
      <c r="AM29" s="436">
        <v>1295170</v>
      </c>
      <c r="AN29" s="437"/>
      <c r="AO29" s="437"/>
      <c r="AP29" s="437"/>
      <c r="AQ29" s="437"/>
      <c r="AR29" s="476"/>
      <c r="AS29" s="436">
        <v>3435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308501</v>
      </c>
      <c r="BO29" s="386"/>
      <c r="BP29" s="386"/>
      <c r="BQ29" s="386"/>
      <c r="BR29" s="386"/>
      <c r="BS29" s="386"/>
      <c r="BT29" s="386"/>
      <c r="BU29" s="387"/>
      <c r="BV29" s="385">
        <v>330154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1975666</v>
      </c>
      <c r="BO30" s="555"/>
      <c r="BP30" s="555"/>
      <c r="BQ30" s="555"/>
      <c r="BR30" s="555"/>
      <c r="BS30" s="555"/>
      <c r="BT30" s="555"/>
      <c r="BU30" s="556"/>
      <c r="BV30" s="554">
        <v>2048248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保養センター事業特別会計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宇陀衛生一部事務組合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宇陀市土地開発公社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病院事業特別会計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霊苑事業特別会計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介護老人保健施設事業特別会計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東宇陀環境衛生組合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土地取得事業特別会計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11</v>
      </c>
      <c r="AN37" s="566"/>
      <c r="AO37" s="567" t="str">
        <f>IF('各会計、関係団体の財政状況及び健全化判断比率'!B34="","",'各会計、関係団体の財政状況及び健全化判断比率'!B34)</f>
        <v>水道事業特別会計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奈良広域水質検査センター組合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桜井宇陀広域連合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奈良県住宅新築資金等貸付金回収管理組合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奈良県後期高齢者医療広域組合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奈良県広域消防組合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32127</v>
      </c>
      <c r="J41" s="83">
        <v>30495</v>
      </c>
      <c r="K41" s="83">
        <v>29567</v>
      </c>
      <c r="L41" s="83">
        <v>28591</v>
      </c>
      <c r="M41" s="84">
        <v>27700</v>
      </c>
    </row>
    <row r="42" spans="2:13" ht="27.75" customHeight="1">
      <c r="B42" s="1171"/>
      <c r="C42" s="1172"/>
      <c r="D42" s="85"/>
      <c r="E42" s="1177" t="s">
        <v>26</v>
      </c>
      <c r="F42" s="1177"/>
      <c r="G42" s="1177"/>
      <c r="H42" s="1178"/>
      <c r="I42" s="86">
        <v>185</v>
      </c>
      <c r="J42" s="87">
        <v>139</v>
      </c>
      <c r="K42" s="87">
        <v>93</v>
      </c>
      <c r="L42" s="87">
        <v>46</v>
      </c>
      <c r="M42" s="88" t="s">
        <v>487</v>
      </c>
    </row>
    <row r="43" spans="2:13" ht="27.75" customHeight="1">
      <c r="B43" s="1171"/>
      <c r="C43" s="1172"/>
      <c r="D43" s="85"/>
      <c r="E43" s="1177" t="s">
        <v>27</v>
      </c>
      <c r="F43" s="1177"/>
      <c r="G43" s="1177"/>
      <c r="H43" s="1178"/>
      <c r="I43" s="86">
        <v>8140</v>
      </c>
      <c r="J43" s="87">
        <v>8994</v>
      </c>
      <c r="K43" s="87">
        <v>9193</v>
      </c>
      <c r="L43" s="87">
        <v>9008</v>
      </c>
      <c r="M43" s="88">
        <v>8601</v>
      </c>
    </row>
    <row r="44" spans="2:13" ht="27.75" customHeight="1">
      <c r="B44" s="1171"/>
      <c r="C44" s="1172"/>
      <c r="D44" s="85"/>
      <c r="E44" s="1177" t="s">
        <v>28</v>
      </c>
      <c r="F44" s="1177"/>
      <c r="G44" s="1177"/>
      <c r="H44" s="1178"/>
      <c r="I44" s="86">
        <v>88</v>
      </c>
      <c r="J44" s="87">
        <v>73</v>
      </c>
      <c r="K44" s="87">
        <v>69</v>
      </c>
      <c r="L44" s="87">
        <v>68</v>
      </c>
      <c r="M44" s="88">
        <v>191</v>
      </c>
    </row>
    <row r="45" spans="2:13" ht="27.75" customHeight="1">
      <c r="B45" s="1171"/>
      <c r="C45" s="1172"/>
      <c r="D45" s="85"/>
      <c r="E45" s="1177" t="s">
        <v>29</v>
      </c>
      <c r="F45" s="1177"/>
      <c r="G45" s="1177"/>
      <c r="H45" s="1178"/>
      <c r="I45" s="86">
        <v>5811</v>
      </c>
      <c r="J45" s="87">
        <v>5849</v>
      </c>
      <c r="K45" s="87">
        <v>5819</v>
      </c>
      <c r="L45" s="87">
        <v>5566</v>
      </c>
      <c r="M45" s="88">
        <v>4930</v>
      </c>
    </row>
    <row r="46" spans="2:13" ht="27.75" customHeight="1">
      <c r="B46" s="1171"/>
      <c r="C46" s="1172"/>
      <c r="D46" s="85"/>
      <c r="E46" s="1177" t="s">
        <v>30</v>
      </c>
      <c r="F46" s="1177"/>
      <c r="G46" s="1177"/>
      <c r="H46" s="1178"/>
      <c r="I46" s="86" t="s">
        <v>487</v>
      </c>
      <c r="J46" s="87" t="s">
        <v>487</v>
      </c>
      <c r="K46" s="87" t="s">
        <v>487</v>
      </c>
      <c r="L46" s="87" t="s">
        <v>487</v>
      </c>
      <c r="M46" s="88" t="s">
        <v>487</v>
      </c>
    </row>
    <row r="47" spans="2:13" ht="27.75" customHeight="1">
      <c r="B47" s="1171"/>
      <c r="C47" s="1172"/>
      <c r="D47" s="85"/>
      <c r="E47" s="1177" t="s">
        <v>31</v>
      </c>
      <c r="F47" s="1177"/>
      <c r="G47" s="1177"/>
      <c r="H47" s="1178"/>
      <c r="I47" s="86" t="s">
        <v>487</v>
      </c>
      <c r="J47" s="87" t="s">
        <v>487</v>
      </c>
      <c r="K47" s="87" t="s">
        <v>487</v>
      </c>
      <c r="L47" s="87" t="s">
        <v>487</v>
      </c>
      <c r="M47" s="88" t="s">
        <v>487</v>
      </c>
    </row>
    <row r="48" spans="2:13" ht="27.75" customHeight="1">
      <c r="B48" s="1173"/>
      <c r="C48" s="1174"/>
      <c r="D48" s="85"/>
      <c r="E48" s="1177" t="s">
        <v>32</v>
      </c>
      <c r="F48" s="1177"/>
      <c r="G48" s="1177"/>
      <c r="H48" s="1178"/>
      <c r="I48" s="86" t="s">
        <v>487</v>
      </c>
      <c r="J48" s="87" t="s">
        <v>487</v>
      </c>
      <c r="K48" s="87" t="s">
        <v>487</v>
      </c>
      <c r="L48" s="87" t="s">
        <v>487</v>
      </c>
      <c r="M48" s="88" t="s">
        <v>487</v>
      </c>
    </row>
    <row r="49" spans="2:13" ht="27.75" customHeight="1">
      <c r="B49" s="1179" t="s">
        <v>33</v>
      </c>
      <c r="C49" s="1180"/>
      <c r="D49" s="89"/>
      <c r="E49" s="1177" t="s">
        <v>34</v>
      </c>
      <c r="F49" s="1177"/>
      <c r="G49" s="1177"/>
      <c r="H49" s="1178"/>
      <c r="I49" s="86">
        <v>2009</v>
      </c>
      <c r="J49" s="87">
        <v>2402</v>
      </c>
      <c r="K49" s="87">
        <v>2505</v>
      </c>
      <c r="L49" s="87">
        <v>2834</v>
      </c>
      <c r="M49" s="88">
        <v>3009</v>
      </c>
    </row>
    <row r="50" spans="2:13" ht="27.75" customHeight="1">
      <c r="B50" s="1171"/>
      <c r="C50" s="1172"/>
      <c r="D50" s="85"/>
      <c r="E50" s="1177" t="s">
        <v>35</v>
      </c>
      <c r="F50" s="1177"/>
      <c r="G50" s="1177"/>
      <c r="H50" s="1178"/>
      <c r="I50" s="86">
        <v>534</v>
      </c>
      <c r="J50" s="87">
        <v>471</v>
      </c>
      <c r="K50" s="87">
        <v>436</v>
      </c>
      <c r="L50" s="87">
        <v>390</v>
      </c>
      <c r="M50" s="88">
        <v>328</v>
      </c>
    </row>
    <row r="51" spans="2:13" ht="27.75" customHeight="1">
      <c r="B51" s="1173"/>
      <c r="C51" s="1174"/>
      <c r="D51" s="85"/>
      <c r="E51" s="1177" t="s">
        <v>36</v>
      </c>
      <c r="F51" s="1177"/>
      <c r="G51" s="1177"/>
      <c r="H51" s="1178"/>
      <c r="I51" s="86">
        <v>23302</v>
      </c>
      <c r="J51" s="87">
        <v>22943</v>
      </c>
      <c r="K51" s="87">
        <v>23184</v>
      </c>
      <c r="L51" s="87">
        <v>23026</v>
      </c>
      <c r="M51" s="88">
        <v>22764</v>
      </c>
    </row>
    <row r="52" spans="2:13" ht="27.75" customHeight="1" thickBot="1">
      <c r="B52" s="1181" t="s">
        <v>37</v>
      </c>
      <c r="C52" s="1182"/>
      <c r="D52" s="90"/>
      <c r="E52" s="1183" t="s">
        <v>38</v>
      </c>
      <c r="F52" s="1183"/>
      <c r="G52" s="1183"/>
      <c r="H52" s="1184"/>
      <c r="I52" s="91">
        <v>20507</v>
      </c>
      <c r="J52" s="92">
        <v>19734</v>
      </c>
      <c r="K52" s="92">
        <v>18616</v>
      </c>
      <c r="L52" s="92">
        <v>17029</v>
      </c>
      <c r="M52" s="93">
        <v>15323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57661</v>
      </c>
      <c r="E3" s="116"/>
      <c r="F3" s="117">
        <v>78670</v>
      </c>
      <c r="G3" s="118"/>
      <c r="H3" s="119"/>
    </row>
    <row r="4" spans="1:8">
      <c r="A4" s="120"/>
      <c r="B4" s="121"/>
      <c r="C4" s="122"/>
      <c r="D4" s="123">
        <v>40655</v>
      </c>
      <c r="E4" s="124"/>
      <c r="F4" s="125">
        <v>38094</v>
      </c>
      <c r="G4" s="126"/>
      <c r="H4" s="127"/>
    </row>
    <row r="5" spans="1:8">
      <c r="A5" s="108" t="s">
        <v>520</v>
      </c>
      <c r="B5" s="113"/>
      <c r="C5" s="114"/>
      <c r="D5" s="115">
        <v>42884</v>
      </c>
      <c r="E5" s="116"/>
      <c r="F5" s="117">
        <v>67201</v>
      </c>
      <c r="G5" s="118"/>
      <c r="H5" s="119"/>
    </row>
    <row r="6" spans="1:8">
      <c r="A6" s="120"/>
      <c r="B6" s="121"/>
      <c r="C6" s="122"/>
      <c r="D6" s="123">
        <v>20499</v>
      </c>
      <c r="E6" s="124"/>
      <c r="F6" s="125">
        <v>35210</v>
      </c>
      <c r="G6" s="126"/>
      <c r="H6" s="127"/>
    </row>
    <row r="7" spans="1:8">
      <c r="A7" s="108" t="s">
        <v>521</v>
      </c>
      <c r="B7" s="113"/>
      <c r="C7" s="114"/>
      <c r="D7" s="115">
        <v>59848</v>
      </c>
      <c r="E7" s="116"/>
      <c r="F7" s="117">
        <v>75709</v>
      </c>
      <c r="G7" s="118"/>
      <c r="H7" s="119"/>
    </row>
    <row r="8" spans="1:8">
      <c r="A8" s="120"/>
      <c r="B8" s="121"/>
      <c r="C8" s="122"/>
      <c r="D8" s="123">
        <v>19757</v>
      </c>
      <c r="E8" s="124"/>
      <c r="F8" s="125">
        <v>35212</v>
      </c>
      <c r="G8" s="126"/>
      <c r="H8" s="127"/>
    </row>
    <row r="9" spans="1:8">
      <c r="A9" s="108" t="s">
        <v>522</v>
      </c>
      <c r="B9" s="113"/>
      <c r="C9" s="114"/>
      <c r="D9" s="115">
        <v>72672</v>
      </c>
      <c r="E9" s="116"/>
      <c r="F9" s="117">
        <v>90961</v>
      </c>
      <c r="G9" s="118"/>
      <c r="H9" s="119"/>
    </row>
    <row r="10" spans="1:8">
      <c r="A10" s="120"/>
      <c r="B10" s="121"/>
      <c r="C10" s="122"/>
      <c r="D10" s="123">
        <v>26912</v>
      </c>
      <c r="E10" s="124"/>
      <c r="F10" s="125">
        <v>37720</v>
      </c>
      <c r="G10" s="126"/>
      <c r="H10" s="127"/>
    </row>
    <row r="11" spans="1:8">
      <c r="A11" s="108" t="s">
        <v>523</v>
      </c>
      <c r="B11" s="113"/>
      <c r="C11" s="114"/>
      <c r="D11" s="115">
        <v>79141</v>
      </c>
      <c r="E11" s="116"/>
      <c r="F11" s="117">
        <v>106614</v>
      </c>
      <c r="G11" s="118"/>
      <c r="H11" s="119"/>
    </row>
    <row r="12" spans="1:8">
      <c r="A12" s="120"/>
      <c r="B12" s="121"/>
      <c r="C12" s="128"/>
      <c r="D12" s="123">
        <v>39762</v>
      </c>
      <c r="E12" s="124"/>
      <c r="F12" s="125">
        <v>45545</v>
      </c>
      <c r="G12" s="126"/>
      <c r="H12" s="127"/>
    </row>
    <row r="13" spans="1:8">
      <c r="A13" s="108"/>
      <c r="B13" s="113"/>
      <c r="C13" s="129"/>
      <c r="D13" s="130">
        <v>62441</v>
      </c>
      <c r="E13" s="131"/>
      <c r="F13" s="132">
        <v>83831</v>
      </c>
      <c r="G13" s="133"/>
      <c r="H13" s="119"/>
    </row>
    <row r="14" spans="1:8">
      <c r="A14" s="120"/>
      <c r="B14" s="121"/>
      <c r="C14" s="122"/>
      <c r="D14" s="123">
        <v>29517</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3.15</v>
      </c>
      <c r="C19" s="134">
        <f>ROUND(VALUE(SUBSTITUTE(実質収支比率等に係る経年分析!G$48,"▲","-")),2)</f>
        <v>6.79</v>
      </c>
      <c r="D19" s="134">
        <f>ROUND(VALUE(SUBSTITUTE(実質収支比率等に係る経年分析!H$48,"▲","-")),2)</f>
        <v>5.24</v>
      </c>
      <c r="E19" s="134">
        <f>ROUND(VALUE(SUBSTITUTE(実質収支比率等に係る経年分析!I$48,"▲","-")),2)</f>
        <v>5.61</v>
      </c>
      <c r="F19" s="134">
        <f>ROUND(VALUE(SUBSTITUTE(実質収支比率等に係る経年分析!J$48,"▲","-")),2)</f>
        <v>2.29</v>
      </c>
    </row>
    <row r="20" spans="1:11">
      <c r="A20" s="134" t="s">
        <v>43</v>
      </c>
      <c r="B20" s="134">
        <f>ROUND(VALUE(SUBSTITUTE(実質収支比率等に係る経年分析!F$47,"▲","-")),2)</f>
        <v>7.77</v>
      </c>
      <c r="C20" s="134">
        <f>ROUND(VALUE(SUBSTITUTE(実質収支比率等に係る経年分析!G$47,"▲","-")),2)</f>
        <v>10.77</v>
      </c>
      <c r="D20" s="134">
        <f>ROUND(VALUE(SUBSTITUTE(実質収支比率等に係る経年分析!H$47,"▲","-")),2)</f>
        <v>13.82</v>
      </c>
      <c r="E20" s="134">
        <f>ROUND(VALUE(SUBSTITUTE(実質収支比率等に係る経年分析!I$47,"▲","-")),2)</f>
        <v>17.41</v>
      </c>
      <c r="F20" s="134">
        <f>ROUND(VALUE(SUBSTITUTE(実質収支比率等に係る経年分析!J$47,"▲","-")),2)</f>
        <v>19.39</v>
      </c>
    </row>
    <row r="21" spans="1:11">
      <c r="A21" s="134" t="s">
        <v>44</v>
      </c>
      <c r="B21" s="134">
        <f>IF(ISNUMBER(VALUE(SUBSTITUTE(実質収支比率等に係る経年分析!F$49,"▲","-"))),ROUND(VALUE(SUBSTITUTE(実質収支比率等に係る経年分析!F$49,"▲","-")),2),NA())</f>
        <v>8.15</v>
      </c>
      <c r="C21" s="134">
        <f>IF(ISNUMBER(VALUE(SUBSTITUTE(実質収支比率等に係る経年分析!G$49,"▲","-"))),ROUND(VALUE(SUBSTITUTE(実質収支比率等に係る経年分析!G$49,"▲","-")),2),NA())</f>
        <v>6.37</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4.12</v>
      </c>
      <c r="F21" s="134">
        <f>IF(ISNUMBER(VALUE(SUBSTITUTE(実質収支比率等に係る経年分析!J$49,"▲","-"))),ROUND(VALUE(SUBSTITUTE(実質収支比率等に係る経年分析!J$49,"▲","-")),2),NA())</f>
        <v>-1.73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介護老人保健施設事業特別会計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4.1100000000000003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4.25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4.45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4.67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4.46</v>
      </c>
    </row>
    <row r="31" spans="1:11">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5.71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9.39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8.0500000000000007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8.43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5.08</v>
      </c>
    </row>
    <row r="32" spans="1:11">
      <c r="A32" s="135" t="str">
        <f>IF(連結実質赤字比率に係る赤字・黒字の構成分析!C$38="",NA(),連結実質赤字比率に係る赤字・黒字の構成分析!C$38)</f>
        <v>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8.0299999999999994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8.11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v>
      </c>
    </row>
    <row r="33" spans="1:16">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7.75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f>IF(ROUND(VALUE(SUBSTITUTE(連結実質赤字比率に係る赤字・黒字の構成分析!I$36,"▲", "-")), 2) &lt; 0, ABS(ROUND(VALUE(SUBSTITUTE(連結実質赤字比率に係る赤字・黒字の構成分析!I$36,"▲", "-")), 2)), NA())</f>
        <v>0.02</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0.09</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2.95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2.96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3.06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2.8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保養センター事業特別会計</v>
      </c>
      <c r="B36" s="135">
        <f>IF(ROUND(VALUE(SUBSTITUTE(連結実質赤字比率に係る赤字・黒字の構成分析!F$34,"▲", "-")), 2) &lt; 0, ABS(ROUND(VALUE(SUBSTITUTE(連結実質赤字比率に係る赤字・黒字の構成分析!F$34,"▲", "-")), 2)), NA())</f>
        <v>9.49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8.8000000000000007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6.66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2812</v>
      </c>
      <c r="E42" s="136"/>
      <c r="F42" s="136"/>
      <c r="G42" s="136">
        <f>'実質公債費比率（分子）の構造'!L$52</f>
        <v>2855</v>
      </c>
      <c r="H42" s="136"/>
      <c r="I42" s="136"/>
      <c r="J42" s="136">
        <f>'実質公債費比率（分子）の構造'!M$52</f>
        <v>2507</v>
      </c>
      <c r="K42" s="136"/>
      <c r="L42" s="136"/>
      <c r="M42" s="136">
        <f>'実質公債費比率（分子）の構造'!N$52</f>
        <v>2533</v>
      </c>
      <c r="N42" s="136"/>
      <c r="O42" s="136"/>
      <c r="P42" s="136">
        <f>'実質公債費比率（分子）の構造'!O$52</f>
        <v>2587</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51</v>
      </c>
      <c r="C44" s="136"/>
      <c r="D44" s="136"/>
      <c r="E44" s="136">
        <f>'実質公債費比率（分子）の構造'!L$50</f>
        <v>54</v>
      </c>
      <c r="F44" s="136"/>
      <c r="G44" s="136"/>
      <c r="H44" s="136">
        <f>'実質公債費比率（分子）の構造'!M$50</f>
        <v>56</v>
      </c>
      <c r="I44" s="136"/>
      <c r="J44" s="136"/>
      <c r="K44" s="136">
        <f>'実質公債費比率（分子）の構造'!N$50</f>
        <v>58</v>
      </c>
      <c r="L44" s="136"/>
      <c r="M44" s="136"/>
      <c r="N44" s="136">
        <f>'実質公債費比率（分子）の構造'!O$50</f>
        <v>59</v>
      </c>
      <c r="O44" s="136"/>
      <c r="P44" s="136"/>
    </row>
    <row r="45" spans="1:16">
      <c r="A45" s="136" t="s">
        <v>54</v>
      </c>
      <c r="B45" s="136">
        <f>'実質公債費比率（分子）の構造'!K$49</f>
        <v>24</v>
      </c>
      <c r="C45" s="136"/>
      <c r="D45" s="136"/>
      <c r="E45" s="136">
        <f>'実質公債費比率（分子）の構造'!L$49</f>
        <v>23</v>
      </c>
      <c r="F45" s="136"/>
      <c r="G45" s="136"/>
      <c r="H45" s="136">
        <f>'実質公債費比率（分子）の構造'!M$49</f>
        <v>19</v>
      </c>
      <c r="I45" s="136"/>
      <c r="J45" s="136"/>
      <c r="K45" s="136">
        <f>'実質公債費比率（分子）の構造'!N$49</f>
        <v>15</v>
      </c>
      <c r="L45" s="136"/>
      <c r="M45" s="136"/>
      <c r="N45" s="136" t="str">
        <f>'実質公債費比率（分子）の構造'!O$49</f>
        <v>-</v>
      </c>
      <c r="O45" s="136"/>
      <c r="P45" s="136"/>
    </row>
    <row r="46" spans="1:16">
      <c r="A46" s="136" t="s">
        <v>55</v>
      </c>
      <c r="B46" s="136">
        <f>'実質公債費比率（分子）の構造'!K$48</f>
        <v>577</v>
      </c>
      <c r="C46" s="136"/>
      <c r="D46" s="136"/>
      <c r="E46" s="136">
        <f>'実質公債費比率（分子）の構造'!L$48</f>
        <v>580</v>
      </c>
      <c r="F46" s="136"/>
      <c r="G46" s="136"/>
      <c r="H46" s="136">
        <f>'実質公債費比率（分子）の構造'!M$48</f>
        <v>595</v>
      </c>
      <c r="I46" s="136"/>
      <c r="J46" s="136"/>
      <c r="K46" s="136">
        <f>'実質公債費比率（分子）の構造'!N$48</f>
        <v>664</v>
      </c>
      <c r="L46" s="136"/>
      <c r="M46" s="136"/>
      <c r="N46" s="136">
        <f>'実質公債費比率（分子）の構造'!O$48</f>
        <v>646</v>
      </c>
      <c r="O46" s="136"/>
      <c r="P46" s="136"/>
    </row>
    <row r="47" spans="1:16">
      <c r="A47" s="136" t="s">
        <v>14</v>
      </c>
      <c r="B47" s="136">
        <f>'実質公債費比率（分子）の構造'!K$47</f>
        <v>1</v>
      </c>
      <c r="C47" s="136"/>
      <c r="D47" s="136"/>
      <c r="E47" s="136">
        <f>'実質公債費比率（分子）の構造'!L$47</f>
        <v>1</v>
      </c>
      <c r="F47" s="136"/>
      <c r="G47" s="136"/>
      <c r="H47" s="136">
        <f>'実質公債費比率（分子）の構造'!M$47</f>
        <v>1</v>
      </c>
      <c r="I47" s="136"/>
      <c r="J47" s="136"/>
      <c r="K47" s="136">
        <f>'実質公債費比率（分子）の構造'!N$47</f>
        <v>1</v>
      </c>
      <c r="L47" s="136"/>
      <c r="M47" s="136"/>
      <c r="N47" s="136">
        <f>'実質公債費比率（分子）の構造'!O$47</f>
        <v>1</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4228</v>
      </c>
      <c r="C49" s="136"/>
      <c r="D49" s="136"/>
      <c r="E49" s="136">
        <f>'実質公債費比率（分子）の構造'!L$45</f>
        <v>3923</v>
      </c>
      <c r="F49" s="136"/>
      <c r="G49" s="136"/>
      <c r="H49" s="136">
        <f>'実質公債費比率（分子）の構造'!M$45</f>
        <v>3634</v>
      </c>
      <c r="I49" s="136"/>
      <c r="J49" s="136"/>
      <c r="K49" s="136">
        <f>'実質公債費比率（分子）の構造'!N$45</f>
        <v>3587</v>
      </c>
      <c r="L49" s="136"/>
      <c r="M49" s="136"/>
      <c r="N49" s="136">
        <f>'実質公債費比率（分子）の構造'!O$45</f>
        <v>3459</v>
      </c>
      <c r="O49" s="136"/>
      <c r="P49" s="136"/>
    </row>
    <row r="50" spans="1:16">
      <c r="A50" s="136" t="s">
        <v>58</v>
      </c>
      <c r="B50" s="136" t="e">
        <f>NA()</f>
        <v>#N/A</v>
      </c>
      <c r="C50" s="136">
        <f>IF(ISNUMBER('実質公債費比率（分子）の構造'!K$53),'実質公債費比率（分子）の構造'!K$53,NA())</f>
        <v>2070</v>
      </c>
      <c r="D50" s="136" t="e">
        <f>NA()</f>
        <v>#N/A</v>
      </c>
      <c r="E50" s="136" t="e">
        <f>NA()</f>
        <v>#N/A</v>
      </c>
      <c r="F50" s="136">
        <f>IF(ISNUMBER('実質公債費比率（分子）の構造'!L$53),'実質公債費比率（分子）の構造'!L$53,NA())</f>
        <v>1727</v>
      </c>
      <c r="G50" s="136" t="e">
        <f>NA()</f>
        <v>#N/A</v>
      </c>
      <c r="H50" s="136" t="e">
        <f>NA()</f>
        <v>#N/A</v>
      </c>
      <c r="I50" s="136">
        <f>IF(ISNUMBER('実質公債費比率（分子）の構造'!M$53),'実質公債費比率（分子）の構造'!M$53,NA())</f>
        <v>1798</v>
      </c>
      <c r="J50" s="136" t="e">
        <f>NA()</f>
        <v>#N/A</v>
      </c>
      <c r="K50" s="136" t="e">
        <f>NA()</f>
        <v>#N/A</v>
      </c>
      <c r="L50" s="136">
        <f>IF(ISNUMBER('実質公債費比率（分子）の構造'!N$53),'実質公債費比率（分子）の構造'!N$53,NA())</f>
        <v>1792</v>
      </c>
      <c r="M50" s="136" t="e">
        <f>NA()</f>
        <v>#N/A</v>
      </c>
      <c r="N50" s="136" t="e">
        <f>NA()</f>
        <v>#N/A</v>
      </c>
      <c r="O50" s="136">
        <f>IF(ISNUMBER('実質公債費比率（分子）の構造'!O$53),'実質公債費比率（分子）の構造'!O$53,NA())</f>
        <v>1578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23302</v>
      </c>
      <c r="E56" s="135"/>
      <c r="F56" s="135"/>
      <c r="G56" s="135">
        <f>'将来負担比率（分子）の構造'!J$51</f>
        <v>22943</v>
      </c>
      <c r="H56" s="135"/>
      <c r="I56" s="135"/>
      <c r="J56" s="135">
        <f>'将来負担比率（分子）の構造'!K$51</f>
        <v>23184</v>
      </c>
      <c r="K56" s="135"/>
      <c r="L56" s="135"/>
      <c r="M56" s="135">
        <f>'将来負担比率（分子）の構造'!L$51</f>
        <v>23026</v>
      </c>
      <c r="N56" s="135"/>
      <c r="O56" s="135"/>
      <c r="P56" s="135">
        <f>'将来負担比率（分子）の構造'!M$51</f>
        <v>22764</v>
      </c>
    </row>
    <row r="57" spans="1:16">
      <c r="A57" s="135" t="s">
        <v>35</v>
      </c>
      <c r="B57" s="135"/>
      <c r="C57" s="135"/>
      <c r="D57" s="135">
        <f>'将来負担比率（分子）の構造'!I$50</f>
        <v>534</v>
      </c>
      <c r="E57" s="135"/>
      <c r="F57" s="135"/>
      <c r="G57" s="135">
        <f>'将来負担比率（分子）の構造'!J$50</f>
        <v>471</v>
      </c>
      <c r="H57" s="135"/>
      <c r="I57" s="135"/>
      <c r="J57" s="135">
        <f>'将来負担比率（分子）の構造'!K$50</f>
        <v>436</v>
      </c>
      <c r="K57" s="135"/>
      <c r="L57" s="135"/>
      <c r="M57" s="135">
        <f>'将来負担比率（分子）の構造'!L$50</f>
        <v>390</v>
      </c>
      <c r="N57" s="135"/>
      <c r="O57" s="135"/>
      <c r="P57" s="135">
        <f>'将来負担比率（分子）の構造'!M$50</f>
        <v>328</v>
      </c>
    </row>
    <row r="58" spans="1:16">
      <c r="A58" s="135" t="s">
        <v>34</v>
      </c>
      <c r="B58" s="135"/>
      <c r="C58" s="135"/>
      <c r="D58" s="135">
        <f>'将来負担比率（分子）の構造'!I$49</f>
        <v>2009</v>
      </c>
      <c r="E58" s="135"/>
      <c r="F58" s="135"/>
      <c r="G58" s="135">
        <f>'将来負担比率（分子）の構造'!J$49</f>
        <v>2402</v>
      </c>
      <c r="H58" s="135"/>
      <c r="I58" s="135"/>
      <c r="J58" s="135">
        <f>'将来負担比率（分子）の構造'!K$49</f>
        <v>2505</v>
      </c>
      <c r="K58" s="135"/>
      <c r="L58" s="135"/>
      <c r="M58" s="135">
        <f>'将来負担比率（分子）の構造'!L$49</f>
        <v>2834</v>
      </c>
      <c r="N58" s="135"/>
      <c r="O58" s="135"/>
      <c r="P58" s="135">
        <f>'将来負担比率（分子）の構造'!M$49</f>
        <v>3009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5811</v>
      </c>
      <c r="C62" s="135"/>
      <c r="D62" s="135"/>
      <c r="E62" s="135">
        <f>'将来負担比率（分子）の構造'!J$45</f>
        <v>5849</v>
      </c>
      <c r="F62" s="135"/>
      <c r="G62" s="135"/>
      <c r="H62" s="135">
        <f>'将来負担比率（分子）の構造'!K$45</f>
        <v>5819</v>
      </c>
      <c r="I62" s="135"/>
      <c r="J62" s="135"/>
      <c r="K62" s="135">
        <f>'将来負担比率（分子）の構造'!L$45</f>
        <v>5566</v>
      </c>
      <c r="L62" s="135"/>
      <c r="M62" s="135"/>
      <c r="N62" s="135">
        <f>'将来負担比率（分子）の構造'!M$45</f>
        <v>4930</v>
      </c>
      <c r="O62" s="135"/>
      <c r="P62" s="135"/>
    </row>
    <row r="63" spans="1:16">
      <c r="A63" s="135" t="s">
        <v>28</v>
      </c>
      <c r="B63" s="135">
        <f>'将来負担比率（分子）の構造'!I$44</f>
        <v>88</v>
      </c>
      <c r="C63" s="135"/>
      <c r="D63" s="135"/>
      <c r="E63" s="135">
        <f>'将来負担比率（分子）の構造'!J$44</f>
        <v>73</v>
      </c>
      <c r="F63" s="135"/>
      <c r="G63" s="135"/>
      <c r="H63" s="135">
        <f>'将来負担比率（分子）の構造'!K$44</f>
        <v>69</v>
      </c>
      <c r="I63" s="135"/>
      <c r="J63" s="135"/>
      <c r="K63" s="135">
        <f>'将来負担比率（分子）の構造'!L$44</f>
        <v>68</v>
      </c>
      <c r="L63" s="135"/>
      <c r="M63" s="135"/>
      <c r="N63" s="135">
        <f>'将来負担比率（分子）の構造'!M$44</f>
        <v>191</v>
      </c>
      <c r="O63" s="135"/>
      <c r="P63" s="135"/>
    </row>
    <row r="64" spans="1:16">
      <c r="A64" s="135" t="s">
        <v>27</v>
      </c>
      <c r="B64" s="135">
        <f>'将来負担比率（分子）の構造'!I$43</f>
        <v>8140</v>
      </c>
      <c r="C64" s="135"/>
      <c r="D64" s="135"/>
      <c r="E64" s="135">
        <f>'将来負担比率（分子）の構造'!J$43</f>
        <v>8994</v>
      </c>
      <c r="F64" s="135"/>
      <c r="G64" s="135"/>
      <c r="H64" s="135">
        <f>'将来負担比率（分子）の構造'!K$43</f>
        <v>9193</v>
      </c>
      <c r="I64" s="135"/>
      <c r="J64" s="135"/>
      <c r="K64" s="135">
        <f>'将来負担比率（分子）の構造'!L$43</f>
        <v>9008</v>
      </c>
      <c r="L64" s="135"/>
      <c r="M64" s="135"/>
      <c r="N64" s="135">
        <f>'将来負担比率（分子）の構造'!M$43</f>
        <v>8601</v>
      </c>
      <c r="O64" s="135"/>
      <c r="P64" s="135"/>
    </row>
    <row r="65" spans="1:16">
      <c r="A65" s="135" t="s">
        <v>26</v>
      </c>
      <c r="B65" s="135">
        <f>'将来負担比率（分子）の構造'!I$42</f>
        <v>185</v>
      </c>
      <c r="C65" s="135"/>
      <c r="D65" s="135"/>
      <c r="E65" s="135">
        <f>'将来負担比率（分子）の構造'!J$42</f>
        <v>139</v>
      </c>
      <c r="F65" s="135"/>
      <c r="G65" s="135"/>
      <c r="H65" s="135">
        <f>'将来負担比率（分子）の構造'!K$42</f>
        <v>93</v>
      </c>
      <c r="I65" s="135"/>
      <c r="J65" s="135"/>
      <c r="K65" s="135">
        <f>'将来負担比率（分子）の構造'!L$42</f>
        <v>46</v>
      </c>
      <c r="L65" s="135"/>
      <c r="M65" s="135"/>
      <c r="N65" s="135" t="str">
        <f>'将来負担比率（分子）の構造'!M$42</f>
        <v>-</v>
      </c>
      <c r="O65" s="135"/>
      <c r="P65" s="135"/>
    </row>
    <row r="66" spans="1:16">
      <c r="A66" s="135" t="s">
        <v>25</v>
      </c>
      <c r="B66" s="135">
        <f>'将来負担比率（分子）の構造'!I$41</f>
        <v>32127</v>
      </c>
      <c r="C66" s="135"/>
      <c r="D66" s="135"/>
      <c r="E66" s="135">
        <f>'将来負担比率（分子）の構造'!J$41</f>
        <v>30495</v>
      </c>
      <c r="F66" s="135"/>
      <c r="G66" s="135"/>
      <c r="H66" s="135">
        <f>'将来負担比率（分子）の構造'!K$41</f>
        <v>29567</v>
      </c>
      <c r="I66" s="135"/>
      <c r="J66" s="135"/>
      <c r="K66" s="135">
        <f>'将来負担比率（分子）の構造'!L$41</f>
        <v>28591</v>
      </c>
      <c r="L66" s="135"/>
      <c r="M66" s="135"/>
      <c r="N66" s="135">
        <f>'将来負担比率（分子）の構造'!M$41</f>
        <v>27700</v>
      </c>
      <c r="O66" s="135"/>
      <c r="P66" s="135"/>
    </row>
    <row r="67" spans="1:16">
      <c r="A67" s="135" t="s">
        <v>62</v>
      </c>
      <c r="B67" s="135" t="e">
        <f>NA()</f>
        <v>#N/A</v>
      </c>
      <c r="C67" s="135">
        <f>IF(ISNUMBER('将来負担比率（分子）の構造'!I$52), IF('将来負担比率（分子）の構造'!I$52 &lt; 0, 0, '将来負担比率（分子）の構造'!I$52), NA())</f>
        <v>20507</v>
      </c>
      <c r="D67" s="135" t="e">
        <f>NA()</f>
        <v>#N/A</v>
      </c>
      <c r="E67" s="135" t="e">
        <f>NA()</f>
        <v>#N/A</v>
      </c>
      <c r="F67" s="135">
        <f>IF(ISNUMBER('将来負担比率（分子）の構造'!J$52), IF('将来負担比率（分子）の構造'!J$52 &lt; 0, 0, '将来負担比率（分子）の構造'!J$52), NA())</f>
        <v>19734</v>
      </c>
      <c r="G67" s="135" t="e">
        <f>NA()</f>
        <v>#N/A</v>
      </c>
      <c r="H67" s="135" t="e">
        <f>NA()</f>
        <v>#N/A</v>
      </c>
      <c r="I67" s="135">
        <f>IF(ISNUMBER('将来負担比率（分子）の構造'!K$52), IF('将来負担比率（分子）の構造'!K$52 &lt; 0, 0, '将来負担比率（分子）の構造'!K$52), NA())</f>
        <v>18616</v>
      </c>
      <c r="J67" s="135" t="e">
        <f>NA()</f>
        <v>#N/A</v>
      </c>
      <c r="K67" s="135" t="e">
        <f>NA()</f>
        <v>#N/A</v>
      </c>
      <c r="L67" s="135">
        <f>IF(ISNUMBER('将来負担比率（分子）の構造'!L$52), IF('将来負担比率（分子）の構造'!L$52 &lt; 0, 0, '将来負担比率（分子）の構造'!L$52), NA())</f>
        <v>17029</v>
      </c>
      <c r="M67" s="135" t="e">
        <f>NA()</f>
        <v>#N/A</v>
      </c>
      <c r="N67" s="135" t="e">
        <f>NA()</f>
        <v>#N/A</v>
      </c>
      <c r="O67" s="135">
        <f>IF(ISNUMBER('将来負担比率（分子）の構造'!M$52), IF('将来負担比率（分子）の構造'!M$52 &lt; 0, 0, '将来負担比率（分子）の構造'!M$52), NA())</f>
        <v>15323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2783620</v>
      </c>
      <c r="S5" s="583"/>
      <c r="T5" s="583"/>
      <c r="U5" s="583"/>
      <c r="V5" s="583"/>
      <c r="W5" s="583"/>
      <c r="X5" s="583"/>
      <c r="Y5" s="584"/>
      <c r="Z5" s="585">
        <v>14.4</v>
      </c>
      <c r="AA5" s="585"/>
      <c r="AB5" s="585"/>
      <c r="AC5" s="585"/>
      <c r="AD5" s="586">
        <v>2783620</v>
      </c>
      <c r="AE5" s="586"/>
      <c r="AF5" s="586"/>
      <c r="AG5" s="586"/>
      <c r="AH5" s="586"/>
      <c r="AI5" s="586"/>
      <c r="AJ5" s="586"/>
      <c r="AK5" s="586"/>
      <c r="AL5" s="587">
        <v>24.6</v>
      </c>
      <c r="AM5" s="588"/>
      <c r="AN5" s="588"/>
      <c r="AO5" s="589"/>
      <c r="AP5" s="579" t="s">
        <v>209</v>
      </c>
      <c r="AQ5" s="580"/>
      <c r="AR5" s="580"/>
      <c r="AS5" s="580"/>
      <c r="AT5" s="580"/>
      <c r="AU5" s="580"/>
      <c r="AV5" s="580"/>
      <c r="AW5" s="580"/>
      <c r="AX5" s="580"/>
      <c r="AY5" s="580"/>
      <c r="AZ5" s="580"/>
      <c r="BA5" s="580"/>
      <c r="BB5" s="580"/>
      <c r="BC5" s="580"/>
      <c r="BD5" s="580"/>
      <c r="BE5" s="580"/>
      <c r="BF5" s="581"/>
      <c r="BG5" s="593">
        <v>2783620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199574</v>
      </c>
      <c r="S6" s="594"/>
      <c r="T6" s="594"/>
      <c r="U6" s="594"/>
      <c r="V6" s="594"/>
      <c r="W6" s="594"/>
      <c r="X6" s="594"/>
      <c r="Y6" s="595"/>
      <c r="Z6" s="596">
        <v>1</v>
      </c>
      <c r="AA6" s="596"/>
      <c r="AB6" s="596"/>
      <c r="AC6" s="596"/>
      <c r="AD6" s="597">
        <v>199574</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2783620</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144850</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144850</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10539</v>
      </c>
      <c r="S7" s="594"/>
      <c r="T7" s="594"/>
      <c r="U7" s="594"/>
      <c r="V7" s="594"/>
      <c r="W7" s="594"/>
      <c r="X7" s="594"/>
      <c r="Y7" s="595"/>
      <c r="Z7" s="596">
        <v>0.1</v>
      </c>
      <c r="AA7" s="596"/>
      <c r="AB7" s="596"/>
      <c r="AC7" s="596"/>
      <c r="AD7" s="597">
        <v>10539</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1312098</v>
      </c>
      <c r="BH7" s="594"/>
      <c r="BI7" s="594"/>
      <c r="BJ7" s="594"/>
      <c r="BK7" s="594"/>
      <c r="BL7" s="594"/>
      <c r="BM7" s="594"/>
      <c r="BN7" s="595"/>
      <c r="BO7" s="596">
        <v>47.1</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2426590</v>
      </c>
      <c r="CS7" s="594"/>
      <c r="CT7" s="594"/>
      <c r="CU7" s="594"/>
      <c r="CV7" s="594"/>
      <c r="CW7" s="594"/>
      <c r="CX7" s="594"/>
      <c r="CY7" s="595"/>
      <c r="CZ7" s="596">
        <v>12.8</v>
      </c>
      <c r="DA7" s="596"/>
      <c r="DB7" s="596"/>
      <c r="DC7" s="596"/>
      <c r="DD7" s="602">
        <v>187127</v>
      </c>
      <c r="DE7" s="594"/>
      <c r="DF7" s="594"/>
      <c r="DG7" s="594"/>
      <c r="DH7" s="594"/>
      <c r="DI7" s="594"/>
      <c r="DJ7" s="594"/>
      <c r="DK7" s="594"/>
      <c r="DL7" s="594"/>
      <c r="DM7" s="594"/>
      <c r="DN7" s="594"/>
      <c r="DO7" s="594"/>
      <c r="DP7" s="595"/>
      <c r="DQ7" s="602">
        <v>2041903</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46488</v>
      </c>
      <c r="S8" s="594"/>
      <c r="T8" s="594"/>
      <c r="U8" s="594"/>
      <c r="V8" s="594"/>
      <c r="W8" s="594"/>
      <c r="X8" s="594"/>
      <c r="Y8" s="595"/>
      <c r="Z8" s="596">
        <v>0.2</v>
      </c>
      <c r="AA8" s="596"/>
      <c r="AB8" s="596"/>
      <c r="AC8" s="596"/>
      <c r="AD8" s="597">
        <v>46488</v>
      </c>
      <c r="AE8" s="597"/>
      <c r="AF8" s="597"/>
      <c r="AG8" s="597"/>
      <c r="AH8" s="597"/>
      <c r="AI8" s="597"/>
      <c r="AJ8" s="597"/>
      <c r="AK8" s="597"/>
      <c r="AL8" s="598">
        <v>0.4</v>
      </c>
      <c r="AM8" s="599"/>
      <c r="AN8" s="599"/>
      <c r="AO8" s="600"/>
      <c r="AP8" s="590" t="s">
        <v>222</v>
      </c>
      <c r="AQ8" s="591"/>
      <c r="AR8" s="591"/>
      <c r="AS8" s="591"/>
      <c r="AT8" s="591"/>
      <c r="AU8" s="591"/>
      <c r="AV8" s="591"/>
      <c r="AW8" s="591"/>
      <c r="AX8" s="591"/>
      <c r="AY8" s="591"/>
      <c r="AZ8" s="591"/>
      <c r="BA8" s="591"/>
      <c r="BB8" s="591"/>
      <c r="BC8" s="591"/>
      <c r="BD8" s="591"/>
      <c r="BE8" s="591"/>
      <c r="BF8" s="592"/>
      <c r="BG8" s="593">
        <v>48921</v>
      </c>
      <c r="BH8" s="594"/>
      <c r="BI8" s="594"/>
      <c r="BJ8" s="594"/>
      <c r="BK8" s="594"/>
      <c r="BL8" s="594"/>
      <c r="BM8" s="594"/>
      <c r="BN8" s="595"/>
      <c r="BO8" s="596">
        <v>1.8</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4619645</v>
      </c>
      <c r="CS8" s="594"/>
      <c r="CT8" s="594"/>
      <c r="CU8" s="594"/>
      <c r="CV8" s="594"/>
      <c r="CW8" s="594"/>
      <c r="CX8" s="594"/>
      <c r="CY8" s="595"/>
      <c r="CZ8" s="596">
        <v>24.4</v>
      </c>
      <c r="DA8" s="596"/>
      <c r="DB8" s="596"/>
      <c r="DC8" s="596"/>
      <c r="DD8" s="602">
        <v>53110</v>
      </c>
      <c r="DE8" s="594"/>
      <c r="DF8" s="594"/>
      <c r="DG8" s="594"/>
      <c r="DH8" s="594"/>
      <c r="DI8" s="594"/>
      <c r="DJ8" s="594"/>
      <c r="DK8" s="594"/>
      <c r="DL8" s="594"/>
      <c r="DM8" s="594"/>
      <c r="DN8" s="594"/>
      <c r="DO8" s="594"/>
      <c r="DP8" s="595"/>
      <c r="DQ8" s="602">
        <v>2534897</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25148</v>
      </c>
      <c r="S9" s="594"/>
      <c r="T9" s="594"/>
      <c r="U9" s="594"/>
      <c r="V9" s="594"/>
      <c r="W9" s="594"/>
      <c r="X9" s="594"/>
      <c r="Y9" s="595"/>
      <c r="Z9" s="596">
        <v>0.1</v>
      </c>
      <c r="AA9" s="596"/>
      <c r="AB9" s="596"/>
      <c r="AC9" s="596"/>
      <c r="AD9" s="597">
        <v>25148</v>
      </c>
      <c r="AE9" s="597"/>
      <c r="AF9" s="597"/>
      <c r="AG9" s="597"/>
      <c r="AH9" s="597"/>
      <c r="AI9" s="597"/>
      <c r="AJ9" s="597"/>
      <c r="AK9" s="597"/>
      <c r="AL9" s="598">
        <v>0.2</v>
      </c>
      <c r="AM9" s="599"/>
      <c r="AN9" s="599"/>
      <c r="AO9" s="600"/>
      <c r="AP9" s="590" t="s">
        <v>226</v>
      </c>
      <c r="AQ9" s="591"/>
      <c r="AR9" s="591"/>
      <c r="AS9" s="591"/>
      <c r="AT9" s="591"/>
      <c r="AU9" s="591"/>
      <c r="AV9" s="591"/>
      <c r="AW9" s="591"/>
      <c r="AX9" s="591"/>
      <c r="AY9" s="591"/>
      <c r="AZ9" s="591"/>
      <c r="BA9" s="591"/>
      <c r="BB9" s="591"/>
      <c r="BC9" s="591"/>
      <c r="BD9" s="591"/>
      <c r="BE9" s="591"/>
      <c r="BF9" s="592"/>
      <c r="BG9" s="593">
        <v>1178385</v>
      </c>
      <c r="BH9" s="594"/>
      <c r="BI9" s="594"/>
      <c r="BJ9" s="594"/>
      <c r="BK9" s="594"/>
      <c r="BL9" s="594"/>
      <c r="BM9" s="594"/>
      <c r="BN9" s="595"/>
      <c r="BO9" s="596">
        <v>42.3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1720515</v>
      </c>
      <c r="CS9" s="594"/>
      <c r="CT9" s="594"/>
      <c r="CU9" s="594"/>
      <c r="CV9" s="594"/>
      <c r="CW9" s="594"/>
      <c r="CX9" s="594"/>
      <c r="CY9" s="595"/>
      <c r="CZ9" s="596">
        <v>9.1</v>
      </c>
      <c r="DA9" s="596"/>
      <c r="DB9" s="596"/>
      <c r="DC9" s="596"/>
      <c r="DD9" s="602">
        <v>27890</v>
      </c>
      <c r="DE9" s="594"/>
      <c r="DF9" s="594"/>
      <c r="DG9" s="594"/>
      <c r="DH9" s="594"/>
      <c r="DI9" s="594"/>
      <c r="DJ9" s="594"/>
      <c r="DK9" s="594"/>
      <c r="DL9" s="594"/>
      <c r="DM9" s="594"/>
      <c r="DN9" s="594"/>
      <c r="DO9" s="594"/>
      <c r="DP9" s="595"/>
      <c r="DQ9" s="602">
        <v>1532845</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297310</v>
      </c>
      <c r="S10" s="594"/>
      <c r="T10" s="594"/>
      <c r="U10" s="594"/>
      <c r="V10" s="594"/>
      <c r="W10" s="594"/>
      <c r="X10" s="594"/>
      <c r="Y10" s="595"/>
      <c r="Z10" s="596">
        <v>1.5</v>
      </c>
      <c r="AA10" s="596"/>
      <c r="AB10" s="596"/>
      <c r="AC10" s="596"/>
      <c r="AD10" s="597">
        <v>297310</v>
      </c>
      <c r="AE10" s="597"/>
      <c r="AF10" s="597"/>
      <c r="AG10" s="597"/>
      <c r="AH10" s="597"/>
      <c r="AI10" s="597"/>
      <c r="AJ10" s="597"/>
      <c r="AK10" s="597"/>
      <c r="AL10" s="598">
        <v>2.6</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48669</v>
      </c>
      <c r="BH10" s="594"/>
      <c r="BI10" s="594"/>
      <c r="BJ10" s="594"/>
      <c r="BK10" s="594"/>
      <c r="BL10" s="594"/>
      <c r="BM10" s="594"/>
      <c r="BN10" s="595"/>
      <c r="BO10" s="596">
        <v>1.7</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19639</v>
      </c>
      <c r="CS10" s="594"/>
      <c r="CT10" s="594"/>
      <c r="CU10" s="594"/>
      <c r="CV10" s="594"/>
      <c r="CW10" s="594"/>
      <c r="CX10" s="594"/>
      <c r="CY10" s="595"/>
      <c r="CZ10" s="596">
        <v>0.1</v>
      </c>
      <c r="DA10" s="596"/>
      <c r="DB10" s="596"/>
      <c r="DC10" s="596"/>
      <c r="DD10" s="602" t="s">
        <v>223</v>
      </c>
      <c r="DE10" s="594"/>
      <c r="DF10" s="594"/>
      <c r="DG10" s="594"/>
      <c r="DH10" s="594"/>
      <c r="DI10" s="594"/>
      <c r="DJ10" s="594"/>
      <c r="DK10" s="594"/>
      <c r="DL10" s="594"/>
      <c r="DM10" s="594"/>
      <c r="DN10" s="594"/>
      <c r="DO10" s="594"/>
      <c r="DP10" s="595"/>
      <c r="DQ10" s="602">
        <v>6700</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61017</v>
      </c>
      <c r="S11" s="594"/>
      <c r="T11" s="594"/>
      <c r="U11" s="594"/>
      <c r="V11" s="594"/>
      <c r="W11" s="594"/>
      <c r="X11" s="594"/>
      <c r="Y11" s="595"/>
      <c r="Z11" s="596">
        <v>0.3</v>
      </c>
      <c r="AA11" s="596"/>
      <c r="AB11" s="596"/>
      <c r="AC11" s="596"/>
      <c r="AD11" s="597">
        <v>61017</v>
      </c>
      <c r="AE11" s="597"/>
      <c r="AF11" s="597"/>
      <c r="AG11" s="597"/>
      <c r="AH11" s="597"/>
      <c r="AI11" s="597"/>
      <c r="AJ11" s="597"/>
      <c r="AK11" s="597"/>
      <c r="AL11" s="598">
        <v>0.5</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36123</v>
      </c>
      <c r="BH11" s="594"/>
      <c r="BI11" s="594"/>
      <c r="BJ11" s="594"/>
      <c r="BK11" s="594"/>
      <c r="BL11" s="594"/>
      <c r="BM11" s="594"/>
      <c r="BN11" s="595"/>
      <c r="BO11" s="596">
        <v>1.3</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422264</v>
      </c>
      <c r="CS11" s="594"/>
      <c r="CT11" s="594"/>
      <c r="CU11" s="594"/>
      <c r="CV11" s="594"/>
      <c r="CW11" s="594"/>
      <c r="CX11" s="594"/>
      <c r="CY11" s="595"/>
      <c r="CZ11" s="596">
        <v>2.2000000000000002</v>
      </c>
      <c r="DA11" s="596"/>
      <c r="DB11" s="596"/>
      <c r="DC11" s="596"/>
      <c r="DD11" s="602">
        <v>37580</v>
      </c>
      <c r="DE11" s="594"/>
      <c r="DF11" s="594"/>
      <c r="DG11" s="594"/>
      <c r="DH11" s="594"/>
      <c r="DI11" s="594"/>
      <c r="DJ11" s="594"/>
      <c r="DK11" s="594"/>
      <c r="DL11" s="594"/>
      <c r="DM11" s="594"/>
      <c r="DN11" s="594"/>
      <c r="DO11" s="594"/>
      <c r="DP11" s="595"/>
      <c r="DQ11" s="602">
        <v>263032</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1211366</v>
      </c>
      <c r="BH12" s="594"/>
      <c r="BI12" s="594"/>
      <c r="BJ12" s="594"/>
      <c r="BK12" s="594"/>
      <c r="BL12" s="594"/>
      <c r="BM12" s="594"/>
      <c r="BN12" s="595"/>
      <c r="BO12" s="596">
        <v>43.5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365644</v>
      </c>
      <c r="CS12" s="594"/>
      <c r="CT12" s="594"/>
      <c r="CU12" s="594"/>
      <c r="CV12" s="594"/>
      <c r="CW12" s="594"/>
      <c r="CX12" s="594"/>
      <c r="CY12" s="595"/>
      <c r="CZ12" s="596">
        <v>1.9</v>
      </c>
      <c r="DA12" s="596"/>
      <c r="DB12" s="596"/>
      <c r="DC12" s="596"/>
      <c r="DD12" s="602">
        <v>12560</v>
      </c>
      <c r="DE12" s="594"/>
      <c r="DF12" s="594"/>
      <c r="DG12" s="594"/>
      <c r="DH12" s="594"/>
      <c r="DI12" s="594"/>
      <c r="DJ12" s="594"/>
      <c r="DK12" s="594"/>
      <c r="DL12" s="594"/>
      <c r="DM12" s="594"/>
      <c r="DN12" s="594"/>
      <c r="DO12" s="594"/>
      <c r="DP12" s="595"/>
      <c r="DQ12" s="602">
        <v>316664</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26213</v>
      </c>
      <c r="S13" s="594"/>
      <c r="T13" s="594"/>
      <c r="U13" s="594"/>
      <c r="V13" s="594"/>
      <c r="W13" s="594"/>
      <c r="X13" s="594"/>
      <c r="Y13" s="595"/>
      <c r="Z13" s="596">
        <v>0.1</v>
      </c>
      <c r="AA13" s="596"/>
      <c r="AB13" s="596"/>
      <c r="AC13" s="596"/>
      <c r="AD13" s="597">
        <v>26213</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1211342</v>
      </c>
      <c r="BH13" s="594"/>
      <c r="BI13" s="594"/>
      <c r="BJ13" s="594"/>
      <c r="BK13" s="594"/>
      <c r="BL13" s="594"/>
      <c r="BM13" s="594"/>
      <c r="BN13" s="595"/>
      <c r="BO13" s="596">
        <v>43.5</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1585111</v>
      </c>
      <c r="CS13" s="594"/>
      <c r="CT13" s="594"/>
      <c r="CU13" s="594"/>
      <c r="CV13" s="594"/>
      <c r="CW13" s="594"/>
      <c r="CX13" s="594"/>
      <c r="CY13" s="595"/>
      <c r="CZ13" s="596">
        <v>8.4</v>
      </c>
      <c r="DA13" s="596"/>
      <c r="DB13" s="596"/>
      <c r="DC13" s="596"/>
      <c r="DD13" s="602">
        <v>839072</v>
      </c>
      <c r="DE13" s="594"/>
      <c r="DF13" s="594"/>
      <c r="DG13" s="594"/>
      <c r="DH13" s="594"/>
      <c r="DI13" s="594"/>
      <c r="DJ13" s="594"/>
      <c r="DK13" s="594"/>
      <c r="DL13" s="594"/>
      <c r="DM13" s="594"/>
      <c r="DN13" s="594"/>
      <c r="DO13" s="594"/>
      <c r="DP13" s="595"/>
      <c r="DQ13" s="602">
        <v>855554</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80098</v>
      </c>
      <c r="BH14" s="594"/>
      <c r="BI14" s="594"/>
      <c r="BJ14" s="594"/>
      <c r="BK14" s="594"/>
      <c r="BL14" s="594"/>
      <c r="BM14" s="594"/>
      <c r="BN14" s="595"/>
      <c r="BO14" s="596">
        <v>2.9</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1285062</v>
      </c>
      <c r="CS14" s="594"/>
      <c r="CT14" s="594"/>
      <c r="CU14" s="594"/>
      <c r="CV14" s="594"/>
      <c r="CW14" s="594"/>
      <c r="CX14" s="594"/>
      <c r="CY14" s="595"/>
      <c r="CZ14" s="596">
        <v>6.8</v>
      </c>
      <c r="DA14" s="596"/>
      <c r="DB14" s="596"/>
      <c r="DC14" s="596"/>
      <c r="DD14" s="602">
        <v>161164</v>
      </c>
      <c r="DE14" s="594"/>
      <c r="DF14" s="594"/>
      <c r="DG14" s="594"/>
      <c r="DH14" s="594"/>
      <c r="DI14" s="594"/>
      <c r="DJ14" s="594"/>
      <c r="DK14" s="594"/>
      <c r="DL14" s="594"/>
      <c r="DM14" s="594"/>
      <c r="DN14" s="594"/>
      <c r="DO14" s="594"/>
      <c r="DP14" s="595"/>
      <c r="DQ14" s="602">
        <v>1104798</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8809</v>
      </c>
      <c r="S15" s="594"/>
      <c r="T15" s="594"/>
      <c r="U15" s="594"/>
      <c r="V15" s="594"/>
      <c r="W15" s="594"/>
      <c r="X15" s="594"/>
      <c r="Y15" s="595"/>
      <c r="Z15" s="596">
        <v>0</v>
      </c>
      <c r="AA15" s="596"/>
      <c r="AB15" s="596"/>
      <c r="AC15" s="596"/>
      <c r="AD15" s="597">
        <v>8809</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180058</v>
      </c>
      <c r="BH15" s="594"/>
      <c r="BI15" s="594"/>
      <c r="BJ15" s="594"/>
      <c r="BK15" s="594"/>
      <c r="BL15" s="594"/>
      <c r="BM15" s="594"/>
      <c r="BN15" s="595"/>
      <c r="BO15" s="596">
        <v>6.5</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2716436</v>
      </c>
      <c r="CS15" s="594"/>
      <c r="CT15" s="594"/>
      <c r="CU15" s="594"/>
      <c r="CV15" s="594"/>
      <c r="CW15" s="594"/>
      <c r="CX15" s="594"/>
      <c r="CY15" s="595"/>
      <c r="CZ15" s="596">
        <v>14.3</v>
      </c>
      <c r="DA15" s="596"/>
      <c r="DB15" s="596"/>
      <c r="DC15" s="596"/>
      <c r="DD15" s="602">
        <v>1291819</v>
      </c>
      <c r="DE15" s="594"/>
      <c r="DF15" s="594"/>
      <c r="DG15" s="594"/>
      <c r="DH15" s="594"/>
      <c r="DI15" s="594"/>
      <c r="DJ15" s="594"/>
      <c r="DK15" s="594"/>
      <c r="DL15" s="594"/>
      <c r="DM15" s="594"/>
      <c r="DN15" s="594"/>
      <c r="DO15" s="594"/>
      <c r="DP15" s="595"/>
      <c r="DQ15" s="602">
        <v>1425463</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9002795</v>
      </c>
      <c r="S16" s="594"/>
      <c r="T16" s="594"/>
      <c r="U16" s="594"/>
      <c r="V16" s="594"/>
      <c r="W16" s="594"/>
      <c r="X16" s="594"/>
      <c r="Y16" s="595"/>
      <c r="Z16" s="596">
        <v>46.6</v>
      </c>
      <c r="AA16" s="596"/>
      <c r="AB16" s="596"/>
      <c r="AC16" s="596"/>
      <c r="AD16" s="597">
        <v>7831367</v>
      </c>
      <c r="AE16" s="597"/>
      <c r="AF16" s="597"/>
      <c r="AG16" s="597"/>
      <c r="AH16" s="597"/>
      <c r="AI16" s="597"/>
      <c r="AJ16" s="597"/>
      <c r="AK16" s="597"/>
      <c r="AL16" s="598">
        <v>69.2</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119777</v>
      </c>
      <c r="CS16" s="594"/>
      <c r="CT16" s="594"/>
      <c r="CU16" s="594"/>
      <c r="CV16" s="594"/>
      <c r="CW16" s="594"/>
      <c r="CX16" s="594"/>
      <c r="CY16" s="595"/>
      <c r="CZ16" s="596">
        <v>0.6</v>
      </c>
      <c r="DA16" s="596"/>
      <c r="DB16" s="596"/>
      <c r="DC16" s="596"/>
      <c r="DD16" s="602" t="s">
        <v>223</v>
      </c>
      <c r="DE16" s="594"/>
      <c r="DF16" s="594"/>
      <c r="DG16" s="594"/>
      <c r="DH16" s="594"/>
      <c r="DI16" s="594"/>
      <c r="DJ16" s="594"/>
      <c r="DK16" s="594"/>
      <c r="DL16" s="594"/>
      <c r="DM16" s="594"/>
      <c r="DN16" s="594"/>
      <c r="DO16" s="594"/>
      <c r="DP16" s="595"/>
      <c r="DQ16" s="602">
        <v>46275</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7831367</v>
      </c>
      <c r="S17" s="594"/>
      <c r="T17" s="594"/>
      <c r="U17" s="594"/>
      <c r="V17" s="594"/>
      <c r="W17" s="594"/>
      <c r="X17" s="594"/>
      <c r="Y17" s="595"/>
      <c r="Z17" s="596">
        <v>40.6</v>
      </c>
      <c r="AA17" s="596"/>
      <c r="AB17" s="596"/>
      <c r="AC17" s="596"/>
      <c r="AD17" s="597">
        <v>7831367</v>
      </c>
      <c r="AE17" s="597"/>
      <c r="AF17" s="597"/>
      <c r="AG17" s="597"/>
      <c r="AH17" s="597"/>
      <c r="AI17" s="597"/>
      <c r="AJ17" s="597"/>
      <c r="AK17" s="597"/>
      <c r="AL17" s="598">
        <v>69.2</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3505038</v>
      </c>
      <c r="CS17" s="594"/>
      <c r="CT17" s="594"/>
      <c r="CU17" s="594"/>
      <c r="CV17" s="594"/>
      <c r="CW17" s="594"/>
      <c r="CX17" s="594"/>
      <c r="CY17" s="595"/>
      <c r="CZ17" s="596">
        <v>18.5</v>
      </c>
      <c r="DA17" s="596"/>
      <c r="DB17" s="596"/>
      <c r="DC17" s="596"/>
      <c r="DD17" s="602" t="s">
        <v>223</v>
      </c>
      <c r="DE17" s="594"/>
      <c r="DF17" s="594"/>
      <c r="DG17" s="594"/>
      <c r="DH17" s="594"/>
      <c r="DI17" s="594"/>
      <c r="DJ17" s="594"/>
      <c r="DK17" s="594"/>
      <c r="DL17" s="594"/>
      <c r="DM17" s="594"/>
      <c r="DN17" s="594"/>
      <c r="DO17" s="594"/>
      <c r="DP17" s="595"/>
      <c r="DQ17" s="602">
        <v>3417653</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1171428</v>
      </c>
      <c r="S18" s="594"/>
      <c r="T18" s="594"/>
      <c r="U18" s="594"/>
      <c r="V18" s="594"/>
      <c r="W18" s="594"/>
      <c r="X18" s="594"/>
      <c r="Y18" s="595"/>
      <c r="Z18" s="596">
        <v>6.1</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12461513</v>
      </c>
      <c r="S20" s="594"/>
      <c r="T20" s="594"/>
      <c r="U20" s="594"/>
      <c r="V20" s="594"/>
      <c r="W20" s="594"/>
      <c r="X20" s="594"/>
      <c r="Y20" s="595"/>
      <c r="Z20" s="596">
        <v>64.5</v>
      </c>
      <c r="AA20" s="596"/>
      <c r="AB20" s="596"/>
      <c r="AC20" s="596"/>
      <c r="AD20" s="597">
        <v>11290085</v>
      </c>
      <c r="AE20" s="597"/>
      <c r="AF20" s="597"/>
      <c r="AG20" s="597"/>
      <c r="AH20" s="597"/>
      <c r="AI20" s="597"/>
      <c r="AJ20" s="597"/>
      <c r="AK20" s="597"/>
      <c r="AL20" s="598">
        <v>99.7</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18930571</v>
      </c>
      <c r="CS20" s="594"/>
      <c r="CT20" s="594"/>
      <c r="CU20" s="594"/>
      <c r="CV20" s="594"/>
      <c r="CW20" s="594"/>
      <c r="CX20" s="594"/>
      <c r="CY20" s="595"/>
      <c r="CZ20" s="596">
        <v>100</v>
      </c>
      <c r="DA20" s="596"/>
      <c r="DB20" s="596"/>
      <c r="DC20" s="596"/>
      <c r="DD20" s="602">
        <v>2610322</v>
      </c>
      <c r="DE20" s="594"/>
      <c r="DF20" s="594"/>
      <c r="DG20" s="594"/>
      <c r="DH20" s="594"/>
      <c r="DI20" s="594"/>
      <c r="DJ20" s="594"/>
      <c r="DK20" s="594"/>
      <c r="DL20" s="594"/>
      <c r="DM20" s="594"/>
      <c r="DN20" s="594"/>
      <c r="DO20" s="594"/>
      <c r="DP20" s="595"/>
      <c r="DQ20" s="602">
        <v>13690634</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4585</v>
      </c>
      <c r="S21" s="594"/>
      <c r="T21" s="594"/>
      <c r="U21" s="594"/>
      <c r="V21" s="594"/>
      <c r="W21" s="594"/>
      <c r="X21" s="594"/>
      <c r="Y21" s="595"/>
      <c r="Z21" s="596">
        <v>0</v>
      </c>
      <c r="AA21" s="596"/>
      <c r="AB21" s="596"/>
      <c r="AC21" s="596"/>
      <c r="AD21" s="597">
        <v>4585</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147125</v>
      </c>
      <c r="S22" s="594"/>
      <c r="T22" s="594"/>
      <c r="U22" s="594"/>
      <c r="V22" s="594"/>
      <c r="W22" s="594"/>
      <c r="X22" s="594"/>
      <c r="Y22" s="595"/>
      <c r="Z22" s="596">
        <v>0.8</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250768</v>
      </c>
      <c r="S23" s="594"/>
      <c r="T23" s="594"/>
      <c r="U23" s="594"/>
      <c r="V23" s="594"/>
      <c r="W23" s="594"/>
      <c r="X23" s="594"/>
      <c r="Y23" s="595"/>
      <c r="Z23" s="596">
        <v>1.3</v>
      </c>
      <c r="AA23" s="596"/>
      <c r="AB23" s="596"/>
      <c r="AC23" s="596"/>
      <c r="AD23" s="597">
        <v>6321</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88483</v>
      </c>
      <c r="S24" s="594"/>
      <c r="T24" s="594"/>
      <c r="U24" s="594"/>
      <c r="V24" s="594"/>
      <c r="W24" s="594"/>
      <c r="X24" s="594"/>
      <c r="Y24" s="595"/>
      <c r="Z24" s="596">
        <v>0.5</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9486260</v>
      </c>
      <c r="CS24" s="583"/>
      <c r="CT24" s="583"/>
      <c r="CU24" s="583"/>
      <c r="CV24" s="583"/>
      <c r="CW24" s="583"/>
      <c r="CX24" s="583"/>
      <c r="CY24" s="584"/>
      <c r="CZ24" s="622">
        <v>50.1</v>
      </c>
      <c r="DA24" s="623"/>
      <c r="DB24" s="623"/>
      <c r="DC24" s="624"/>
      <c r="DD24" s="621">
        <v>7564747</v>
      </c>
      <c r="DE24" s="583"/>
      <c r="DF24" s="583"/>
      <c r="DG24" s="583"/>
      <c r="DH24" s="583"/>
      <c r="DI24" s="583"/>
      <c r="DJ24" s="583"/>
      <c r="DK24" s="584"/>
      <c r="DL24" s="621">
        <v>7404792</v>
      </c>
      <c r="DM24" s="583"/>
      <c r="DN24" s="583"/>
      <c r="DO24" s="583"/>
      <c r="DP24" s="583"/>
      <c r="DQ24" s="583"/>
      <c r="DR24" s="583"/>
      <c r="DS24" s="583"/>
      <c r="DT24" s="583"/>
      <c r="DU24" s="583"/>
      <c r="DV24" s="584"/>
      <c r="DW24" s="587">
        <v>61.6</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2076528</v>
      </c>
      <c r="S25" s="594"/>
      <c r="T25" s="594"/>
      <c r="U25" s="594"/>
      <c r="V25" s="594"/>
      <c r="W25" s="594"/>
      <c r="X25" s="594"/>
      <c r="Y25" s="595"/>
      <c r="Z25" s="596">
        <v>10.8</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3613401</v>
      </c>
      <c r="CS25" s="613"/>
      <c r="CT25" s="613"/>
      <c r="CU25" s="613"/>
      <c r="CV25" s="613"/>
      <c r="CW25" s="613"/>
      <c r="CX25" s="613"/>
      <c r="CY25" s="614"/>
      <c r="CZ25" s="627">
        <v>19.100000000000001</v>
      </c>
      <c r="DA25" s="628"/>
      <c r="DB25" s="628"/>
      <c r="DC25" s="629"/>
      <c r="DD25" s="602">
        <v>3404010</v>
      </c>
      <c r="DE25" s="613"/>
      <c r="DF25" s="613"/>
      <c r="DG25" s="613"/>
      <c r="DH25" s="613"/>
      <c r="DI25" s="613"/>
      <c r="DJ25" s="613"/>
      <c r="DK25" s="614"/>
      <c r="DL25" s="602">
        <v>3263293</v>
      </c>
      <c r="DM25" s="613"/>
      <c r="DN25" s="613"/>
      <c r="DO25" s="613"/>
      <c r="DP25" s="613"/>
      <c r="DQ25" s="613"/>
      <c r="DR25" s="613"/>
      <c r="DS25" s="613"/>
      <c r="DT25" s="613"/>
      <c r="DU25" s="613"/>
      <c r="DV25" s="614"/>
      <c r="DW25" s="598">
        <v>27.2</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2380626</v>
      </c>
      <c r="CS26" s="594"/>
      <c r="CT26" s="594"/>
      <c r="CU26" s="594"/>
      <c r="CV26" s="594"/>
      <c r="CW26" s="594"/>
      <c r="CX26" s="594"/>
      <c r="CY26" s="595"/>
      <c r="CZ26" s="627">
        <v>12.6</v>
      </c>
      <c r="DA26" s="628"/>
      <c r="DB26" s="628"/>
      <c r="DC26" s="629"/>
      <c r="DD26" s="602">
        <v>2380626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943736</v>
      </c>
      <c r="S27" s="594"/>
      <c r="T27" s="594"/>
      <c r="U27" s="594"/>
      <c r="V27" s="594"/>
      <c r="W27" s="594"/>
      <c r="X27" s="594"/>
      <c r="Y27" s="595"/>
      <c r="Z27" s="596">
        <v>4.9000000000000004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2783620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2384227</v>
      </c>
      <c r="CS27" s="613"/>
      <c r="CT27" s="613"/>
      <c r="CU27" s="613"/>
      <c r="CV27" s="613"/>
      <c r="CW27" s="613"/>
      <c r="CX27" s="613"/>
      <c r="CY27" s="614"/>
      <c r="CZ27" s="627">
        <v>12.6</v>
      </c>
      <c r="DA27" s="628"/>
      <c r="DB27" s="628"/>
      <c r="DC27" s="629"/>
      <c r="DD27" s="602">
        <v>743190</v>
      </c>
      <c r="DE27" s="613"/>
      <c r="DF27" s="613"/>
      <c r="DG27" s="613"/>
      <c r="DH27" s="613"/>
      <c r="DI27" s="613"/>
      <c r="DJ27" s="613"/>
      <c r="DK27" s="614"/>
      <c r="DL27" s="602">
        <v>724669</v>
      </c>
      <c r="DM27" s="613"/>
      <c r="DN27" s="613"/>
      <c r="DO27" s="613"/>
      <c r="DP27" s="613"/>
      <c r="DQ27" s="613"/>
      <c r="DR27" s="613"/>
      <c r="DS27" s="613"/>
      <c r="DT27" s="613"/>
      <c r="DU27" s="613"/>
      <c r="DV27" s="614"/>
      <c r="DW27" s="598">
        <v>6</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17909</v>
      </c>
      <c r="S28" s="594"/>
      <c r="T28" s="594"/>
      <c r="U28" s="594"/>
      <c r="V28" s="594"/>
      <c r="W28" s="594"/>
      <c r="X28" s="594"/>
      <c r="Y28" s="595"/>
      <c r="Z28" s="596">
        <v>0.1</v>
      </c>
      <c r="AA28" s="596"/>
      <c r="AB28" s="596"/>
      <c r="AC28" s="596"/>
      <c r="AD28" s="597">
        <v>3503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3488632</v>
      </c>
      <c r="CS28" s="594"/>
      <c r="CT28" s="594"/>
      <c r="CU28" s="594"/>
      <c r="CV28" s="594"/>
      <c r="CW28" s="594"/>
      <c r="CX28" s="594"/>
      <c r="CY28" s="595"/>
      <c r="CZ28" s="627">
        <v>18.399999999999999</v>
      </c>
      <c r="DA28" s="628"/>
      <c r="DB28" s="628"/>
      <c r="DC28" s="629"/>
      <c r="DD28" s="602">
        <v>3417547</v>
      </c>
      <c r="DE28" s="594"/>
      <c r="DF28" s="594"/>
      <c r="DG28" s="594"/>
      <c r="DH28" s="594"/>
      <c r="DI28" s="594"/>
      <c r="DJ28" s="594"/>
      <c r="DK28" s="595"/>
      <c r="DL28" s="602">
        <v>3416830</v>
      </c>
      <c r="DM28" s="594"/>
      <c r="DN28" s="594"/>
      <c r="DO28" s="594"/>
      <c r="DP28" s="594"/>
      <c r="DQ28" s="594"/>
      <c r="DR28" s="594"/>
      <c r="DS28" s="594"/>
      <c r="DT28" s="594"/>
      <c r="DU28" s="594"/>
      <c r="DV28" s="595"/>
      <c r="DW28" s="598">
        <v>28.4</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6305</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3487749</v>
      </c>
      <c r="CS29" s="613"/>
      <c r="CT29" s="613"/>
      <c r="CU29" s="613"/>
      <c r="CV29" s="613"/>
      <c r="CW29" s="613"/>
      <c r="CX29" s="613"/>
      <c r="CY29" s="614"/>
      <c r="CZ29" s="627">
        <v>18.399999999999999</v>
      </c>
      <c r="DA29" s="628"/>
      <c r="DB29" s="628"/>
      <c r="DC29" s="629"/>
      <c r="DD29" s="602">
        <v>3416664</v>
      </c>
      <c r="DE29" s="613"/>
      <c r="DF29" s="613"/>
      <c r="DG29" s="613"/>
      <c r="DH29" s="613"/>
      <c r="DI29" s="613"/>
      <c r="DJ29" s="613"/>
      <c r="DK29" s="614"/>
      <c r="DL29" s="602">
        <v>3415947</v>
      </c>
      <c r="DM29" s="613"/>
      <c r="DN29" s="613"/>
      <c r="DO29" s="613"/>
      <c r="DP29" s="613"/>
      <c r="DQ29" s="613"/>
      <c r="DR29" s="613"/>
      <c r="DS29" s="613"/>
      <c r="DT29" s="613"/>
      <c r="DU29" s="613"/>
      <c r="DV29" s="614"/>
      <c r="DW29" s="598">
        <v>28.4</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v>135070</v>
      </c>
      <c r="S30" s="594"/>
      <c r="T30" s="594"/>
      <c r="U30" s="594"/>
      <c r="V30" s="594"/>
      <c r="W30" s="594"/>
      <c r="X30" s="594"/>
      <c r="Y30" s="595"/>
      <c r="Z30" s="596">
        <v>0.7</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98.3</v>
      </c>
      <c r="BH30" s="652"/>
      <c r="BI30" s="652"/>
      <c r="BJ30" s="652"/>
      <c r="BK30" s="652"/>
      <c r="BL30" s="652"/>
      <c r="BM30" s="588">
        <v>92.7</v>
      </c>
      <c r="BN30" s="652"/>
      <c r="BO30" s="652"/>
      <c r="BP30" s="652"/>
      <c r="BQ30" s="653"/>
      <c r="BR30" s="651">
        <v>98.2</v>
      </c>
      <c r="BS30" s="652"/>
      <c r="BT30" s="652"/>
      <c r="BU30" s="652"/>
      <c r="BV30" s="652"/>
      <c r="BW30" s="652"/>
      <c r="BX30" s="588">
        <v>91.8</v>
      </c>
      <c r="BY30" s="652"/>
      <c r="BZ30" s="652"/>
      <c r="CA30" s="652"/>
      <c r="CB30" s="653"/>
      <c r="CD30" s="656"/>
      <c r="CE30" s="657"/>
      <c r="CF30" s="607" t="s">
        <v>295</v>
      </c>
      <c r="CG30" s="608"/>
      <c r="CH30" s="608"/>
      <c r="CI30" s="608"/>
      <c r="CJ30" s="608"/>
      <c r="CK30" s="608"/>
      <c r="CL30" s="608"/>
      <c r="CM30" s="608"/>
      <c r="CN30" s="608"/>
      <c r="CO30" s="608"/>
      <c r="CP30" s="608"/>
      <c r="CQ30" s="609"/>
      <c r="CR30" s="593">
        <v>3119052</v>
      </c>
      <c r="CS30" s="594"/>
      <c r="CT30" s="594"/>
      <c r="CU30" s="594"/>
      <c r="CV30" s="594"/>
      <c r="CW30" s="594"/>
      <c r="CX30" s="594"/>
      <c r="CY30" s="595"/>
      <c r="CZ30" s="627">
        <v>16.5</v>
      </c>
      <c r="DA30" s="628"/>
      <c r="DB30" s="628"/>
      <c r="DC30" s="629"/>
      <c r="DD30" s="602">
        <v>3056760</v>
      </c>
      <c r="DE30" s="594"/>
      <c r="DF30" s="594"/>
      <c r="DG30" s="594"/>
      <c r="DH30" s="594"/>
      <c r="DI30" s="594"/>
      <c r="DJ30" s="594"/>
      <c r="DK30" s="595"/>
      <c r="DL30" s="602">
        <v>3056051</v>
      </c>
      <c r="DM30" s="594"/>
      <c r="DN30" s="594"/>
      <c r="DO30" s="594"/>
      <c r="DP30" s="594"/>
      <c r="DQ30" s="594"/>
      <c r="DR30" s="594"/>
      <c r="DS30" s="594"/>
      <c r="DT30" s="594"/>
      <c r="DU30" s="594"/>
      <c r="DV30" s="595"/>
      <c r="DW30" s="598">
        <v>25.4</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733053</v>
      </c>
      <c r="S31" s="594"/>
      <c r="T31" s="594"/>
      <c r="U31" s="594"/>
      <c r="V31" s="594"/>
      <c r="W31" s="594"/>
      <c r="X31" s="594"/>
      <c r="Y31" s="595"/>
      <c r="Z31" s="596">
        <v>3.8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98.6</v>
      </c>
      <c r="BH31" s="613"/>
      <c r="BI31" s="613"/>
      <c r="BJ31" s="613"/>
      <c r="BK31" s="613"/>
      <c r="BL31" s="613"/>
      <c r="BM31" s="599">
        <v>94.5</v>
      </c>
      <c r="BN31" s="649"/>
      <c r="BO31" s="649"/>
      <c r="BP31" s="649"/>
      <c r="BQ31" s="650"/>
      <c r="BR31" s="648">
        <v>98.4</v>
      </c>
      <c r="BS31" s="613"/>
      <c r="BT31" s="613"/>
      <c r="BU31" s="613"/>
      <c r="BV31" s="613"/>
      <c r="BW31" s="613"/>
      <c r="BX31" s="599">
        <v>93.8</v>
      </c>
      <c r="BY31" s="649"/>
      <c r="BZ31" s="649"/>
      <c r="CA31" s="649"/>
      <c r="CB31" s="650"/>
      <c r="CD31" s="656"/>
      <c r="CE31" s="657"/>
      <c r="CF31" s="607" t="s">
        <v>299</v>
      </c>
      <c r="CG31" s="608"/>
      <c r="CH31" s="608"/>
      <c r="CI31" s="608"/>
      <c r="CJ31" s="608"/>
      <c r="CK31" s="608"/>
      <c r="CL31" s="608"/>
      <c r="CM31" s="608"/>
      <c r="CN31" s="608"/>
      <c r="CO31" s="608"/>
      <c r="CP31" s="608"/>
      <c r="CQ31" s="609"/>
      <c r="CR31" s="593">
        <v>368697</v>
      </c>
      <c r="CS31" s="613"/>
      <c r="CT31" s="613"/>
      <c r="CU31" s="613"/>
      <c r="CV31" s="613"/>
      <c r="CW31" s="613"/>
      <c r="CX31" s="613"/>
      <c r="CY31" s="614"/>
      <c r="CZ31" s="627">
        <v>1.9</v>
      </c>
      <c r="DA31" s="628"/>
      <c r="DB31" s="628"/>
      <c r="DC31" s="629"/>
      <c r="DD31" s="602">
        <v>359904</v>
      </c>
      <c r="DE31" s="613"/>
      <c r="DF31" s="613"/>
      <c r="DG31" s="613"/>
      <c r="DH31" s="613"/>
      <c r="DI31" s="613"/>
      <c r="DJ31" s="613"/>
      <c r="DK31" s="614"/>
      <c r="DL31" s="602">
        <v>359896</v>
      </c>
      <c r="DM31" s="613"/>
      <c r="DN31" s="613"/>
      <c r="DO31" s="613"/>
      <c r="DP31" s="613"/>
      <c r="DQ31" s="613"/>
      <c r="DR31" s="613"/>
      <c r="DS31" s="613"/>
      <c r="DT31" s="613"/>
      <c r="DU31" s="613"/>
      <c r="DV31" s="614"/>
      <c r="DW31" s="598">
        <v>3</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218250</v>
      </c>
      <c r="S32" s="594"/>
      <c r="T32" s="594"/>
      <c r="U32" s="594"/>
      <c r="V32" s="594"/>
      <c r="W32" s="594"/>
      <c r="X32" s="594"/>
      <c r="Y32" s="595"/>
      <c r="Z32" s="596">
        <v>1.1000000000000001</v>
      </c>
      <c r="AA32" s="596"/>
      <c r="AB32" s="596"/>
      <c r="AC32" s="596"/>
      <c r="AD32" s="597">
        <v>16010</v>
      </c>
      <c r="AE32" s="597"/>
      <c r="AF32" s="597"/>
      <c r="AG32" s="597"/>
      <c r="AH32" s="597"/>
      <c r="AI32" s="597"/>
      <c r="AJ32" s="597"/>
      <c r="AK32" s="597"/>
      <c r="AL32" s="598">
        <v>0.1</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97.9</v>
      </c>
      <c r="BH32" s="661"/>
      <c r="BI32" s="661"/>
      <c r="BJ32" s="661"/>
      <c r="BK32" s="661"/>
      <c r="BL32" s="661"/>
      <c r="BM32" s="662">
        <v>90.1</v>
      </c>
      <c r="BN32" s="661"/>
      <c r="BO32" s="661"/>
      <c r="BP32" s="661"/>
      <c r="BQ32" s="663"/>
      <c r="BR32" s="660">
        <v>97.7</v>
      </c>
      <c r="BS32" s="661"/>
      <c r="BT32" s="661"/>
      <c r="BU32" s="661"/>
      <c r="BV32" s="661"/>
      <c r="BW32" s="661"/>
      <c r="BX32" s="662">
        <v>88.8</v>
      </c>
      <c r="BY32" s="661"/>
      <c r="BZ32" s="661"/>
      <c r="CA32" s="661"/>
      <c r="CB32" s="663"/>
      <c r="CD32" s="658"/>
      <c r="CE32" s="659"/>
      <c r="CF32" s="607" t="s">
        <v>302</v>
      </c>
      <c r="CG32" s="608"/>
      <c r="CH32" s="608"/>
      <c r="CI32" s="608"/>
      <c r="CJ32" s="608"/>
      <c r="CK32" s="608"/>
      <c r="CL32" s="608"/>
      <c r="CM32" s="608"/>
      <c r="CN32" s="608"/>
      <c r="CO32" s="608"/>
      <c r="CP32" s="608"/>
      <c r="CQ32" s="609"/>
      <c r="CR32" s="593">
        <v>883</v>
      </c>
      <c r="CS32" s="594"/>
      <c r="CT32" s="594"/>
      <c r="CU32" s="594"/>
      <c r="CV32" s="594"/>
      <c r="CW32" s="594"/>
      <c r="CX32" s="594"/>
      <c r="CY32" s="595"/>
      <c r="CZ32" s="627">
        <v>0</v>
      </c>
      <c r="DA32" s="628"/>
      <c r="DB32" s="628"/>
      <c r="DC32" s="629"/>
      <c r="DD32" s="602">
        <v>883</v>
      </c>
      <c r="DE32" s="594"/>
      <c r="DF32" s="594"/>
      <c r="DG32" s="594"/>
      <c r="DH32" s="594"/>
      <c r="DI32" s="594"/>
      <c r="DJ32" s="594"/>
      <c r="DK32" s="595"/>
      <c r="DL32" s="602">
        <v>883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2228600</v>
      </c>
      <c r="S33" s="594"/>
      <c r="T33" s="594"/>
      <c r="U33" s="594"/>
      <c r="V33" s="594"/>
      <c r="W33" s="594"/>
      <c r="X33" s="594"/>
      <c r="Y33" s="595"/>
      <c r="Z33" s="596">
        <v>11.5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6714212</v>
      </c>
      <c r="CS33" s="613"/>
      <c r="CT33" s="613"/>
      <c r="CU33" s="613"/>
      <c r="CV33" s="613"/>
      <c r="CW33" s="613"/>
      <c r="CX33" s="613"/>
      <c r="CY33" s="614"/>
      <c r="CZ33" s="627">
        <v>35.5</v>
      </c>
      <c r="DA33" s="628"/>
      <c r="DB33" s="628"/>
      <c r="DC33" s="629"/>
      <c r="DD33" s="602">
        <v>5638077</v>
      </c>
      <c r="DE33" s="613"/>
      <c r="DF33" s="613"/>
      <c r="DG33" s="613"/>
      <c r="DH33" s="613"/>
      <c r="DI33" s="613"/>
      <c r="DJ33" s="613"/>
      <c r="DK33" s="614"/>
      <c r="DL33" s="602">
        <v>4265413</v>
      </c>
      <c r="DM33" s="613"/>
      <c r="DN33" s="613"/>
      <c r="DO33" s="613"/>
      <c r="DP33" s="613"/>
      <c r="DQ33" s="613"/>
      <c r="DR33" s="613"/>
      <c r="DS33" s="613"/>
      <c r="DT33" s="613"/>
      <c r="DU33" s="613"/>
      <c r="DV33" s="614"/>
      <c r="DW33" s="598">
        <v>35.5</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2133637</v>
      </c>
      <c r="CS34" s="594"/>
      <c r="CT34" s="594"/>
      <c r="CU34" s="594"/>
      <c r="CV34" s="594"/>
      <c r="CW34" s="594"/>
      <c r="CX34" s="594"/>
      <c r="CY34" s="595"/>
      <c r="CZ34" s="627">
        <v>11.3</v>
      </c>
      <c r="DA34" s="628"/>
      <c r="DB34" s="628"/>
      <c r="DC34" s="629"/>
      <c r="DD34" s="602">
        <v>1506155</v>
      </c>
      <c r="DE34" s="594"/>
      <c r="DF34" s="594"/>
      <c r="DG34" s="594"/>
      <c r="DH34" s="594"/>
      <c r="DI34" s="594"/>
      <c r="DJ34" s="594"/>
      <c r="DK34" s="595"/>
      <c r="DL34" s="602">
        <v>1028345</v>
      </c>
      <c r="DM34" s="594"/>
      <c r="DN34" s="594"/>
      <c r="DO34" s="594"/>
      <c r="DP34" s="594"/>
      <c r="DQ34" s="594"/>
      <c r="DR34" s="594"/>
      <c r="DS34" s="594"/>
      <c r="DT34" s="594"/>
      <c r="DU34" s="594"/>
      <c r="DV34" s="595"/>
      <c r="DW34" s="598">
        <v>8.6</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698900</v>
      </c>
      <c r="S35" s="594"/>
      <c r="T35" s="594"/>
      <c r="U35" s="594"/>
      <c r="V35" s="594"/>
      <c r="W35" s="594"/>
      <c r="X35" s="594"/>
      <c r="Y35" s="595"/>
      <c r="Z35" s="596">
        <v>3.6</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2254050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-8230</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27146</v>
      </c>
      <c r="CS35" s="613"/>
      <c r="CT35" s="613"/>
      <c r="CU35" s="613"/>
      <c r="CV35" s="613"/>
      <c r="CW35" s="613"/>
      <c r="CX35" s="613"/>
      <c r="CY35" s="614"/>
      <c r="CZ35" s="627">
        <v>0.1</v>
      </c>
      <c r="DA35" s="628"/>
      <c r="DB35" s="628"/>
      <c r="DC35" s="629"/>
      <c r="DD35" s="602">
        <v>27117</v>
      </c>
      <c r="DE35" s="613"/>
      <c r="DF35" s="613"/>
      <c r="DG35" s="613"/>
      <c r="DH35" s="613"/>
      <c r="DI35" s="613"/>
      <c r="DJ35" s="613"/>
      <c r="DK35" s="614"/>
      <c r="DL35" s="602">
        <v>27117</v>
      </c>
      <c r="DM35" s="613"/>
      <c r="DN35" s="613"/>
      <c r="DO35" s="613"/>
      <c r="DP35" s="613"/>
      <c r="DQ35" s="613"/>
      <c r="DR35" s="613"/>
      <c r="DS35" s="613"/>
      <c r="DT35" s="613"/>
      <c r="DU35" s="613"/>
      <c r="DV35" s="614"/>
      <c r="DW35" s="598">
        <v>0.2</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19311925</v>
      </c>
      <c r="S36" s="666"/>
      <c r="T36" s="666"/>
      <c r="U36" s="666"/>
      <c r="V36" s="666"/>
      <c r="W36" s="666"/>
      <c r="X36" s="666"/>
      <c r="Y36" s="667"/>
      <c r="Z36" s="668">
        <v>100</v>
      </c>
      <c r="AA36" s="668"/>
      <c r="AB36" s="668"/>
      <c r="AC36" s="668"/>
      <c r="AD36" s="669">
        <v>11320504</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467705</v>
      </c>
      <c r="BA36" s="594"/>
      <c r="BB36" s="594"/>
      <c r="BC36" s="594"/>
      <c r="BD36" s="613"/>
      <c r="BE36" s="613"/>
      <c r="BF36" s="650"/>
      <c r="BG36" s="607" t="s">
        <v>315</v>
      </c>
      <c r="BH36" s="608"/>
      <c r="BI36" s="608"/>
      <c r="BJ36" s="608"/>
      <c r="BK36" s="608"/>
      <c r="BL36" s="608"/>
      <c r="BM36" s="608"/>
      <c r="BN36" s="608"/>
      <c r="BO36" s="608"/>
      <c r="BP36" s="608"/>
      <c r="BQ36" s="608"/>
      <c r="BR36" s="608"/>
      <c r="BS36" s="608"/>
      <c r="BT36" s="608"/>
      <c r="BU36" s="609"/>
      <c r="BV36" s="593">
        <v>-59762</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2700400</v>
      </c>
      <c r="CS36" s="594"/>
      <c r="CT36" s="594"/>
      <c r="CU36" s="594"/>
      <c r="CV36" s="594"/>
      <c r="CW36" s="594"/>
      <c r="CX36" s="594"/>
      <c r="CY36" s="595"/>
      <c r="CZ36" s="627">
        <v>14.3</v>
      </c>
      <c r="DA36" s="628"/>
      <c r="DB36" s="628"/>
      <c r="DC36" s="629"/>
      <c r="DD36" s="602">
        <v>2525315</v>
      </c>
      <c r="DE36" s="594"/>
      <c r="DF36" s="594"/>
      <c r="DG36" s="594"/>
      <c r="DH36" s="594"/>
      <c r="DI36" s="594"/>
      <c r="DJ36" s="594"/>
      <c r="DK36" s="595"/>
      <c r="DL36" s="602">
        <v>2075998</v>
      </c>
      <c r="DM36" s="594"/>
      <c r="DN36" s="594"/>
      <c r="DO36" s="594"/>
      <c r="DP36" s="594"/>
      <c r="DQ36" s="594"/>
      <c r="DR36" s="594"/>
      <c r="DS36" s="594"/>
      <c r="DT36" s="594"/>
      <c r="DU36" s="594"/>
      <c r="DV36" s="595"/>
      <c r="DW36" s="598">
        <v>17.3</v>
      </c>
      <c r="DX36" s="625"/>
      <c r="DY36" s="625"/>
      <c r="DZ36" s="625"/>
      <c r="EA36" s="625"/>
      <c r="EB36" s="625"/>
      <c r="EC36" s="626"/>
    </row>
    <row r="37" spans="2:133" ht="11.25" customHeight="1">
      <c r="AQ37" s="672" t="s">
        <v>317</v>
      </c>
      <c r="AR37" s="673"/>
      <c r="AS37" s="673"/>
      <c r="AT37" s="673"/>
      <c r="AU37" s="673"/>
      <c r="AV37" s="673"/>
      <c r="AW37" s="673"/>
      <c r="AX37" s="673"/>
      <c r="AY37" s="674"/>
      <c r="AZ37" s="593">
        <v>355500</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5541</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1151892</v>
      </c>
      <c r="CS37" s="613"/>
      <c r="CT37" s="613"/>
      <c r="CU37" s="613"/>
      <c r="CV37" s="613"/>
      <c r="CW37" s="613"/>
      <c r="CX37" s="613"/>
      <c r="CY37" s="614"/>
      <c r="CZ37" s="627">
        <v>6.1</v>
      </c>
      <c r="DA37" s="628"/>
      <c r="DB37" s="628"/>
      <c r="DC37" s="629"/>
      <c r="DD37" s="602">
        <v>1132292</v>
      </c>
      <c r="DE37" s="613"/>
      <c r="DF37" s="613"/>
      <c r="DG37" s="613"/>
      <c r="DH37" s="613"/>
      <c r="DI37" s="613"/>
      <c r="DJ37" s="613"/>
      <c r="DK37" s="614"/>
      <c r="DL37" s="602">
        <v>1119113</v>
      </c>
      <c r="DM37" s="613"/>
      <c r="DN37" s="613"/>
      <c r="DO37" s="613"/>
      <c r="DP37" s="613"/>
      <c r="DQ37" s="613"/>
      <c r="DR37" s="613"/>
      <c r="DS37" s="613"/>
      <c r="DT37" s="613"/>
      <c r="DU37" s="613"/>
      <c r="DV37" s="614"/>
      <c r="DW37" s="598">
        <v>9.3000000000000007</v>
      </c>
      <c r="DX37" s="625"/>
      <c r="DY37" s="625"/>
      <c r="DZ37" s="625"/>
      <c r="EA37" s="625"/>
      <c r="EB37" s="625"/>
      <c r="EC37" s="626"/>
    </row>
    <row r="38" spans="2:133" ht="11.25" customHeight="1">
      <c r="AQ38" s="672" t="s">
        <v>320</v>
      </c>
      <c r="AR38" s="673"/>
      <c r="AS38" s="673"/>
      <c r="AT38" s="673"/>
      <c r="AU38" s="673"/>
      <c r="AV38" s="673"/>
      <c r="AW38" s="673"/>
      <c r="AX38" s="673"/>
      <c r="AY38" s="674"/>
      <c r="AZ38" s="593">
        <v>268000</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10073</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1566992</v>
      </c>
      <c r="CS38" s="594"/>
      <c r="CT38" s="594"/>
      <c r="CU38" s="594"/>
      <c r="CV38" s="594"/>
      <c r="CW38" s="594"/>
      <c r="CX38" s="594"/>
      <c r="CY38" s="595"/>
      <c r="CZ38" s="627">
        <v>8.3000000000000007</v>
      </c>
      <c r="DA38" s="628"/>
      <c r="DB38" s="628"/>
      <c r="DC38" s="629"/>
      <c r="DD38" s="602">
        <v>1362857</v>
      </c>
      <c r="DE38" s="594"/>
      <c r="DF38" s="594"/>
      <c r="DG38" s="594"/>
      <c r="DH38" s="594"/>
      <c r="DI38" s="594"/>
      <c r="DJ38" s="594"/>
      <c r="DK38" s="595"/>
      <c r="DL38" s="602">
        <v>1133953</v>
      </c>
      <c r="DM38" s="594"/>
      <c r="DN38" s="594"/>
      <c r="DO38" s="594"/>
      <c r="DP38" s="594"/>
      <c r="DQ38" s="594"/>
      <c r="DR38" s="594"/>
      <c r="DS38" s="594"/>
      <c r="DT38" s="594"/>
      <c r="DU38" s="594"/>
      <c r="DV38" s="595"/>
      <c r="DW38" s="598">
        <v>9.4</v>
      </c>
      <c r="DX38" s="625"/>
      <c r="DY38" s="625"/>
      <c r="DZ38" s="625"/>
      <c r="EA38" s="625"/>
      <c r="EB38" s="625"/>
      <c r="EC38" s="626"/>
    </row>
    <row r="39" spans="2:133" ht="11.25" customHeight="1">
      <c r="AQ39" s="672" t="s">
        <v>323</v>
      </c>
      <c r="AR39" s="673"/>
      <c r="AS39" s="673"/>
      <c r="AT39" s="673"/>
      <c r="AU39" s="673"/>
      <c r="AV39" s="673"/>
      <c r="AW39" s="673"/>
      <c r="AX39" s="673"/>
      <c r="AY39" s="674"/>
      <c r="AZ39" s="593">
        <v>174005</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84</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243131</v>
      </c>
      <c r="CS39" s="613"/>
      <c r="CT39" s="613"/>
      <c r="CU39" s="613"/>
      <c r="CV39" s="613"/>
      <c r="CW39" s="613"/>
      <c r="CX39" s="613"/>
      <c r="CY39" s="614"/>
      <c r="CZ39" s="627">
        <v>1.3</v>
      </c>
      <c r="DA39" s="628"/>
      <c r="DB39" s="628"/>
      <c r="DC39" s="629"/>
      <c r="DD39" s="602">
        <v>215627</v>
      </c>
      <c r="DE39" s="613"/>
      <c r="DF39" s="613"/>
      <c r="DG39" s="613"/>
      <c r="DH39" s="613"/>
      <c r="DI39" s="613"/>
      <c r="DJ39" s="613"/>
      <c r="DK39" s="614"/>
      <c r="DL39" s="602" t="s">
        <v>327</v>
      </c>
      <c r="DM39" s="613"/>
      <c r="DN39" s="613"/>
      <c r="DO39" s="613"/>
      <c r="DP39" s="613"/>
      <c r="DQ39" s="613"/>
      <c r="DR39" s="613"/>
      <c r="DS39" s="613"/>
      <c r="DT39" s="613"/>
      <c r="DU39" s="613"/>
      <c r="DV39" s="614"/>
      <c r="DW39" s="598" t="s">
        <v>327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281907</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107</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42906</v>
      </c>
      <c r="CS40" s="594"/>
      <c r="CT40" s="594"/>
      <c r="CU40" s="594"/>
      <c r="CV40" s="594"/>
      <c r="CW40" s="594"/>
      <c r="CX40" s="594"/>
      <c r="CY40" s="595"/>
      <c r="CZ40" s="627">
        <v>0.2</v>
      </c>
      <c r="DA40" s="628"/>
      <c r="DB40" s="628"/>
      <c r="DC40" s="629"/>
      <c r="DD40" s="602">
        <v>1006</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706933</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295</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2730099</v>
      </c>
      <c r="CS42" s="594"/>
      <c r="CT42" s="594"/>
      <c r="CU42" s="594"/>
      <c r="CV42" s="594"/>
      <c r="CW42" s="594"/>
      <c r="CX42" s="594"/>
      <c r="CY42" s="595"/>
      <c r="CZ42" s="627">
        <v>14.4</v>
      </c>
      <c r="DA42" s="676"/>
      <c r="DB42" s="676"/>
      <c r="DC42" s="677"/>
      <c r="DD42" s="602">
        <v>487810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125113</v>
      </c>
      <c r="CS43" s="613"/>
      <c r="CT43" s="613"/>
      <c r="CU43" s="613"/>
      <c r="CV43" s="613"/>
      <c r="CW43" s="613"/>
      <c r="CX43" s="613"/>
      <c r="CY43" s="614"/>
      <c r="CZ43" s="627">
        <v>0.7</v>
      </c>
      <c r="DA43" s="628"/>
      <c r="DB43" s="628"/>
      <c r="DC43" s="629"/>
      <c r="DD43" s="602">
        <v>116363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2610322</v>
      </c>
      <c r="CS44" s="594"/>
      <c r="CT44" s="594"/>
      <c r="CU44" s="594"/>
      <c r="CV44" s="594"/>
      <c r="CW44" s="594"/>
      <c r="CX44" s="594"/>
      <c r="CY44" s="595"/>
      <c r="CZ44" s="627">
        <v>13.8</v>
      </c>
      <c r="DA44" s="676"/>
      <c r="DB44" s="676"/>
      <c r="DC44" s="677"/>
      <c r="DD44" s="602">
        <v>441535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1286330</v>
      </c>
      <c r="CS45" s="613"/>
      <c r="CT45" s="613"/>
      <c r="CU45" s="613"/>
      <c r="CV45" s="613"/>
      <c r="CW45" s="613"/>
      <c r="CX45" s="613"/>
      <c r="CY45" s="614"/>
      <c r="CZ45" s="627">
        <v>6.8</v>
      </c>
      <c r="DA45" s="628"/>
      <c r="DB45" s="628"/>
      <c r="DC45" s="629"/>
      <c r="DD45" s="602">
        <v>103615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1311485</v>
      </c>
      <c r="CS46" s="594"/>
      <c r="CT46" s="594"/>
      <c r="CU46" s="594"/>
      <c r="CV46" s="594"/>
      <c r="CW46" s="594"/>
      <c r="CX46" s="594"/>
      <c r="CY46" s="595"/>
      <c r="CZ46" s="627">
        <v>6.9</v>
      </c>
      <c r="DA46" s="676"/>
      <c r="DB46" s="676"/>
      <c r="DC46" s="677"/>
      <c r="DD46" s="602">
        <v>329621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119777</v>
      </c>
      <c r="CS47" s="613"/>
      <c r="CT47" s="613"/>
      <c r="CU47" s="613"/>
      <c r="CV47" s="613"/>
      <c r="CW47" s="613"/>
      <c r="CX47" s="613"/>
      <c r="CY47" s="614"/>
      <c r="CZ47" s="627">
        <v>0.6</v>
      </c>
      <c r="DA47" s="628"/>
      <c r="DB47" s="628"/>
      <c r="DC47" s="629"/>
      <c r="DD47" s="602">
        <v>46275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18930571</v>
      </c>
      <c r="CS49" s="661"/>
      <c r="CT49" s="661"/>
      <c r="CU49" s="661"/>
      <c r="CV49" s="661"/>
      <c r="CW49" s="661"/>
      <c r="CX49" s="661"/>
      <c r="CY49" s="688"/>
      <c r="CZ49" s="689">
        <v>100</v>
      </c>
      <c r="DA49" s="690"/>
      <c r="DB49" s="690"/>
      <c r="DC49" s="691"/>
      <c r="DD49" s="692">
        <v>13690634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19758</v>
      </c>
      <c r="R7" s="723"/>
      <c r="S7" s="723"/>
      <c r="T7" s="723"/>
      <c r="U7" s="723"/>
      <c r="V7" s="723">
        <v>19041</v>
      </c>
      <c r="W7" s="723"/>
      <c r="X7" s="723"/>
      <c r="Y7" s="723"/>
      <c r="Z7" s="723"/>
      <c r="AA7" s="723">
        <v>717</v>
      </c>
      <c r="AB7" s="723"/>
      <c r="AC7" s="723"/>
      <c r="AD7" s="723"/>
      <c r="AE7" s="724"/>
      <c r="AF7" s="725">
        <v>610</v>
      </c>
      <c r="AG7" s="726"/>
      <c r="AH7" s="726"/>
      <c r="AI7" s="726"/>
      <c r="AJ7" s="727"/>
      <c r="AK7" s="762">
        <v>132</v>
      </c>
      <c r="AL7" s="763"/>
      <c r="AM7" s="763"/>
      <c r="AN7" s="763"/>
      <c r="AO7" s="763"/>
      <c r="AP7" s="763">
        <v>26870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554</v>
      </c>
      <c r="BS7" s="766" t="s">
        <v>555</v>
      </c>
      <c r="BT7" s="767"/>
      <c r="BU7" s="767"/>
      <c r="BV7" s="767"/>
      <c r="BW7" s="767"/>
      <c r="BX7" s="767"/>
      <c r="BY7" s="767"/>
      <c r="BZ7" s="767"/>
      <c r="CA7" s="767"/>
      <c r="CB7" s="767"/>
      <c r="CC7" s="767"/>
      <c r="CD7" s="767"/>
      <c r="CE7" s="767"/>
      <c r="CF7" s="767"/>
      <c r="CG7" s="768"/>
      <c r="CH7" s="759">
        <v>0</v>
      </c>
      <c r="CI7" s="760"/>
      <c r="CJ7" s="760"/>
      <c r="CK7" s="760"/>
      <c r="CL7" s="761"/>
      <c r="CM7" s="759">
        <v>94</v>
      </c>
      <c r="CN7" s="760"/>
      <c r="CO7" s="760"/>
      <c r="CP7" s="760"/>
      <c r="CQ7" s="761"/>
      <c r="CR7" s="759">
        <v>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66</v>
      </c>
      <c r="R8" s="747"/>
      <c r="S8" s="747"/>
      <c r="T8" s="747"/>
      <c r="U8" s="747"/>
      <c r="V8" s="747">
        <v>403</v>
      </c>
      <c r="W8" s="747"/>
      <c r="X8" s="747"/>
      <c r="Y8" s="747"/>
      <c r="Z8" s="747"/>
      <c r="AA8" s="747">
        <v>-337</v>
      </c>
      <c r="AB8" s="747"/>
      <c r="AC8" s="747"/>
      <c r="AD8" s="747"/>
      <c r="AE8" s="748"/>
      <c r="AF8" s="749">
        <v>-337</v>
      </c>
      <c r="AG8" s="750"/>
      <c r="AH8" s="750"/>
      <c r="AI8" s="750"/>
      <c r="AJ8" s="751"/>
      <c r="AK8" s="752">
        <v>11</v>
      </c>
      <c r="AL8" s="753"/>
      <c r="AM8" s="753"/>
      <c r="AN8" s="753"/>
      <c r="AO8" s="753"/>
      <c r="AP8" s="753">
        <v>86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13</v>
      </c>
      <c r="R9" s="747"/>
      <c r="S9" s="747"/>
      <c r="T9" s="747"/>
      <c r="U9" s="747"/>
      <c r="V9" s="747">
        <v>12</v>
      </c>
      <c r="W9" s="747"/>
      <c r="X9" s="747"/>
      <c r="Y9" s="747"/>
      <c r="Z9" s="747"/>
      <c r="AA9" s="747">
        <v>1</v>
      </c>
      <c r="AB9" s="747"/>
      <c r="AC9" s="747"/>
      <c r="AD9" s="747"/>
      <c r="AE9" s="748"/>
      <c r="AF9" s="749">
        <v>1</v>
      </c>
      <c r="AG9" s="750"/>
      <c r="AH9" s="750"/>
      <c r="AI9" s="750"/>
      <c r="AJ9" s="751"/>
      <c r="AK9" s="752">
        <v>3</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370</v>
      </c>
      <c r="C10" s="744"/>
      <c r="D10" s="744"/>
      <c r="E10" s="744"/>
      <c r="F10" s="744"/>
      <c r="G10" s="744"/>
      <c r="H10" s="744"/>
      <c r="I10" s="744"/>
      <c r="J10" s="744"/>
      <c r="K10" s="744"/>
      <c r="L10" s="744"/>
      <c r="M10" s="744"/>
      <c r="N10" s="744"/>
      <c r="O10" s="744"/>
      <c r="P10" s="745"/>
      <c r="Q10" s="746">
        <v>106</v>
      </c>
      <c r="R10" s="747"/>
      <c r="S10" s="747"/>
      <c r="T10" s="747"/>
      <c r="U10" s="747"/>
      <c r="V10" s="747">
        <v>106</v>
      </c>
      <c r="W10" s="747"/>
      <c r="X10" s="747"/>
      <c r="Y10" s="747"/>
      <c r="Z10" s="747"/>
      <c r="AA10" s="747">
        <v>0</v>
      </c>
      <c r="AB10" s="747"/>
      <c r="AC10" s="747"/>
      <c r="AD10" s="747"/>
      <c r="AE10" s="748"/>
      <c r="AF10" s="749" t="s">
        <v>112</v>
      </c>
      <c r="AG10" s="750"/>
      <c r="AH10" s="750"/>
      <c r="AI10" s="750"/>
      <c r="AJ10" s="751"/>
      <c r="AK10" s="752">
        <v>106</v>
      </c>
      <c r="AL10" s="753"/>
      <c r="AM10" s="753"/>
      <c r="AN10" s="753"/>
      <c r="AO10" s="753"/>
      <c r="AP10" s="753">
        <v>744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19827</v>
      </c>
      <c r="R23" s="782"/>
      <c r="S23" s="782"/>
      <c r="T23" s="782"/>
      <c r="U23" s="782"/>
      <c r="V23" s="782">
        <v>19446</v>
      </c>
      <c r="W23" s="782"/>
      <c r="X23" s="782"/>
      <c r="Y23" s="782"/>
      <c r="Z23" s="782"/>
      <c r="AA23" s="782">
        <v>381</v>
      </c>
      <c r="AB23" s="782"/>
      <c r="AC23" s="782"/>
      <c r="AD23" s="782"/>
      <c r="AE23" s="783"/>
      <c r="AF23" s="784">
        <v>275</v>
      </c>
      <c r="AG23" s="782"/>
      <c r="AH23" s="782"/>
      <c r="AI23" s="782"/>
      <c r="AJ23" s="785"/>
      <c r="AK23" s="786"/>
      <c r="AL23" s="787"/>
      <c r="AM23" s="787"/>
      <c r="AN23" s="787"/>
      <c r="AO23" s="787"/>
      <c r="AP23" s="782">
        <v>27700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4477</v>
      </c>
      <c r="R28" s="811"/>
      <c r="S28" s="811"/>
      <c r="T28" s="811"/>
      <c r="U28" s="811"/>
      <c r="V28" s="811">
        <v>4489</v>
      </c>
      <c r="W28" s="811"/>
      <c r="X28" s="811"/>
      <c r="Y28" s="811"/>
      <c r="Z28" s="811"/>
      <c r="AA28" s="811">
        <v>-12</v>
      </c>
      <c r="AB28" s="811"/>
      <c r="AC28" s="811"/>
      <c r="AD28" s="811"/>
      <c r="AE28" s="812"/>
      <c r="AF28" s="813">
        <v>-12</v>
      </c>
      <c r="AG28" s="811"/>
      <c r="AH28" s="811"/>
      <c r="AI28" s="811"/>
      <c r="AJ28" s="814"/>
      <c r="AK28" s="815">
        <v>248</v>
      </c>
      <c r="AL28" s="806"/>
      <c r="AM28" s="806"/>
      <c r="AN28" s="806"/>
      <c r="AO28" s="806"/>
      <c r="AP28" s="806">
        <v>9</v>
      </c>
      <c r="AQ28" s="806"/>
      <c r="AR28" s="806"/>
      <c r="AS28" s="806"/>
      <c r="AT28" s="806"/>
      <c r="AU28" s="806">
        <v>1</v>
      </c>
      <c r="AV28" s="806"/>
      <c r="AW28" s="806"/>
      <c r="AX28" s="806"/>
      <c r="AY28" s="806"/>
      <c r="AZ28" s="807" t="s">
        <v>564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3592</v>
      </c>
      <c r="R29" s="747"/>
      <c r="S29" s="747"/>
      <c r="T29" s="747"/>
      <c r="U29" s="747"/>
      <c r="V29" s="747">
        <v>3592</v>
      </c>
      <c r="W29" s="747"/>
      <c r="X29" s="747"/>
      <c r="Y29" s="747"/>
      <c r="Z29" s="747"/>
      <c r="AA29" s="747">
        <v>0</v>
      </c>
      <c r="AB29" s="747"/>
      <c r="AC29" s="747"/>
      <c r="AD29" s="747"/>
      <c r="AE29" s="748"/>
      <c r="AF29" s="749">
        <v>0</v>
      </c>
      <c r="AG29" s="750"/>
      <c r="AH29" s="750"/>
      <c r="AI29" s="750"/>
      <c r="AJ29" s="751"/>
      <c r="AK29" s="818">
        <v>481</v>
      </c>
      <c r="AL29" s="819"/>
      <c r="AM29" s="819"/>
      <c r="AN29" s="819"/>
      <c r="AO29" s="819"/>
      <c r="AP29" s="819">
        <v>0</v>
      </c>
      <c r="AQ29" s="819"/>
      <c r="AR29" s="819"/>
      <c r="AS29" s="819"/>
      <c r="AT29" s="819"/>
      <c r="AU29" s="819">
        <v>0</v>
      </c>
      <c r="AV29" s="819"/>
      <c r="AW29" s="819"/>
      <c r="AX29" s="819"/>
      <c r="AY29" s="819"/>
      <c r="AZ29" s="820" t="s">
        <v>564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419</v>
      </c>
      <c r="R30" s="747"/>
      <c r="S30" s="747"/>
      <c r="T30" s="747"/>
      <c r="U30" s="747"/>
      <c r="V30" s="747">
        <v>419</v>
      </c>
      <c r="W30" s="747"/>
      <c r="X30" s="747"/>
      <c r="Y30" s="747"/>
      <c r="Z30" s="747"/>
      <c r="AA30" s="747">
        <v>0</v>
      </c>
      <c r="AB30" s="747"/>
      <c r="AC30" s="747"/>
      <c r="AD30" s="747"/>
      <c r="AE30" s="748"/>
      <c r="AF30" s="749">
        <v>0</v>
      </c>
      <c r="AG30" s="750"/>
      <c r="AH30" s="750"/>
      <c r="AI30" s="750"/>
      <c r="AJ30" s="751"/>
      <c r="AK30" s="818">
        <v>123</v>
      </c>
      <c r="AL30" s="819"/>
      <c r="AM30" s="819"/>
      <c r="AN30" s="819"/>
      <c r="AO30" s="819"/>
      <c r="AP30" s="819">
        <v>0</v>
      </c>
      <c r="AQ30" s="819"/>
      <c r="AR30" s="819"/>
      <c r="AS30" s="819"/>
      <c r="AT30" s="819"/>
      <c r="AU30" s="819">
        <v>0</v>
      </c>
      <c r="AV30" s="819"/>
      <c r="AW30" s="819"/>
      <c r="AX30" s="819"/>
      <c r="AY30" s="819"/>
      <c r="AZ30" s="820" t="s">
        <v>564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173</v>
      </c>
      <c r="R31" s="747"/>
      <c r="S31" s="747"/>
      <c r="T31" s="747"/>
      <c r="U31" s="747"/>
      <c r="V31" s="747">
        <v>42</v>
      </c>
      <c r="W31" s="747"/>
      <c r="X31" s="747"/>
      <c r="Y31" s="747"/>
      <c r="Z31" s="747"/>
      <c r="AA31" s="747">
        <v>131</v>
      </c>
      <c r="AB31" s="747"/>
      <c r="AC31" s="747"/>
      <c r="AD31" s="747"/>
      <c r="AE31" s="748"/>
      <c r="AF31" s="749">
        <v>-800</v>
      </c>
      <c r="AG31" s="750"/>
      <c r="AH31" s="750"/>
      <c r="AI31" s="750"/>
      <c r="AJ31" s="751"/>
      <c r="AK31" s="818">
        <v>143</v>
      </c>
      <c r="AL31" s="819"/>
      <c r="AM31" s="819"/>
      <c r="AN31" s="819"/>
      <c r="AO31" s="819"/>
      <c r="AP31" s="819">
        <v>31</v>
      </c>
      <c r="AQ31" s="819"/>
      <c r="AR31" s="819"/>
      <c r="AS31" s="819"/>
      <c r="AT31" s="819"/>
      <c r="AU31" s="819">
        <v>10</v>
      </c>
      <c r="AV31" s="819"/>
      <c r="AW31" s="819"/>
      <c r="AX31" s="819"/>
      <c r="AY31" s="819"/>
      <c r="AZ31" s="820">
        <v>215.2</v>
      </c>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3098</v>
      </c>
      <c r="R32" s="747"/>
      <c r="S32" s="747"/>
      <c r="T32" s="747"/>
      <c r="U32" s="747"/>
      <c r="V32" s="747">
        <v>3778</v>
      </c>
      <c r="W32" s="747"/>
      <c r="X32" s="747"/>
      <c r="Y32" s="747"/>
      <c r="Z32" s="747"/>
      <c r="AA32" s="747">
        <v>-680</v>
      </c>
      <c r="AB32" s="747"/>
      <c r="AC32" s="747"/>
      <c r="AD32" s="747"/>
      <c r="AE32" s="748"/>
      <c r="AF32" s="749">
        <v>721</v>
      </c>
      <c r="AG32" s="750"/>
      <c r="AH32" s="750"/>
      <c r="AI32" s="750"/>
      <c r="AJ32" s="751"/>
      <c r="AK32" s="818">
        <v>327</v>
      </c>
      <c r="AL32" s="819"/>
      <c r="AM32" s="819"/>
      <c r="AN32" s="819"/>
      <c r="AO32" s="819"/>
      <c r="AP32" s="819">
        <v>3572</v>
      </c>
      <c r="AQ32" s="819"/>
      <c r="AR32" s="819"/>
      <c r="AS32" s="819"/>
      <c r="AT32" s="819"/>
      <c r="AU32" s="819">
        <v>2072</v>
      </c>
      <c r="AV32" s="819"/>
      <c r="AW32" s="819"/>
      <c r="AX32" s="819"/>
      <c r="AY32" s="819"/>
      <c r="AZ32" s="820" t="s">
        <v>564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495</v>
      </c>
      <c r="R33" s="747"/>
      <c r="S33" s="747"/>
      <c r="T33" s="747"/>
      <c r="U33" s="747"/>
      <c r="V33" s="747">
        <v>572</v>
      </c>
      <c r="W33" s="747"/>
      <c r="X33" s="747"/>
      <c r="Y33" s="747"/>
      <c r="Z33" s="747"/>
      <c r="AA33" s="747">
        <v>-77</v>
      </c>
      <c r="AB33" s="747"/>
      <c r="AC33" s="747"/>
      <c r="AD33" s="747"/>
      <c r="AE33" s="748"/>
      <c r="AF33" s="749">
        <v>536</v>
      </c>
      <c r="AG33" s="750"/>
      <c r="AH33" s="750"/>
      <c r="AI33" s="750"/>
      <c r="AJ33" s="751"/>
      <c r="AK33" s="818">
        <v>2</v>
      </c>
      <c r="AL33" s="819"/>
      <c r="AM33" s="819"/>
      <c r="AN33" s="819"/>
      <c r="AO33" s="819"/>
      <c r="AP33" s="819">
        <v>755</v>
      </c>
      <c r="AQ33" s="819"/>
      <c r="AR33" s="819"/>
      <c r="AS33" s="819"/>
      <c r="AT33" s="819"/>
      <c r="AU33" s="819">
        <v>0</v>
      </c>
      <c r="AV33" s="819"/>
      <c r="AW33" s="819"/>
      <c r="AX33" s="819"/>
      <c r="AY33" s="819"/>
      <c r="AZ33" s="820" t="s">
        <v>564</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602</v>
      </c>
      <c r="R34" s="747"/>
      <c r="S34" s="747"/>
      <c r="T34" s="747"/>
      <c r="U34" s="747"/>
      <c r="V34" s="747">
        <v>555</v>
      </c>
      <c r="W34" s="747"/>
      <c r="X34" s="747"/>
      <c r="Y34" s="747"/>
      <c r="Z34" s="747"/>
      <c r="AA34" s="747">
        <v>47</v>
      </c>
      <c r="AB34" s="747"/>
      <c r="AC34" s="747"/>
      <c r="AD34" s="747"/>
      <c r="AE34" s="748"/>
      <c r="AF34" s="749">
        <v>931</v>
      </c>
      <c r="AG34" s="750"/>
      <c r="AH34" s="750"/>
      <c r="AI34" s="750"/>
      <c r="AJ34" s="751"/>
      <c r="AK34" s="818">
        <v>127</v>
      </c>
      <c r="AL34" s="819"/>
      <c r="AM34" s="819"/>
      <c r="AN34" s="819"/>
      <c r="AO34" s="819"/>
      <c r="AP34" s="819">
        <v>1028</v>
      </c>
      <c r="AQ34" s="819"/>
      <c r="AR34" s="819"/>
      <c r="AS34" s="819"/>
      <c r="AT34" s="819"/>
      <c r="AU34" s="819">
        <v>0</v>
      </c>
      <c r="AV34" s="819"/>
      <c r="AW34" s="819"/>
      <c r="AX34" s="819"/>
      <c r="AY34" s="819"/>
      <c r="AZ34" s="820" t="s">
        <v>564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722</v>
      </c>
      <c r="R35" s="747"/>
      <c r="S35" s="747"/>
      <c r="T35" s="747"/>
      <c r="U35" s="747"/>
      <c r="V35" s="747">
        <v>720</v>
      </c>
      <c r="W35" s="747"/>
      <c r="X35" s="747"/>
      <c r="Y35" s="747"/>
      <c r="Z35" s="747"/>
      <c r="AA35" s="747">
        <v>2</v>
      </c>
      <c r="AB35" s="747"/>
      <c r="AC35" s="747"/>
      <c r="AD35" s="747"/>
      <c r="AE35" s="748"/>
      <c r="AF35" s="749">
        <v>2</v>
      </c>
      <c r="AG35" s="750"/>
      <c r="AH35" s="750"/>
      <c r="AI35" s="750"/>
      <c r="AJ35" s="751"/>
      <c r="AK35" s="818">
        <v>310</v>
      </c>
      <c r="AL35" s="819"/>
      <c r="AM35" s="819"/>
      <c r="AN35" s="819"/>
      <c r="AO35" s="819"/>
      <c r="AP35" s="819">
        <v>3118</v>
      </c>
      <c r="AQ35" s="819"/>
      <c r="AR35" s="819"/>
      <c r="AS35" s="819"/>
      <c r="AT35" s="819"/>
      <c r="AU35" s="819">
        <v>2566</v>
      </c>
      <c r="AV35" s="819"/>
      <c r="AW35" s="819"/>
      <c r="AX35" s="819"/>
      <c r="AY35" s="819"/>
      <c r="AZ35" s="820" t="s">
        <v>564</v>
      </c>
      <c r="BA35" s="820"/>
      <c r="BB35" s="820"/>
      <c r="BC35" s="820"/>
      <c r="BD35" s="820"/>
      <c r="BE35" s="816" t="s">
        <v>393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394</v>
      </c>
      <c r="C36" s="744"/>
      <c r="D36" s="744"/>
      <c r="E36" s="744"/>
      <c r="F36" s="744"/>
      <c r="G36" s="744"/>
      <c r="H36" s="744"/>
      <c r="I36" s="744"/>
      <c r="J36" s="744"/>
      <c r="K36" s="744"/>
      <c r="L36" s="744"/>
      <c r="M36" s="744"/>
      <c r="N36" s="744"/>
      <c r="O36" s="744"/>
      <c r="P36" s="745"/>
      <c r="Q36" s="746">
        <v>963</v>
      </c>
      <c r="R36" s="747"/>
      <c r="S36" s="747"/>
      <c r="T36" s="747"/>
      <c r="U36" s="747"/>
      <c r="V36" s="747">
        <v>958</v>
      </c>
      <c r="W36" s="747"/>
      <c r="X36" s="747"/>
      <c r="Y36" s="747"/>
      <c r="Z36" s="747"/>
      <c r="AA36" s="747">
        <v>5</v>
      </c>
      <c r="AB36" s="747"/>
      <c r="AC36" s="747"/>
      <c r="AD36" s="747"/>
      <c r="AE36" s="748"/>
      <c r="AF36" s="749">
        <v>5</v>
      </c>
      <c r="AG36" s="750"/>
      <c r="AH36" s="750"/>
      <c r="AI36" s="750"/>
      <c r="AJ36" s="751"/>
      <c r="AK36" s="818">
        <v>356</v>
      </c>
      <c r="AL36" s="819"/>
      <c r="AM36" s="819"/>
      <c r="AN36" s="819"/>
      <c r="AO36" s="819"/>
      <c r="AP36" s="819">
        <v>5387</v>
      </c>
      <c r="AQ36" s="819"/>
      <c r="AR36" s="819"/>
      <c r="AS36" s="819"/>
      <c r="AT36" s="819"/>
      <c r="AU36" s="819">
        <v>3952</v>
      </c>
      <c r="AV36" s="819"/>
      <c r="AW36" s="819"/>
      <c r="AX36" s="819"/>
      <c r="AY36" s="819"/>
      <c r="AZ36" s="820" t="s">
        <v>564</v>
      </c>
      <c r="BA36" s="820"/>
      <c r="BB36" s="820"/>
      <c r="BC36" s="820"/>
      <c r="BD36" s="820"/>
      <c r="BE36" s="816" t="s">
        <v>393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1383</v>
      </c>
      <c r="AG63" s="830"/>
      <c r="AH63" s="830"/>
      <c r="AI63" s="830"/>
      <c r="AJ63" s="831"/>
      <c r="AK63" s="832"/>
      <c r="AL63" s="827"/>
      <c r="AM63" s="827"/>
      <c r="AN63" s="827"/>
      <c r="AO63" s="827"/>
      <c r="AP63" s="830">
        <v>13900</v>
      </c>
      <c r="AQ63" s="830"/>
      <c r="AR63" s="830"/>
      <c r="AS63" s="830"/>
      <c r="AT63" s="830"/>
      <c r="AU63" s="830">
        <v>8601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398</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556</v>
      </c>
      <c r="C68" s="858"/>
      <c r="D68" s="858"/>
      <c r="E68" s="858"/>
      <c r="F68" s="858"/>
      <c r="G68" s="858"/>
      <c r="H68" s="858"/>
      <c r="I68" s="858"/>
      <c r="J68" s="858"/>
      <c r="K68" s="858"/>
      <c r="L68" s="858"/>
      <c r="M68" s="858"/>
      <c r="N68" s="858"/>
      <c r="O68" s="858"/>
      <c r="P68" s="859"/>
      <c r="Q68" s="860">
        <v>152</v>
      </c>
      <c r="R68" s="854"/>
      <c r="S68" s="854"/>
      <c r="T68" s="854"/>
      <c r="U68" s="854"/>
      <c r="V68" s="854">
        <v>147</v>
      </c>
      <c r="W68" s="854"/>
      <c r="X68" s="854"/>
      <c r="Y68" s="854"/>
      <c r="Z68" s="854"/>
      <c r="AA68" s="854">
        <v>5</v>
      </c>
      <c r="AB68" s="854"/>
      <c r="AC68" s="854"/>
      <c r="AD68" s="854"/>
      <c r="AE68" s="854"/>
      <c r="AF68" s="854">
        <v>5</v>
      </c>
      <c r="AG68" s="854"/>
      <c r="AH68" s="854"/>
      <c r="AI68" s="854"/>
      <c r="AJ68" s="854"/>
      <c r="AK68" s="854">
        <v>0</v>
      </c>
      <c r="AL68" s="854"/>
      <c r="AM68" s="854"/>
      <c r="AN68" s="854"/>
      <c r="AO68" s="854"/>
      <c r="AP68" s="854">
        <v>6</v>
      </c>
      <c r="AQ68" s="854"/>
      <c r="AR68" s="854"/>
      <c r="AS68" s="854"/>
      <c r="AT68" s="854"/>
      <c r="AU68" s="854">
        <v>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557</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558</v>
      </c>
      <c r="C70" s="862"/>
      <c r="D70" s="862"/>
      <c r="E70" s="862"/>
      <c r="F70" s="862"/>
      <c r="G70" s="862"/>
      <c r="H70" s="862"/>
      <c r="I70" s="862"/>
      <c r="J70" s="862"/>
      <c r="K70" s="862"/>
      <c r="L70" s="862"/>
      <c r="M70" s="862"/>
      <c r="N70" s="862"/>
      <c r="O70" s="862"/>
      <c r="P70" s="863"/>
      <c r="Q70" s="864">
        <v>188</v>
      </c>
      <c r="R70" s="819"/>
      <c r="S70" s="819"/>
      <c r="T70" s="819"/>
      <c r="U70" s="819"/>
      <c r="V70" s="819">
        <v>186</v>
      </c>
      <c r="W70" s="819"/>
      <c r="X70" s="819"/>
      <c r="Y70" s="819"/>
      <c r="Z70" s="819"/>
      <c r="AA70" s="819">
        <v>3</v>
      </c>
      <c r="AB70" s="819"/>
      <c r="AC70" s="819"/>
      <c r="AD70" s="819"/>
      <c r="AE70" s="819"/>
      <c r="AF70" s="819">
        <v>3</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559</v>
      </c>
      <c r="C71" s="862"/>
      <c r="D71" s="862"/>
      <c r="E71" s="862"/>
      <c r="F71" s="862"/>
      <c r="G71" s="862"/>
      <c r="H71" s="862"/>
      <c r="I71" s="862"/>
      <c r="J71" s="862"/>
      <c r="K71" s="862"/>
      <c r="L71" s="862"/>
      <c r="M71" s="862"/>
      <c r="N71" s="862"/>
      <c r="O71" s="862"/>
      <c r="P71" s="863"/>
      <c r="Q71" s="864">
        <v>101</v>
      </c>
      <c r="R71" s="819"/>
      <c r="S71" s="819"/>
      <c r="T71" s="819"/>
      <c r="U71" s="819"/>
      <c r="V71" s="819">
        <v>100</v>
      </c>
      <c r="W71" s="819"/>
      <c r="X71" s="819"/>
      <c r="Y71" s="819"/>
      <c r="Z71" s="819"/>
      <c r="AA71" s="819">
        <v>1</v>
      </c>
      <c r="AB71" s="819"/>
      <c r="AC71" s="819"/>
      <c r="AD71" s="819"/>
      <c r="AE71" s="819"/>
      <c r="AF71" s="819">
        <v>1</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560</v>
      </c>
      <c r="C72" s="862"/>
      <c r="D72" s="862"/>
      <c r="E72" s="862"/>
      <c r="F72" s="862"/>
      <c r="G72" s="862"/>
      <c r="H72" s="862"/>
      <c r="I72" s="862"/>
      <c r="J72" s="862"/>
      <c r="K72" s="862"/>
      <c r="L72" s="862"/>
      <c r="M72" s="862"/>
      <c r="N72" s="862"/>
      <c r="O72" s="862"/>
      <c r="P72" s="863"/>
      <c r="Q72" s="864">
        <v>92</v>
      </c>
      <c r="R72" s="819"/>
      <c r="S72" s="819"/>
      <c r="T72" s="819"/>
      <c r="U72" s="819"/>
      <c r="V72" s="819">
        <v>77</v>
      </c>
      <c r="W72" s="819"/>
      <c r="X72" s="819"/>
      <c r="Y72" s="819"/>
      <c r="Z72" s="819"/>
      <c r="AA72" s="819">
        <v>14</v>
      </c>
      <c r="AB72" s="819"/>
      <c r="AC72" s="819"/>
      <c r="AD72" s="819"/>
      <c r="AE72" s="819"/>
      <c r="AF72" s="819">
        <v>14</v>
      </c>
      <c r="AG72" s="819"/>
      <c r="AH72" s="819"/>
      <c r="AI72" s="819"/>
      <c r="AJ72" s="819"/>
      <c r="AK72" s="819">
        <v>6</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561</v>
      </c>
      <c r="C73" s="862"/>
      <c r="D73" s="862"/>
      <c r="E73" s="862"/>
      <c r="F73" s="862"/>
      <c r="G73" s="862"/>
      <c r="H73" s="862"/>
      <c r="I73" s="862"/>
      <c r="J73" s="862"/>
      <c r="K73" s="862"/>
      <c r="L73" s="862"/>
      <c r="M73" s="862"/>
      <c r="N73" s="862"/>
      <c r="O73" s="862"/>
      <c r="P73" s="863"/>
      <c r="Q73" s="864">
        <v>346</v>
      </c>
      <c r="R73" s="819"/>
      <c r="S73" s="819"/>
      <c r="T73" s="819"/>
      <c r="U73" s="819"/>
      <c r="V73" s="819">
        <v>346</v>
      </c>
      <c r="W73" s="819"/>
      <c r="X73" s="819"/>
      <c r="Y73" s="819"/>
      <c r="Z73" s="819"/>
      <c r="AA73" s="819">
        <v>0</v>
      </c>
      <c r="AB73" s="819"/>
      <c r="AC73" s="819"/>
      <c r="AD73" s="819"/>
      <c r="AE73" s="819"/>
      <c r="AF73" s="819">
        <v>0</v>
      </c>
      <c r="AG73" s="819"/>
      <c r="AH73" s="819"/>
      <c r="AI73" s="819"/>
      <c r="AJ73" s="819"/>
      <c r="AK73" s="819">
        <v>6</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562</v>
      </c>
      <c r="C74" s="862"/>
      <c r="D74" s="862"/>
      <c r="E74" s="862"/>
      <c r="F74" s="862"/>
      <c r="G74" s="862"/>
      <c r="H74" s="862"/>
      <c r="I74" s="862"/>
      <c r="J74" s="862"/>
      <c r="K74" s="862"/>
      <c r="L74" s="862"/>
      <c r="M74" s="862"/>
      <c r="N74" s="862"/>
      <c r="O74" s="862"/>
      <c r="P74" s="863"/>
      <c r="Q74" s="864">
        <v>1264</v>
      </c>
      <c r="R74" s="819"/>
      <c r="S74" s="819"/>
      <c r="T74" s="819"/>
      <c r="U74" s="819"/>
      <c r="V74" s="819">
        <v>1210</v>
      </c>
      <c r="W74" s="819"/>
      <c r="X74" s="819"/>
      <c r="Y74" s="819"/>
      <c r="Z74" s="819"/>
      <c r="AA74" s="819">
        <v>53</v>
      </c>
      <c r="AB74" s="819"/>
      <c r="AC74" s="819"/>
      <c r="AD74" s="819"/>
      <c r="AE74" s="819"/>
      <c r="AF74" s="819">
        <v>53</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563</v>
      </c>
      <c r="C75" s="862"/>
      <c r="D75" s="862"/>
      <c r="E75" s="862"/>
      <c r="F75" s="862"/>
      <c r="G75" s="862"/>
      <c r="H75" s="862"/>
      <c r="I75" s="862"/>
      <c r="J75" s="862"/>
      <c r="K75" s="862"/>
      <c r="L75" s="862"/>
      <c r="M75" s="862"/>
      <c r="N75" s="862"/>
      <c r="O75" s="862"/>
      <c r="P75" s="863"/>
      <c r="Q75" s="867">
        <v>14880</v>
      </c>
      <c r="R75" s="868"/>
      <c r="S75" s="868"/>
      <c r="T75" s="868"/>
      <c r="U75" s="818"/>
      <c r="V75" s="869">
        <v>14267</v>
      </c>
      <c r="W75" s="868"/>
      <c r="X75" s="868"/>
      <c r="Y75" s="868"/>
      <c r="Z75" s="818"/>
      <c r="AA75" s="869">
        <v>613</v>
      </c>
      <c r="AB75" s="868"/>
      <c r="AC75" s="868"/>
      <c r="AD75" s="868"/>
      <c r="AE75" s="818"/>
      <c r="AF75" s="869">
        <v>612</v>
      </c>
      <c r="AG75" s="868"/>
      <c r="AH75" s="868"/>
      <c r="AI75" s="868"/>
      <c r="AJ75" s="818"/>
      <c r="AK75" s="869">
        <v>0</v>
      </c>
      <c r="AL75" s="868"/>
      <c r="AM75" s="868"/>
      <c r="AN75" s="868"/>
      <c r="AO75" s="818"/>
      <c r="AP75" s="869">
        <v>1801</v>
      </c>
      <c r="AQ75" s="868"/>
      <c r="AR75" s="868"/>
      <c r="AS75" s="868"/>
      <c r="AT75" s="818"/>
      <c r="AU75" s="869">
        <v>187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737</v>
      </c>
      <c r="AG88" s="830"/>
      <c r="AH88" s="830"/>
      <c r="AI88" s="830"/>
      <c r="AJ88" s="830"/>
      <c r="AK88" s="827"/>
      <c r="AL88" s="827"/>
      <c r="AM88" s="827"/>
      <c r="AN88" s="827"/>
      <c r="AO88" s="827"/>
      <c r="AP88" s="830">
        <v>1807</v>
      </c>
      <c r="AQ88" s="830"/>
      <c r="AR88" s="830"/>
      <c r="AS88" s="830"/>
      <c r="AT88" s="830"/>
      <c r="AU88" s="830">
        <v>191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289</v>
      </c>
      <c r="AG109" s="883"/>
      <c r="AH109" s="883"/>
      <c r="AI109" s="883"/>
      <c r="AJ109" s="884"/>
      <c r="AK109" s="882" t="s">
        <v>288</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289</v>
      </c>
      <c r="BW109" s="883"/>
      <c r="BX109" s="883"/>
      <c r="BY109" s="883"/>
      <c r="BZ109" s="884"/>
      <c r="CA109" s="882" t="s">
        <v>288</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289</v>
      </c>
      <c r="DM109" s="883"/>
      <c r="DN109" s="883"/>
      <c r="DO109" s="883"/>
      <c r="DP109" s="884"/>
      <c r="DQ109" s="882" t="s">
        <v>288</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3634180</v>
      </c>
      <c r="AB110" s="890"/>
      <c r="AC110" s="890"/>
      <c r="AD110" s="890"/>
      <c r="AE110" s="891"/>
      <c r="AF110" s="892">
        <v>3586917</v>
      </c>
      <c r="AG110" s="890"/>
      <c r="AH110" s="890"/>
      <c r="AI110" s="890"/>
      <c r="AJ110" s="891"/>
      <c r="AK110" s="892">
        <v>3459441</v>
      </c>
      <c r="AL110" s="890"/>
      <c r="AM110" s="890"/>
      <c r="AN110" s="890"/>
      <c r="AO110" s="891"/>
      <c r="AP110" s="893">
        <v>36.4</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29567420</v>
      </c>
      <c r="BR110" s="927"/>
      <c r="BS110" s="927"/>
      <c r="BT110" s="927"/>
      <c r="BU110" s="927"/>
      <c r="BV110" s="927">
        <v>28590712</v>
      </c>
      <c r="BW110" s="927"/>
      <c r="BX110" s="927"/>
      <c r="BY110" s="927"/>
      <c r="BZ110" s="927"/>
      <c r="CA110" s="927">
        <v>27700259</v>
      </c>
      <c r="CB110" s="927"/>
      <c r="CC110" s="927"/>
      <c r="CD110" s="927"/>
      <c r="CE110" s="927"/>
      <c r="CF110" s="941">
        <v>291.8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92718</v>
      </c>
      <c r="BR111" s="920"/>
      <c r="BS111" s="920"/>
      <c r="BT111" s="920"/>
      <c r="BU111" s="920"/>
      <c r="BV111" s="920">
        <v>46359</v>
      </c>
      <c r="BW111" s="920"/>
      <c r="BX111" s="920"/>
      <c r="BY111" s="920"/>
      <c r="BZ111" s="920"/>
      <c r="CA111" s="920" t="s">
        <v>112</v>
      </c>
      <c r="CB111" s="920"/>
      <c r="CC111" s="920"/>
      <c r="CD111" s="920"/>
      <c r="CE111" s="920"/>
      <c r="CF111" s="914" t="s">
        <v>112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943</v>
      </c>
      <c r="AB112" s="959"/>
      <c r="AC112" s="959"/>
      <c r="AD112" s="959"/>
      <c r="AE112" s="960"/>
      <c r="AF112" s="961">
        <v>943</v>
      </c>
      <c r="AG112" s="959"/>
      <c r="AH112" s="959"/>
      <c r="AI112" s="959"/>
      <c r="AJ112" s="960"/>
      <c r="AK112" s="961">
        <v>943</v>
      </c>
      <c r="AL112" s="959"/>
      <c r="AM112" s="959"/>
      <c r="AN112" s="959"/>
      <c r="AO112" s="960"/>
      <c r="AP112" s="962">
        <v>0</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9192671</v>
      </c>
      <c r="BR112" s="920"/>
      <c r="BS112" s="920"/>
      <c r="BT112" s="920"/>
      <c r="BU112" s="920"/>
      <c r="BV112" s="920">
        <v>9007529</v>
      </c>
      <c r="BW112" s="920"/>
      <c r="BX112" s="920"/>
      <c r="BY112" s="920"/>
      <c r="BZ112" s="920"/>
      <c r="CA112" s="920">
        <v>8601180</v>
      </c>
      <c r="CB112" s="920"/>
      <c r="CC112" s="920"/>
      <c r="CD112" s="920"/>
      <c r="CE112" s="920"/>
      <c r="CF112" s="914">
        <v>90.6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92718</v>
      </c>
      <c r="DH112" s="920"/>
      <c r="DI112" s="920"/>
      <c r="DJ112" s="920"/>
      <c r="DK112" s="920"/>
      <c r="DL112" s="920">
        <v>46359</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595110</v>
      </c>
      <c r="AB113" s="934"/>
      <c r="AC113" s="934"/>
      <c r="AD113" s="934"/>
      <c r="AE113" s="935"/>
      <c r="AF113" s="936">
        <v>664147</v>
      </c>
      <c r="AG113" s="934"/>
      <c r="AH113" s="934"/>
      <c r="AI113" s="934"/>
      <c r="AJ113" s="935"/>
      <c r="AK113" s="936">
        <v>645718</v>
      </c>
      <c r="AL113" s="934"/>
      <c r="AM113" s="934"/>
      <c r="AN113" s="934"/>
      <c r="AO113" s="935"/>
      <c r="AP113" s="937">
        <v>6.8</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68879</v>
      </c>
      <c r="BR113" s="920"/>
      <c r="BS113" s="920"/>
      <c r="BT113" s="920"/>
      <c r="BU113" s="920"/>
      <c r="BV113" s="920">
        <v>67957</v>
      </c>
      <c r="BW113" s="920"/>
      <c r="BX113" s="920"/>
      <c r="BY113" s="920"/>
      <c r="BZ113" s="920"/>
      <c r="CA113" s="920">
        <v>191007</v>
      </c>
      <c r="CB113" s="920"/>
      <c r="CC113" s="920"/>
      <c r="CD113" s="920"/>
      <c r="CE113" s="920"/>
      <c r="CF113" s="914">
        <v>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19000</v>
      </c>
      <c r="AB114" s="959"/>
      <c r="AC114" s="959"/>
      <c r="AD114" s="959"/>
      <c r="AE114" s="960"/>
      <c r="AF114" s="961">
        <v>15443</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5818869</v>
      </c>
      <c r="BR114" s="920"/>
      <c r="BS114" s="920"/>
      <c r="BT114" s="920"/>
      <c r="BU114" s="920"/>
      <c r="BV114" s="920">
        <v>5566070</v>
      </c>
      <c r="BW114" s="920"/>
      <c r="BX114" s="920"/>
      <c r="BY114" s="920"/>
      <c r="BZ114" s="920"/>
      <c r="CA114" s="920">
        <v>4930413</v>
      </c>
      <c r="CB114" s="920"/>
      <c r="CC114" s="920"/>
      <c r="CD114" s="920"/>
      <c r="CE114" s="920"/>
      <c r="CF114" s="914">
        <v>51.9</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56413</v>
      </c>
      <c r="AB115" s="934"/>
      <c r="AC115" s="934"/>
      <c r="AD115" s="934"/>
      <c r="AE115" s="935"/>
      <c r="AF115" s="936">
        <v>57691</v>
      </c>
      <c r="AG115" s="934"/>
      <c r="AH115" s="934"/>
      <c r="AI115" s="934"/>
      <c r="AJ115" s="935"/>
      <c r="AK115" s="936">
        <v>59324</v>
      </c>
      <c r="AL115" s="934"/>
      <c r="AM115" s="934"/>
      <c r="AN115" s="934"/>
      <c r="AO115" s="935"/>
      <c r="AP115" s="937">
        <v>0.6</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134</v>
      </c>
      <c r="AB116" s="959"/>
      <c r="AC116" s="959"/>
      <c r="AD116" s="959"/>
      <c r="AE116" s="960"/>
      <c r="AF116" s="961" t="s">
        <v>112</v>
      </c>
      <c r="AG116" s="959"/>
      <c r="AH116" s="959"/>
      <c r="AI116" s="959"/>
      <c r="AJ116" s="960"/>
      <c r="AK116" s="961">
        <v>28</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4305780</v>
      </c>
      <c r="AB117" s="966"/>
      <c r="AC117" s="966"/>
      <c r="AD117" s="966"/>
      <c r="AE117" s="967"/>
      <c r="AF117" s="965">
        <v>4325141</v>
      </c>
      <c r="AG117" s="966"/>
      <c r="AH117" s="966"/>
      <c r="AI117" s="966"/>
      <c r="AJ117" s="967"/>
      <c r="AK117" s="965">
        <v>4165454</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289</v>
      </c>
      <c r="AG118" s="883"/>
      <c r="AH118" s="883"/>
      <c r="AI118" s="883"/>
      <c r="AJ118" s="884"/>
      <c r="AK118" s="882" t="s">
        <v>288</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44740557</v>
      </c>
      <c r="BR118" s="986"/>
      <c r="BS118" s="986"/>
      <c r="BT118" s="986"/>
      <c r="BU118" s="986"/>
      <c r="BV118" s="986">
        <v>43278627</v>
      </c>
      <c r="BW118" s="986"/>
      <c r="BX118" s="986"/>
      <c r="BY118" s="986"/>
      <c r="BZ118" s="986"/>
      <c r="CA118" s="986">
        <v>41422859</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2504909</v>
      </c>
      <c r="BR119" s="927"/>
      <c r="BS119" s="927"/>
      <c r="BT119" s="927"/>
      <c r="BU119" s="927"/>
      <c r="BV119" s="927">
        <v>2833678</v>
      </c>
      <c r="BW119" s="927"/>
      <c r="BX119" s="927"/>
      <c r="BY119" s="927"/>
      <c r="BZ119" s="927"/>
      <c r="CA119" s="927">
        <v>3008587</v>
      </c>
      <c r="CB119" s="927"/>
      <c r="CC119" s="927"/>
      <c r="CD119" s="927"/>
      <c r="CE119" s="927"/>
      <c r="CF119" s="941">
        <v>31.7</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435798</v>
      </c>
      <c r="BR120" s="920"/>
      <c r="BS120" s="920"/>
      <c r="BT120" s="920"/>
      <c r="BU120" s="920"/>
      <c r="BV120" s="920">
        <v>389824</v>
      </c>
      <c r="BW120" s="920"/>
      <c r="BX120" s="920"/>
      <c r="BY120" s="920"/>
      <c r="BZ120" s="920"/>
      <c r="CA120" s="920">
        <v>328045</v>
      </c>
      <c r="CB120" s="920"/>
      <c r="CC120" s="920"/>
      <c r="CD120" s="920"/>
      <c r="CE120" s="920"/>
      <c r="CF120" s="914">
        <v>3.5</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4104497</v>
      </c>
      <c r="DH120" s="927"/>
      <c r="DI120" s="927"/>
      <c r="DJ120" s="927"/>
      <c r="DK120" s="927"/>
      <c r="DL120" s="927">
        <v>4027136</v>
      </c>
      <c r="DM120" s="927"/>
      <c r="DN120" s="927"/>
      <c r="DO120" s="927"/>
      <c r="DP120" s="927"/>
      <c r="DQ120" s="927">
        <v>3952073</v>
      </c>
      <c r="DR120" s="927"/>
      <c r="DS120" s="927"/>
      <c r="DT120" s="927"/>
      <c r="DU120" s="927"/>
      <c r="DV120" s="928">
        <v>41.6</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46359</v>
      </c>
      <c r="AB121" s="959"/>
      <c r="AC121" s="959"/>
      <c r="AD121" s="959"/>
      <c r="AE121" s="960"/>
      <c r="AF121" s="961">
        <v>46359</v>
      </c>
      <c r="AG121" s="959"/>
      <c r="AH121" s="959"/>
      <c r="AI121" s="959"/>
      <c r="AJ121" s="960"/>
      <c r="AK121" s="961">
        <v>46359</v>
      </c>
      <c r="AL121" s="959"/>
      <c r="AM121" s="959"/>
      <c r="AN121" s="959"/>
      <c r="AO121" s="960"/>
      <c r="AP121" s="962">
        <v>0.5</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23184344</v>
      </c>
      <c r="BR121" s="986"/>
      <c r="BS121" s="986"/>
      <c r="BT121" s="986"/>
      <c r="BU121" s="986"/>
      <c r="BV121" s="986">
        <v>23026491</v>
      </c>
      <c r="BW121" s="986"/>
      <c r="BX121" s="986"/>
      <c r="BY121" s="986"/>
      <c r="BZ121" s="986"/>
      <c r="CA121" s="986">
        <v>22763573</v>
      </c>
      <c r="CB121" s="986"/>
      <c r="CC121" s="986"/>
      <c r="CD121" s="986"/>
      <c r="CE121" s="986"/>
      <c r="CF121" s="1024">
        <v>239.8</v>
      </c>
      <c r="CG121" s="1025"/>
      <c r="CH121" s="1025"/>
      <c r="CI121" s="1025"/>
      <c r="CJ121" s="1025"/>
      <c r="CK121" s="1016"/>
      <c r="CL121" s="1017"/>
      <c r="CM121" s="1017"/>
      <c r="CN121" s="1017"/>
      <c r="CO121" s="1018"/>
      <c r="CP121" s="1007" t="s">
        <v>448</v>
      </c>
      <c r="CQ121" s="1008"/>
      <c r="CR121" s="1008"/>
      <c r="CS121" s="1008"/>
      <c r="CT121" s="1008"/>
      <c r="CU121" s="1008"/>
      <c r="CV121" s="1008"/>
      <c r="CW121" s="1008"/>
      <c r="CX121" s="1008"/>
      <c r="CY121" s="1008"/>
      <c r="CZ121" s="1008"/>
      <c r="DA121" s="1008"/>
      <c r="DB121" s="1008"/>
      <c r="DC121" s="1008"/>
      <c r="DD121" s="1008"/>
      <c r="DE121" s="1008"/>
      <c r="DF121" s="1009"/>
      <c r="DG121" s="919">
        <v>2662372</v>
      </c>
      <c r="DH121" s="920"/>
      <c r="DI121" s="920"/>
      <c r="DJ121" s="920"/>
      <c r="DK121" s="920"/>
      <c r="DL121" s="920">
        <v>2710186</v>
      </c>
      <c r="DM121" s="920"/>
      <c r="DN121" s="920"/>
      <c r="DO121" s="920"/>
      <c r="DP121" s="920"/>
      <c r="DQ121" s="920">
        <v>2566189</v>
      </c>
      <c r="DR121" s="920"/>
      <c r="DS121" s="920"/>
      <c r="DT121" s="920"/>
      <c r="DU121" s="920"/>
      <c r="DV121" s="921">
        <v>27</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449</v>
      </c>
      <c r="BP122" s="994"/>
      <c r="BQ122" s="1034">
        <v>26125051</v>
      </c>
      <c r="BR122" s="1035"/>
      <c r="BS122" s="1035"/>
      <c r="BT122" s="1035"/>
      <c r="BU122" s="1035"/>
      <c r="BV122" s="1035">
        <v>26249993</v>
      </c>
      <c r="BW122" s="1035"/>
      <c r="BX122" s="1035"/>
      <c r="BY122" s="1035"/>
      <c r="BZ122" s="1035"/>
      <c r="CA122" s="1035">
        <v>26100205</v>
      </c>
      <c r="CB122" s="1035"/>
      <c r="CC122" s="1035"/>
      <c r="CD122" s="1035"/>
      <c r="CE122" s="1035"/>
      <c r="CF122" s="987"/>
      <c r="CG122" s="988"/>
      <c r="CH122" s="988"/>
      <c r="CI122" s="988"/>
      <c r="CJ122" s="989"/>
      <c r="CK122" s="1016"/>
      <c r="CL122" s="1017"/>
      <c r="CM122" s="1017"/>
      <c r="CN122" s="1017"/>
      <c r="CO122" s="1018"/>
      <c r="CP122" s="1007" t="s">
        <v>450</v>
      </c>
      <c r="CQ122" s="1008"/>
      <c r="CR122" s="1008"/>
      <c r="CS122" s="1008"/>
      <c r="CT122" s="1008"/>
      <c r="CU122" s="1008"/>
      <c r="CV122" s="1008"/>
      <c r="CW122" s="1008"/>
      <c r="CX122" s="1008"/>
      <c r="CY122" s="1008"/>
      <c r="CZ122" s="1008"/>
      <c r="DA122" s="1008"/>
      <c r="DB122" s="1008"/>
      <c r="DC122" s="1008"/>
      <c r="DD122" s="1008"/>
      <c r="DE122" s="1008"/>
      <c r="DF122" s="1009"/>
      <c r="DG122" s="919">
        <v>2397671</v>
      </c>
      <c r="DH122" s="920"/>
      <c r="DI122" s="920"/>
      <c r="DJ122" s="920"/>
      <c r="DK122" s="920"/>
      <c r="DL122" s="920">
        <v>2247553</v>
      </c>
      <c r="DM122" s="920"/>
      <c r="DN122" s="920"/>
      <c r="DO122" s="920"/>
      <c r="DP122" s="920"/>
      <c r="DQ122" s="920">
        <v>2071829</v>
      </c>
      <c r="DR122" s="920"/>
      <c r="DS122" s="920"/>
      <c r="DT122" s="920"/>
      <c r="DU122" s="920"/>
      <c r="DV122" s="921">
        <v>21.8</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192</v>
      </c>
      <c r="BR123" s="1027"/>
      <c r="BS123" s="1027"/>
      <c r="BT123" s="1027"/>
      <c r="BU123" s="1027"/>
      <c r="BV123" s="1027">
        <v>174.5</v>
      </c>
      <c r="BW123" s="1027"/>
      <c r="BX123" s="1027"/>
      <c r="BY123" s="1027"/>
      <c r="BZ123" s="1027"/>
      <c r="CA123" s="1027">
        <v>161.4</v>
      </c>
      <c r="CB123" s="1027"/>
      <c r="CC123" s="1027"/>
      <c r="CD123" s="1027"/>
      <c r="CE123" s="1027"/>
      <c r="CF123" s="1028"/>
      <c r="CG123" s="1029"/>
      <c r="CH123" s="1029"/>
      <c r="CI123" s="1029"/>
      <c r="CJ123" s="1030"/>
      <c r="CK123" s="1016"/>
      <c r="CL123" s="1017"/>
      <c r="CM123" s="1017"/>
      <c r="CN123" s="1017"/>
      <c r="CO123" s="1018"/>
      <c r="CP123" s="1007" t="s">
        <v>452</v>
      </c>
      <c r="CQ123" s="1008"/>
      <c r="CR123" s="1008"/>
      <c r="CS123" s="1008"/>
      <c r="CT123" s="1008"/>
      <c r="CU123" s="1008"/>
      <c r="CV123" s="1008"/>
      <c r="CW123" s="1008"/>
      <c r="CX123" s="1008"/>
      <c r="CY123" s="1008"/>
      <c r="CZ123" s="1008"/>
      <c r="DA123" s="1008"/>
      <c r="DB123" s="1008"/>
      <c r="DC123" s="1008"/>
      <c r="DD123" s="1008"/>
      <c r="DE123" s="1008"/>
      <c r="DF123" s="1009"/>
      <c r="DG123" s="958">
        <v>27164</v>
      </c>
      <c r="DH123" s="959"/>
      <c r="DI123" s="959"/>
      <c r="DJ123" s="959"/>
      <c r="DK123" s="960"/>
      <c r="DL123" s="961">
        <v>21539</v>
      </c>
      <c r="DM123" s="959"/>
      <c r="DN123" s="959"/>
      <c r="DO123" s="959"/>
      <c r="DP123" s="960"/>
      <c r="DQ123" s="961">
        <v>10058</v>
      </c>
      <c r="DR123" s="959"/>
      <c r="DS123" s="959"/>
      <c r="DT123" s="959"/>
      <c r="DU123" s="960"/>
      <c r="DV123" s="962">
        <v>0.1</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10054</v>
      </c>
      <c r="AB126" s="959"/>
      <c r="AC126" s="959"/>
      <c r="AD126" s="959"/>
      <c r="AE126" s="960"/>
      <c r="AF126" s="961">
        <v>11332</v>
      </c>
      <c r="AG126" s="959"/>
      <c r="AH126" s="959"/>
      <c r="AI126" s="959"/>
      <c r="AJ126" s="960"/>
      <c r="AK126" s="961">
        <v>12965</v>
      </c>
      <c r="AL126" s="959"/>
      <c r="AM126" s="959"/>
      <c r="AN126" s="959"/>
      <c r="AO126" s="960"/>
      <c r="AP126" s="962">
        <v>0.1</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462</v>
      </c>
      <c r="AY127" s="887"/>
      <c r="AZ127" s="887"/>
      <c r="BA127" s="887"/>
      <c r="BB127" s="887"/>
      <c r="BC127" s="887"/>
      <c r="BD127" s="887"/>
      <c r="BE127" s="888"/>
      <c r="BF127" s="1041" t="s">
        <v>112</v>
      </c>
      <c r="BG127" s="1042"/>
      <c r="BH127" s="1042"/>
      <c r="BI127" s="1042"/>
      <c r="BJ127" s="1042"/>
      <c r="BK127" s="1042"/>
      <c r="BL127" s="1051"/>
      <c r="BM127" s="1041">
        <v>13.05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85168</v>
      </c>
      <c r="AB128" s="1090"/>
      <c r="AC128" s="1090"/>
      <c r="AD128" s="1090"/>
      <c r="AE128" s="1091"/>
      <c r="AF128" s="1092">
        <v>73400</v>
      </c>
      <c r="AG128" s="1090"/>
      <c r="AH128" s="1090"/>
      <c r="AI128" s="1090"/>
      <c r="AJ128" s="1091"/>
      <c r="AK128" s="1092">
        <v>71085</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112</v>
      </c>
      <c r="BG128" s="1067"/>
      <c r="BH128" s="1067"/>
      <c r="BI128" s="1067"/>
      <c r="BJ128" s="1067"/>
      <c r="BK128" s="1067"/>
      <c r="BL128" s="1068"/>
      <c r="BM128" s="1066">
        <v>18.05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12115597</v>
      </c>
      <c r="AB129" s="959"/>
      <c r="AC129" s="959"/>
      <c r="AD129" s="959"/>
      <c r="AE129" s="960"/>
      <c r="AF129" s="961">
        <v>12214141</v>
      </c>
      <c r="AG129" s="959"/>
      <c r="AH129" s="959"/>
      <c r="AI129" s="959"/>
      <c r="AJ129" s="960"/>
      <c r="AK129" s="961">
        <v>12009401</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2421420</v>
      </c>
      <c r="AB130" s="959"/>
      <c r="AC130" s="959"/>
      <c r="AD130" s="959"/>
      <c r="AE130" s="960"/>
      <c r="AF130" s="961">
        <v>2459107</v>
      </c>
      <c r="AG130" s="959"/>
      <c r="AH130" s="959"/>
      <c r="AI130" s="959"/>
      <c r="AJ130" s="960"/>
      <c r="AK130" s="961">
        <v>2516921</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161.4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9694177</v>
      </c>
      <c r="AB131" s="998"/>
      <c r="AC131" s="998"/>
      <c r="AD131" s="998"/>
      <c r="AE131" s="999"/>
      <c r="AF131" s="1000">
        <v>9755034</v>
      </c>
      <c r="AG131" s="998"/>
      <c r="AH131" s="998"/>
      <c r="AI131" s="998"/>
      <c r="AJ131" s="999"/>
      <c r="AK131" s="1000">
        <v>9492480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18.55951258</v>
      </c>
      <c r="AB132" s="1104"/>
      <c r="AC132" s="1104"/>
      <c r="AD132" s="1104"/>
      <c r="AE132" s="1105"/>
      <c r="AF132" s="1106">
        <v>18.376501810000001</v>
      </c>
      <c r="AG132" s="1104"/>
      <c r="AH132" s="1104"/>
      <c r="AI132" s="1104"/>
      <c r="AJ132" s="1105"/>
      <c r="AK132" s="1106">
        <v>16.617870150000002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18.600000000000001</v>
      </c>
      <c r="AB133" s="1111"/>
      <c r="AC133" s="1111"/>
      <c r="AD133" s="1111"/>
      <c r="AE133" s="1112"/>
      <c r="AF133" s="1110">
        <v>18</v>
      </c>
      <c r="AG133" s="1111"/>
      <c r="AH133" s="1111"/>
      <c r="AI133" s="1111"/>
      <c r="AJ133" s="1112"/>
      <c r="AK133" s="1110">
        <v>17.8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3613401</v>
      </c>
      <c r="L9" s="264">
        <v>109553</v>
      </c>
      <c r="M9" s="265">
        <v>84248</v>
      </c>
      <c r="N9" s="266">
        <v>30</v>
      </c>
    </row>
    <row r="10" spans="1:16">
      <c r="A10" s="248"/>
      <c r="B10" s="244"/>
      <c r="C10" s="244"/>
      <c r="D10" s="244"/>
      <c r="E10" s="244"/>
      <c r="F10" s="244"/>
      <c r="G10" s="1119" t="s">
        <v>484</v>
      </c>
      <c r="H10" s="1120"/>
      <c r="I10" s="1120"/>
      <c r="J10" s="1121"/>
      <c r="K10" s="267">
        <v>235334</v>
      </c>
      <c r="L10" s="268">
        <v>7135</v>
      </c>
      <c r="M10" s="269">
        <v>7169</v>
      </c>
      <c r="N10" s="270">
        <v>-0.5</v>
      </c>
    </row>
    <row r="11" spans="1:16" ht="13.5" customHeight="1">
      <c r="A11" s="248"/>
      <c r="B11" s="244"/>
      <c r="C11" s="244"/>
      <c r="D11" s="244"/>
      <c r="E11" s="244"/>
      <c r="F11" s="244"/>
      <c r="G11" s="1119" t="s">
        <v>485</v>
      </c>
      <c r="H11" s="1120"/>
      <c r="I11" s="1120"/>
      <c r="J11" s="1121"/>
      <c r="K11" s="267">
        <v>976230</v>
      </c>
      <c r="L11" s="268">
        <v>29598</v>
      </c>
      <c r="M11" s="269">
        <v>9152</v>
      </c>
      <c r="N11" s="270">
        <v>223.4</v>
      </c>
    </row>
    <row r="12" spans="1:16" ht="13.5" customHeight="1">
      <c r="A12" s="248"/>
      <c r="B12" s="244"/>
      <c r="C12" s="244"/>
      <c r="D12" s="244"/>
      <c r="E12" s="244"/>
      <c r="F12" s="244"/>
      <c r="G12" s="1119" t="s">
        <v>486</v>
      </c>
      <c r="H12" s="1120"/>
      <c r="I12" s="1120"/>
      <c r="J12" s="1121"/>
      <c r="K12" s="267" t="s">
        <v>487</v>
      </c>
      <c r="L12" s="268" t="s">
        <v>487</v>
      </c>
      <c r="M12" s="269">
        <v>893</v>
      </c>
      <c r="N12" s="270" t="s">
        <v>487</v>
      </c>
    </row>
    <row r="13" spans="1:16" ht="13.5" customHeight="1">
      <c r="A13" s="248"/>
      <c r="B13" s="244"/>
      <c r="C13" s="244"/>
      <c r="D13" s="244"/>
      <c r="E13" s="244"/>
      <c r="F13" s="244"/>
      <c r="G13" s="1119" t="s">
        <v>488</v>
      </c>
      <c r="H13" s="1120"/>
      <c r="I13" s="1120"/>
      <c r="J13" s="1121"/>
      <c r="K13" s="267" t="s">
        <v>487</v>
      </c>
      <c r="L13" s="268" t="s">
        <v>487</v>
      </c>
      <c r="M13" s="269">
        <v>3</v>
      </c>
      <c r="N13" s="270" t="s">
        <v>487</v>
      </c>
    </row>
    <row r="14" spans="1:16" ht="13.5" customHeight="1">
      <c r="A14" s="248"/>
      <c r="B14" s="244"/>
      <c r="C14" s="244"/>
      <c r="D14" s="244"/>
      <c r="E14" s="244"/>
      <c r="F14" s="244"/>
      <c r="G14" s="1119" t="s">
        <v>489</v>
      </c>
      <c r="H14" s="1120"/>
      <c r="I14" s="1120"/>
      <c r="J14" s="1121"/>
      <c r="K14" s="267">
        <v>108535</v>
      </c>
      <c r="L14" s="268">
        <v>3291</v>
      </c>
      <c r="M14" s="269">
        <v>3652</v>
      </c>
      <c r="N14" s="270">
        <v>-9.9</v>
      </c>
    </row>
    <row r="15" spans="1:16" ht="13.5" customHeight="1">
      <c r="A15" s="248"/>
      <c r="B15" s="244"/>
      <c r="C15" s="244"/>
      <c r="D15" s="244"/>
      <c r="E15" s="244"/>
      <c r="F15" s="244"/>
      <c r="G15" s="1119" t="s">
        <v>490</v>
      </c>
      <c r="H15" s="1120"/>
      <c r="I15" s="1120"/>
      <c r="J15" s="1121"/>
      <c r="K15" s="267">
        <v>125113</v>
      </c>
      <c r="L15" s="268">
        <v>3793</v>
      </c>
      <c r="M15" s="269">
        <v>2134</v>
      </c>
      <c r="N15" s="270">
        <v>77.7</v>
      </c>
    </row>
    <row r="16" spans="1:16">
      <c r="A16" s="248"/>
      <c r="B16" s="244"/>
      <c r="C16" s="244"/>
      <c r="D16" s="244"/>
      <c r="E16" s="244"/>
      <c r="F16" s="244"/>
      <c r="G16" s="1122" t="s">
        <v>491</v>
      </c>
      <c r="H16" s="1123"/>
      <c r="I16" s="1123"/>
      <c r="J16" s="1124"/>
      <c r="K16" s="268">
        <v>-492514</v>
      </c>
      <c r="L16" s="268">
        <v>-14932</v>
      </c>
      <c r="M16" s="269">
        <v>-9248</v>
      </c>
      <c r="N16" s="270">
        <v>61.5</v>
      </c>
    </row>
    <row r="17" spans="1:16">
      <c r="A17" s="248"/>
      <c r="B17" s="244"/>
      <c r="C17" s="244"/>
      <c r="D17" s="244"/>
      <c r="E17" s="244"/>
      <c r="F17" s="244"/>
      <c r="G17" s="1122" t="s">
        <v>171</v>
      </c>
      <c r="H17" s="1123"/>
      <c r="I17" s="1123"/>
      <c r="J17" s="1124"/>
      <c r="K17" s="268">
        <v>4566099</v>
      </c>
      <c r="L17" s="268">
        <v>138438</v>
      </c>
      <c r="M17" s="269">
        <v>98003</v>
      </c>
      <c r="N17" s="270">
        <v>41.3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11.43</v>
      </c>
      <c r="L21" s="281">
        <v>9.39</v>
      </c>
      <c r="M21" s="282">
        <v>2.04</v>
      </c>
      <c r="N21" s="249"/>
      <c r="O21" s="283"/>
      <c r="P21" s="279"/>
    </row>
    <row r="22" spans="1:16" s="284" customFormat="1">
      <c r="A22" s="279"/>
      <c r="B22" s="249"/>
      <c r="C22" s="249"/>
      <c r="D22" s="249"/>
      <c r="E22" s="249"/>
      <c r="F22" s="249"/>
      <c r="G22" s="1114" t="s">
        <v>497</v>
      </c>
      <c r="H22" s="1115"/>
      <c r="I22" s="1115"/>
      <c r="J22" s="1116"/>
      <c r="K22" s="285">
        <v>96.7</v>
      </c>
      <c r="L22" s="286">
        <v>97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3459441</v>
      </c>
      <c r="L32" s="294">
        <v>104886</v>
      </c>
      <c r="M32" s="295">
        <v>64926</v>
      </c>
      <c r="N32" s="296">
        <v>61.5</v>
      </c>
    </row>
    <row r="33" spans="1:16" ht="13.5" customHeight="1">
      <c r="A33" s="248"/>
      <c r="B33" s="244"/>
      <c r="C33" s="244"/>
      <c r="D33" s="244"/>
      <c r="E33" s="244"/>
      <c r="F33" s="244"/>
      <c r="G33" s="1130" t="s">
        <v>501</v>
      </c>
      <c r="H33" s="1131"/>
      <c r="I33" s="1131"/>
      <c r="J33" s="1132"/>
      <c r="K33" s="294" t="s">
        <v>487</v>
      </c>
      <c r="L33" s="294" t="s">
        <v>487</v>
      </c>
      <c r="M33" s="295" t="s">
        <v>487</v>
      </c>
      <c r="N33" s="296" t="s">
        <v>487</v>
      </c>
    </row>
    <row r="34" spans="1:16" ht="27" customHeight="1">
      <c r="A34" s="248"/>
      <c r="B34" s="244"/>
      <c r="C34" s="244"/>
      <c r="D34" s="244"/>
      <c r="E34" s="244"/>
      <c r="F34" s="244"/>
      <c r="G34" s="1130" t="s">
        <v>502</v>
      </c>
      <c r="H34" s="1131"/>
      <c r="I34" s="1131"/>
      <c r="J34" s="1132"/>
      <c r="K34" s="294">
        <v>943</v>
      </c>
      <c r="L34" s="294">
        <v>29</v>
      </c>
      <c r="M34" s="295">
        <v>24</v>
      </c>
      <c r="N34" s="296">
        <v>20.8</v>
      </c>
    </row>
    <row r="35" spans="1:16" ht="27" customHeight="1">
      <c r="A35" s="248"/>
      <c r="B35" s="244"/>
      <c r="C35" s="244"/>
      <c r="D35" s="244"/>
      <c r="E35" s="244"/>
      <c r="F35" s="244"/>
      <c r="G35" s="1130" t="s">
        <v>503</v>
      </c>
      <c r="H35" s="1131"/>
      <c r="I35" s="1131"/>
      <c r="J35" s="1132"/>
      <c r="K35" s="294">
        <v>645718</v>
      </c>
      <c r="L35" s="294">
        <v>19577</v>
      </c>
      <c r="M35" s="295">
        <v>18007</v>
      </c>
      <c r="N35" s="296">
        <v>8.6999999999999993</v>
      </c>
    </row>
    <row r="36" spans="1:16" ht="27" customHeight="1">
      <c r="A36" s="248"/>
      <c r="B36" s="244"/>
      <c r="C36" s="244"/>
      <c r="D36" s="244"/>
      <c r="E36" s="244"/>
      <c r="F36" s="244"/>
      <c r="G36" s="1130" t="s">
        <v>504</v>
      </c>
      <c r="H36" s="1131"/>
      <c r="I36" s="1131"/>
      <c r="J36" s="1132"/>
      <c r="K36" s="294" t="s">
        <v>487</v>
      </c>
      <c r="L36" s="294" t="s">
        <v>487</v>
      </c>
      <c r="M36" s="295">
        <v>3275</v>
      </c>
      <c r="N36" s="296" t="s">
        <v>487</v>
      </c>
    </row>
    <row r="37" spans="1:16" ht="13.5" customHeight="1">
      <c r="A37" s="248"/>
      <c r="B37" s="244"/>
      <c r="C37" s="244"/>
      <c r="D37" s="244"/>
      <c r="E37" s="244"/>
      <c r="F37" s="244"/>
      <c r="G37" s="1130" t="s">
        <v>505</v>
      </c>
      <c r="H37" s="1131"/>
      <c r="I37" s="1131"/>
      <c r="J37" s="1132"/>
      <c r="K37" s="294">
        <v>59324</v>
      </c>
      <c r="L37" s="294">
        <v>1799</v>
      </c>
      <c r="M37" s="295">
        <v>1233</v>
      </c>
      <c r="N37" s="296">
        <v>45.9</v>
      </c>
    </row>
    <row r="38" spans="1:16" ht="27" customHeight="1">
      <c r="A38" s="248"/>
      <c r="B38" s="244"/>
      <c r="C38" s="244"/>
      <c r="D38" s="244"/>
      <c r="E38" s="244"/>
      <c r="F38" s="244"/>
      <c r="G38" s="1133" t="s">
        <v>506</v>
      </c>
      <c r="H38" s="1134"/>
      <c r="I38" s="1134"/>
      <c r="J38" s="1135"/>
      <c r="K38" s="297">
        <v>28</v>
      </c>
      <c r="L38" s="297">
        <v>1</v>
      </c>
      <c r="M38" s="298">
        <v>9</v>
      </c>
      <c r="N38" s="299">
        <v>-88.9</v>
      </c>
      <c r="O38" s="293"/>
    </row>
    <row r="39" spans="1:16">
      <c r="A39" s="248"/>
      <c r="B39" s="244"/>
      <c r="C39" s="244"/>
      <c r="D39" s="244"/>
      <c r="E39" s="244"/>
      <c r="F39" s="244"/>
      <c r="G39" s="1133" t="s">
        <v>507</v>
      </c>
      <c r="H39" s="1134"/>
      <c r="I39" s="1134"/>
      <c r="J39" s="1135"/>
      <c r="K39" s="300">
        <v>-71085</v>
      </c>
      <c r="L39" s="300">
        <v>-2155</v>
      </c>
      <c r="M39" s="301">
        <v>-4280</v>
      </c>
      <c r="N39" s="302">
        <v>-49.6</v>
      </c>
      <c r="O39" s="293"/>
    </row>
    <row r="40" spans="1:16" ht="27" customHeight="1">
      <c r="A40" s="248"/>
      <c r="B40" s="244"/>
      <c r="C40" s="244"/>
      <c r="D40" s="244"/>
      <c r="E40" s="244"/>
      <c r="F40" s="244"/>
      <c r="G40" s="1130" t="s">
        <v>508</v>
      </c>
      <c r="H40" s="1131"/>
      <c r="I40" s="1131"/>
      <c r="J40" s="1132"/>
      <c r="K40" s="300">
        <v>-2516921</v>
      </c>
      <c r="L40" s="300">
        <v>-76310</v>
      </c>
      <c r="M40" s="301">
        <v>-56807</v>
      </c>
      <c r="N40" s="302">
        <v>34.299999999999997</v>
      </c>
      <c r="O40" s="293"/>
    </row>
    <row r="41" spans="1:16">
      <c r="A41" s="248"/>
      <c r="B41" s="244"/>
      <c r="C41" s="244"/>
      <c r="D41" s="244"/>
      <c r="E41" s="244"/>
      <c r="F41" s="244"/>
      <c r="G41" s="1136" t="s">
        <v>283</v>
      </c>
      <c r="H41" s="1137"/>
      <c r="I41" s="1137"/>
      <c r="J41" s="1138"/>
      <c r="K41" s="294">
        <v>1577448</v>
      </c>
      <c r="L41" s="300">
        <v>47826</v>
      </c>
      <c r="M41" s="301">
        <v>26387</v>
      </c>
      <c r="N41" s="302">
        <v>81.2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2023903</v>
      </c>
      <c r="J51" s="320">
        <v>57661</v>
      </c>
      <c r="K51" s="321">
        <v>-6.2</v>
      </c>
      <c r="L51" s="322">
        <v>78670</v>
      </c>
      <c r="M51" s="323">
        <v>3.1</v>
      </c>
      <c r="N51" s="324">
        <v>-9.3000000000000007</v>
      </c>
    </row>
    <row r="52" spans="1:14">
      <c r="A52" s="248"/>
      <c r="B52" s="244"/>
      <c r="C52" s="244"/>
      <c r="D52" s="244"/>
      <c r="E52" s="244"/>
      <c r="F52" s="244"/>
      <c r="G52" s="325"/>
      <c r="H52" s="326" t="s">
        <v>519</v>
      </c>
      <c r="I52" s="327">
        <v>1426984</v>
      </c>
      <c r="J52" s="328">
        <v>40655</v>
      </c>
      <c r="K52" s="329">
        <v>21</v>
      </c>
      <c r="L52" s="330">
        <v>38094</v>
      </c>
      <c r="M52" s="331">
        <v>-7.3</v>
      </c>
      <c r="N52" s="332">
        <v>28.3</v>
      </c>
    </row>
    <row r="53" spans="1:14">
      <c r="A53" s="248"/>
      <c r="B53" s="244"/>
      <c r="C53" s="244"/>
      <c r="D53" s="244"/>
      <c r="E53" s="244"/>
      <c r="F53" s="244"/>
      <c r="G53" s="310" t="s">
        <v>520</v>
      </c>
      <c r="H53" s="311"/>
      <c r="I53" s="319">
        <v>1480694</v>
      </c>
      <c r="J53" s="320">
        <v>42884</v>
      </c>
      <c r="K53" s="321">
        <v>-25.6</v>
      </c>
      <c r="L53" s="322">
        <v>67201</v>
      </c>
      <c r="M53" s="323">
        <v>-14.6</v>
      </c>
      <c r="N53" s="324">
        <v>-11</v>
      </c>
    </row>
    <row r="54" spans="1:14">
      <c r="A54" s="248"/>
      <c r="B54" s="244"/>
      <c r="C54" s="244"/>
      <c r="D54" s="244"/>
      <c r="E54" s="244"/>
      <c r="F54" s="244"/>
      <c r="G54" s="325"/>
      <c r="H54" s="326" t="s">
        <v>519</v>
      </c>
      <c r="I54" s="327">
        <v>707774</v>
      </c>
      <c r="J54" s="328">
        <v>20499</v>
      </c>
      <c r="K54" s="329">
        <v>-49.6</v>
      </c>
      <c r="L54" s="330">
        <v>35210</v>
      </c>
      <c r="M54" s="331">
        <v>-7.6</v>
      </c>
      <c r="N54" s="332">
        <v>-42</v>
      </c>
    </row>
    <row r="55" spans="1:14">
      <c r="A55" s="248"/>
      <c r="B55" s="244"/>
      <c r="C55" s="244"/>
      <c r="D55" s="244"/>
      <c r="E55" s="244"/>
      <c r="F55" s="244"/>
      <c r="G55" s="310" t="s">
        <v>521</v>
      </c>
      <c r="H55" s="311"/>
      <c r="I55" s="319">
        <v>2038071</v>
      </c>
      <c r="J55" s="320">
        <v>59848</v>
      </c>
      <c r="K55" s="321">
        <v>39.6</v>
      </c>
      <c r="L55" s="322">
        <v>75709</v>
      </c>
      <c r="M55" s="323">
        <v>12.7</v>
      </c>
      <c r="N55" s="324">
        <v>26.9</v>
      </c>
    </row>
    <row r="56" spans="1:14">
      <c r="A56" s="248"/>
      <c r="B56" s="244"/>
      <c r="C56" s="244"/>
      <c r="D56" s="244"/>
      <c r="E56" s="244"/>
      <c r="F56" s="244"/>
      <c r="G56" s="325"/>
      <c r="H56" s="326" t="s">
        <v>519</v>
      </c>
      <c r="I56" s="327">
        <v>672815</v>
      </c>
      <c r="J56" s="328">
        <v>19757</v>
      </c>
      <c r="K56" s="329">
        <v>-3.6</v>
      </c>
      <c r="L56" s="330">
        <v>35212</v>
      </c>
      <c r="M56" s="331">
        <v>0</v>
      </c>
      <c r="N56" s="332">
        <v>-3.6</v>
      </c>
    </row>
    <row r="57" spans="1:14">
      <c r="A57" s="248"/>
      <c r="B57" s="244"/>
      <c r="C57" s="244"/>
      <c r="D57" s="244"/>
      <c r="E57" s="244"/>
      <c r="F57" s="244"/>
      <c r="G57" s="310" t="s">
        <v>522</v>
      </c>
      <c r="H57" s="311"/>
      <c r="I57" s="319">
        <v>2442423</v>
      </c>
      <c r="J57" s="320">
        <v>72672</v>
      </c>
      <c r="K57" s="321">
        <v>21.4</v>
      </c>
      <c r="L57" s="322">
        <v>90961</v>
      </c>
      <c r="M57" s="323">
        <v>20.100000000000001</v>
      </c>
      <c r="N57" s="324">
        <v>1.3</v>
      </c>
    </row>
    <row r="58" spans="1:14">
      <c r="A58" s="248"/>
      <c r="B58" s="244"/>
      <c r="C58" s="244"/>
      <c r="D58" s="244"/>
      <c r="E58" s="244"/>
      <c r="F58" s="244"/>
      <c r="G58" s="325"/>
      <c r="H58" s="326" t="s">
        <v>519</v>
      </c>
      <c r="I58" s="327">
        <v>904488</v>
      </c>
      <c r="J58" s="328">
        <v>26912</v>
      </c>
      <c r="K58" s="329">
        <v>36.200000000000003</v>
      </c>
      <c r="L58" s="330">
        <v>37720</v>
      </c>
      <c r="M58" s="331">
        <v>7.1</v>
      </c>
      <c r="N58" s="332">
        <v>29.1</v>
      </c>
    </row>
    <row r="59" spans="1:14">
      <c r="A59" s="248"/>
      <c r="B59" s="244"/>
      <c r="C59" s="244"/>
      <c r="D59" s="244"/>
      <c r="E59" s="244"/>
      <c r="F59" s="244"/>
      <c r="G59" s="310" t="s">
        <v>523</v>
      </c>
      <c r="H59" s="311"/>
      <c r="I59" s="319">
        <v>2610322</v>
      </c>
      <c r="J59" s="320">
        <v>79141</v>
      </c>
      <c r="K59" s="321">
        <v>8.9</v>
      </c>
      <c r="L59" s="322">
        <v>106614</v>
      </c>
      <c r="M59" s="323">
        <v>17.2</v>
      </c>
      <c r="N59" s="324">
        <v>-8.3000000000000007</v>
      </c>
    </row>
    <row r="60" spans="1:14">
      <c r="A60" s="248"/>
      <c r="B60" s="244"/>
      <c r="C60" s="244"/>
      <c r="D60" s="244"/>
      <c r="E60" s="244"/>
      <c r="F60" s="244"/>
      <c r="G60" s="325"/>
      <c r="H60" s="326" t="s">
        <v>519</v>
      </c>
      <c r="I60" s="333">
        <v>1311485</v>
      </c>
      <c r="J60" s="328">
        <v>39762</v>
      </c>
      <c r="K60" s="329">
        <v>47.7</v>
      </c>
      <c r="L60" s="330">
        <v>45545</v>
      </c>
      <c r="M60" s="331">
        <v>20.7</v>
      </c>
      <c r="N60" s="332">
        <v>27</v>
      </c>
    </row>
    <row r="61" spans="1:14">
      <c r="A61" s="248"/>
      <c r="B61" s="244"/>
      <c r="C61" s="244"/>
      <c r="D61" s="244"/>
      <c r="E61" s="244"/>
      <c r="F61" s="244"/>
      <c r="G61" s="310" t="s">
        <v>524</v>
      </c>
      <c r="H61" s="334"/>
      <c r="I61" s="335">
        <v>2119083</v>
      </c>
      <c r="J61" s="336">
        <v>62441</v>
      </c>
      <c r="K61" s="337">
        <v>7.6</v>
      </c>
      <c r="L61" s="338">
        <v>83831</v>
      </c>
      <c r="M61" s="339">
        <v>7.7</v>
      </c>
      <c r="N61" s="324">
        <v>-0.1</v>
      </c>
    </row>
    <row r="62" spans="1:14">
      <c r="A62" s="248"/>
      <c r="B62" s="244"/>
      <c r="C62" s="244"/>
      <c r="D62" s="244"/>
      <c r="E62" s="244"/>
      <c r="F62" s="244"/>
      <c r="G62" s="325"/>
      <c r="H62" s="326" t="s">
        <v>519</v>
      </c>
      <c r="I62" s="327">
        <v>1004709</v>
      </c>
      <c r="J62" s="328">
        <v>29517</v>
      </c>
      <c r="K62" s="329">
        <v>10.3</v>
      </c>
      <c r="L62" s="330">
        <v>38356</v>
      </c>
      <c r="M62" s="331">
        <v>2.6</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7.77</v>
      </c>
      <c r="G47" s="12">
        <v>10.77</v>
      </c>
      <c r="H47" s="12">
        <v>13.82</v>
      </c>
      <c r="I47" s="12">
        <v>17.41</v>
      </c>
      <c r="J47" s="13">
        <v>19.39</v>
      </c>
    </row>
    <row r="48" spans="2:10" ht="57.75" customHeight="1">
      <c r="B48" s="14"/>
      <c r="C48" s="1141" t="s">
        <v>4</v>
      </c>
      <c r="D48" s="1141"/>
      <c r="E48" s="1142"/>
      <c r="F48" s="15">
        <v>3.15</v>
      </c>
      <c r="G48" s="16">
        <v>6.79</v>
      </c>
      <c r="H48" s="16">
        <v>5.24</v>
      </c>
      <c r="I48" s="16">
        <v>5.61</v>
      </c>
      <c r="J48" s="17">
        <v>2.29</v>
      </c>
    </row>
    <row r="49" spans="2:10" ht="57.75" customHeight="1" thickBot="1">
      <c r="B49" s="18"/>
      <c r="C49" s="1143" t="s">
        <v>5</v>
      </c>
      <c r="D49" s="1143"/>
      <c r="E49" s="1144"/>
      <c r="F49" s="19">
        <v>8.15</v>
      </c>
      <c r="G49" s="20">
        <v>6.37</v>
      </c>
      <c r="H49" s="20">
        <v>0.59</v>
      </c>
      <c r="I49" s="20">
        <v>4.12</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t="s">
        <v>533</v>
      </c>
      <c r="G34" s="33" t="s">
        <v>534</v>
      </c>
      <c r="H34" s="33" t="s">
        <v>535</v>
      </c>
      <c r="I34" s="33" t="s">
        <v>536</v>
      </c>
      <c r="J34" s="34" t="s">
        <v>537</v>
      </c>
      <c r="K34" s="22"/>
      <c r="L34" s="22"/>
      <c r="M34" s="22"/>
      <c r="N34" s="22"/>
      <c r="O34" s="22"/>
      <c r="P34" s="22"/>
    </row>
    <row r="35" spans="1:16" ht="39" customHeight="1">
      <c r="A35" s="22"/>
      <c r="B35" s="35"/>
      <c r="C35" s="1145" t="s">
        <v>538</v>
      </c>
      <c r="D35" s="1146"/>
      <c r="E35" s="1147"/>
      <c r="F35" s="36" t="s">
        <v>539</v>
      </c>
      <c r="G35" s="37" t="s">
        <v>540</v>
      </c>
      <c r="H35" s="37" t="s">
        <v>541</v>
      </c>
      <c r="I35" s="37" t="s">
        <v>542</v>
      </c>
      <c r="J35" s="38" t="s">
        <v>543</v>
      </c>
      <c r="K35" s="22"/>
      <c r="L35" s="22"/>
      <c r="M35" s="22"/>
      <c r="N35" s="22"/>
      <c r="O35" s="22"/>
      <c r="P35" s="22"/>
    </row>
    <row r="36" spans="1:16" ht="39" customHeight="1">
      <c r="A36" s="22"/>
      <c r="B36" s="35"/>
      <c r="C36" s="1145" t="s">
        <v>544</v>
      </c>
      <c r="D36" s="1146"/>
      <c r="E36" s="1147"/>
      <c r="F36" s="36">
        <v>0.34</v>
      </c>
      <c r="G36" s="37">
        <v>7.0000000000000007E-2</v>
      </c>
      <c r="H36" s="37">
        <v>0.04</v>
      </c>
      <c r="I36" s="37" t="s">
        <v>545</v>
      </c>
      <c r="J36" s="38" t="s">
        <v>546</v>
      </c>
      <c r="K36" s="22"/>
      <c r="L36" s="22"/>
      <c r="M36" s="22"/>
      <c r="N36" s="22"/>
      <c r="O36" s="22"/>
      <c r="P36" s="22"/>
    </row>
    <row r="37" spans="1:16" ht="39" customHeight="1">
      <c r="A37" s="22"/>
      <c r="B37" s="35"/>
      <c r="C37" s="1145" t="s">
        <v>547</v>
      </c>
      <c r="D37" s="1146"/>
      <c r="E37" s="1147"/>
      <c r="F37" s="36">
        <v>5.15</v>
      </c>
      <c r="G37" s="37">
        <v>5.69</v>
      </c>
      <c r="H37" s="37">
        <v>6.42</v>
      </c>
      <c r="I37" s="37">
        <v>6.92</v>
      </c>
      <c r="J37" s="38">
        <v>7.75</v>
      </c>
      <c r="K37" s="22"/>
      <c r="L37" s="22"/>
      <c r="M37" s="22"/>
      <c r="N37" s="22"/>
      <c r="O37" s="22"/>
      <c r="P37" s="22"/>
    </row>
    <row r="38" spans="1:16" ht="39" customHeight="1">
      <c r="A38" s="22"/>
      <c r="B38" s="35"/>
      <c r="C38" s="1145" t="s">
        <v>548</v>
      </c>
      <c r="D38" s="1146"/>
      <c r="E38" s="1147"/>
      <c r="F38" s="36">
        <v>7.67</v>
      </c>
      <c r="G38" s="37">
        <v>8.0299999999999994</v>
      </c>
      <c r="H38" s="37">
        <v>8.11</v>
      </c>
      <c r="I38" s="37">
        <v>6.98</v>
      </c>
      <c r="J38" s="38">
        <v>6</v>
      </c>
      <c r="K38" s="22"/>
      <c r="L38" s="22"/>
      <c r="M38" s="22"/>
      <c r="N38" s="22"/>
      <c r="O38" s="22"/>
      <c r="P38" s="22"/>
    </row>
    <row r="39" spans="1:16" ht="39" customHeight="1">
      <c r="A39" s="22"/>
      <c r="B39" s="35"/>
      <c r="C39" s="1145" t="s">
        <v>549</v>
      </c>
      <c r="D39" s="1146"/>
      <c r="E39" s="1147"/>
      <c r="F39" s="36">
        <v>5.71</v>
      </c>
      <c r="G39" s="37">
        <v>9.39</v>
      </c>
      <c r="H39" s="37">
        <v>8.0500000000000007</v>
      </c>
      <c r="I39" s="37">
        <v>8.43</v>
      </c>
      <c r="J39" s="38">
        <v>5.08</v>
      </c>
      <c r="K39" s="22"/>
      <c r="L39" s="22"/>
      <c r="M39" s="22"/>
      <c r="N39" s="22"/>
      <c r="O39" s="22"/>
      <c r="P39" s="22"/>
    </row>
    <row r="40" spans="1:16" ht="39" customHeight="1">
      <c r="A40" s="22"/>
      <c r="B40" s="35"/>
      <c r="C40" s="1145" t="s">
        <v>550</v>
      </c>
      <c r="D40" s="1146"/>
      <c r="E40" s="1147"/>
      <c r="F40" s="36">
        <v>4.1100000000000003</v>
      </c>
      <c r="G40" s="37">
        <v>4.25</v>
      </c>
      <c r="H40" s="37">
        <v>4.45</v>
      </c>
      <c r="I40" s="37">
        <v>4.67</v>
      </c>
      <c r="J40" s="38">
        <v>4.46</v>
      </c>
      <c r="K40" s="22"/>
      <c r="L40" s="22"/>
      <c r="M40" s="22"/>
      <c r="N40" s="22"/>
      <c r="O40" s="22"/>
      <c r="P40" s="22"/>
    </row>
    <row r="41" spans="1:16" ht="39" customHeight="1">
      <c r="A41" s="22"/>
      <c r="B41" s="35"/>
      <c r="C41" s="1145" t="s">
        <v>551</v>
      </c>
      <c r="D41" s="1146"/>
      <c r="E41" s="1147"/>
      <c r="F41" s="36">
        <v>0.03</v>
      </c>
      <c r="G41" s="37">
        <v>0.03</v>
      </c>
      <c r="H41" s="37">
        <v>0.03</v>
      </c>
      <c r="I41" s="37">
        <v>0</v>
      </c>
      <c r="J41" s="38">
        <v>0.03</v>
      </c>
      <c r="K41" s="22"/>
      <c r="L41" s="22"/>
      <c r="M41" s="22"/>
      <c r="N41" s="22"/>
      <c r="O41" s="22"/>
      <c r="P41" s="22"/>
    </row>
    <row r="42" spans="1:16" ht="39" customHeight="1">
      <c r="A42" s="22"/>
      <c r="B42" s="39"/>
      <c r="C42" s="1145" t="s">
        <v>552</v>
      </c>
      <c r="D42" s="1146"/>
      <c r="E42" s="1147"/>
      <c r="F42" s="36" t="s">
        <v>487</v>
      </c>
      <c r="G42" s="37" t="s">
        <v>487</v>
      </c>
      <c r="H42" s="37" t="s">
        <v>487</v>
      </c>
      <c r="I42" s="37" t="s">
        <v>487</v>
      </c>
      <c r="J42" s="38" t="s">
        <v>487</v>
      </c>
      <c r="K42" s="22"/>
      <c r="L42" s="22"/>
      <c r="M42" s="22"/>
      <c r="N42" s="22"/>
      <c r="O42" s="22"/>
      <c r="P42" s="22"/>
    </row>
    <row r="43" spans="1:16" ht="39" customHeight="1" thickBot="1">
      <c r="A43" s="22"/>
      <c r="B43" s="40"/>
      <c r="C43" s="1148" t="s">
        <v>553</v>
      </c>
      <c r="D43" s="1149"/>
      <c r="E43" s="1150"/>
      <c r="F43" s="41">
        <v>0.45</v>
      </c>
      <c r="G43" s="42">
        <v>0.4</v>
      </c>
      <c r="H43" s="42">
        <v>0.3</v>
      </c>
      <c r="I43" s="42">
        <v>0.11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4228</v>
      </c>
      <c r="L45" s="60">
        <v>3923</v>
      </c>
      <c r="M45" s="60">
        <v>3634</v>
      </c>
      <c r="N45" s="60">
        <v>3587</v>
      </c>
      <c r="O45" s="61">
        <v>3459</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v>1</v>
      </c>
      <c r="L47" s="64">
        <v>1</v>
      </c>
      <c r="M47" s="64">
        <v>1</v>
      </c>
      <c r="N47" s="64">
        <v>1</v>
      </c>
      <c r="O47" s="65">
        <v>1</v>
      </c>
      <c r="P47" s="48"/>
      <c r="Q47" s="48"/>
      <c r="R47" s="48"/>
      <c r="S47" s="48"/>
      <c r="T47" s="48"/>
      <c r="U47" s="48"/>
    </row>
    <row r="48" spans="1:21" ht="30.75" customHeight="1">
      <c r="A48" s="48"/>
      <c r="B48" s="1163"/>
      <c r="C48" s="1164"/>
      <c r="D48" s="62"/>
      <c r="E48" s="1155" t="s">
        <v>15</v>
      </c>
      <c r="F48" s="1155"/>
      <c r="G48" s="1155"/>
      <c r="H48" s="1155"/>
      <c r="I48" s="1155"/>
      <c r="J48" s="1156"/>
      <c r="K48" s="63">
        <v>577</v>
      </c>
      <c r="L48" s="64">
        <v>580</v>
      </c>
      <c r="M48" s="64">
        <v>595</v>
      </c>
      <c r="N48" s="64">
        <v>664</v>
      </c>
      <c r="O48" s="65">
        <v>646</v>
      </c>
      <c r="P48" s="48"/>
      <c r="Q48" s="48"/>
      <c r="R48" s="48"/>
      <c r="S48" s="48"/>
      <c r="T48" s="48"/>
      <c r="U48" s="48"/>
    </row>
    <row r="49" spans="1:21" ht="30.75" customHeight="1">
      <c r="A49" s="48"/>
      <c r="B49" s="1163"/>
      <c r="C49" s="1164"/>
      <c r="D49" s="62"/>
      <c r="E49" s="1155" t="s">
        <v>16</v>
      </c>
      <c r="F49" s="1155"/>
      <c r="G49" s="1155"/>
      <c r="H49" s="1155"/>
      <c r="I49" s="1155"/>
      <c r="J49" s="1156"/>
      <c r="K49" s="63">
        <v>24</v>
      </c>
      <c r="L49" s="64">
        <v>23</v>
      </c>
      <c r="M49" s="64">
        <v>19</v>
      </c>
      <c r="N49" s="64">
        <v>15</v>
      </c>
      <c r="O49" s="65" t="s">
        <v>487</v>
      </c>
      <c r="P49" s="48"/>
      <c r="Q49" s="48"/>
      <c r="R49" s="48"/>
      <c r="S49" s="48"/>
      <c r="T49" s="48"/>
      <c r="U49" s="48"/>
    </row>
    <row r="50" spans="1:21" ht="30.75" customHeight="1">
      <c r="A50" s="48"/>
      <c r="B50" s="1163"/>
      <c r="C50" s="1164"/>
      <c r="D50" s="62"/>
      <c r="E50" s="1155" t="s">
        <v>17</v>
      </c>
      <c r="F50" s="1155"/>
      <c r="G50" s="1155"/>
      <c r="H50" s="1155"/>
      <c r="I50" s="1155"/>
      <c r="J50" s="1156"/>
      <c r="K50" s="63">
        <v>51</v>
      </c>
      <c r="L50" s="64">
        <v>54</v>
      </c>
      <c r="M50" s="64">
        <v>56</v>
      </c>
      <c r="N50" s="64">
        <v>58</v>
      </c>
      <c r="O50" s="65">
        <v>59</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0</v>
      </c>
      <c r="N51" s="64" t="s">
        <v>487</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2812</v>
      </c>
      <c r="L52" s="64">
        <v>2855</v>
      </c>
      <c r="M52" s="64">
        <v>2507</v>
      </c>
      <c r="N52" s="64">
        <v>2533</v>
      </c>
      <c r="O52" s="65">
        <v>2587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2070</v>
      </c>
      <c r="L53" s="69">
        <v>1727</v>
      </c>
      <c r="M53" s="69">
        <v>1798</v>
      </c>
      <c r="N53" s="69">
        <v>1792</v>
      </c>
      <c r="O53" s="70">
        <v>1578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2016-04-22T04:08:01Z</cp:lastPrinted>
  <dcterms:created xsi:type="dcterms:W3CDTF">2016-02-15T01:51:04Z</dcterms:created>
  <dcterms:modified xsi:type="dcterms:W3CDTF">2016-04-22T04:11:18Z</dcterms:modified>
</cp:coreProperties>
</file>