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AM35" i="9"/>
  <c r="C35" i="9"/>
  <c r="CO34" i="9"/>
  <c r="BW34" i="9"/>
  <c r="BW35" i="9" s="1"/>
  <c r="AM34" i="9"/>
  <c r="U34" i="9"/>
  <c r="U35" i="9" s="1"/>
  <c r="C34" i="9"/>
  <c r="U36" i="9" l="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<sst xmlns="http://schemas.openxmlformats.org/spreadsheetml/2006/main" count="1008" uniqueCount="547">
  <si>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</si>
  <si>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</si>
  <si>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</si>
  <si>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</si>
  <si>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</si>
  <si>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</si>
  <si>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</si>
  <si>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</si>
  <si>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</si>
  <si>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</si>
  <si>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</si>
  <si>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</si>
  <si>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</si>
  <si>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</si>
  <si>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</si>
  <si>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</si>
  <si>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</si>
  <si>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</si>
  <si>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</si>
  <si>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</si>
  <si>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</si>
  <si>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</si>
  <si>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</si>
  <si>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</si>
  <si>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</si>
  <si>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</si>
  <si>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</si>
  <si>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</si>
  <si>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</si>
  <si>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</si>
  <si>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</si>
  <si>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</si>
  <si>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</si>
  <si>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</si>
  <si>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</si>
  <si>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</si>
  <si>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</si>
  <si>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</si>
  <si>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</si>
  <si>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</si>
  <si>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</si>
  <si>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</si>
  <si>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</si>
  <si>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</si>
  <si>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</si>
  <si>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</si>
  <si>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</si>
  <si>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</si>
  <si>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</si>
  <si>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</si>
  <si>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</si>
  <si>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</si>
  <si>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</si>
  <si>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</si>
  <si>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</si>
  <si>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</si>
  <si>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</si>
  <si>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</si>
  <si>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</si>
  <si>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</si>
  <si>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</si>
  <si>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</si>
  <si>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</si>
  <si>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</si>
  <si>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</si>
  <si>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</si>
  <si>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</si>
  <si>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</si>
  <si>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</si>
  <si>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</si>
  <si>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</si>
  <si>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</si>
  <si>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</si>
  <si>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</si>
  <si>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</si>
  <si>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</si>
  <si>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</si>
  <si>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</si>
  <si>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</si>
  <si>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</si>
  <si>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</si>
  <si>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</si>
  <si>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</si>
  <si>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</si>
  <si>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</si>
  <si>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</si>
  <si>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</si>
  <si>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</si>
  <si>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</si>
  <si>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</si>
  <si>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</si>
  <si>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</si>
  <si>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</si>
  <si>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</si>
  <si>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</si>
  <si>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</si>
  <si>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</si>
  <si>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</si>
  <si>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</si>
  <si>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</si>
  <si>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</si>
  <si>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</si>
  <si>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</si>
  <si>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</si>
  <si>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</si>
  <si>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</si>
  <si>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</si>
  <si>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</si>
  <si>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</si>
  <si>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</si>
  <si>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</si>
  <si>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</si>
  <si>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</si>
  <si>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</si>
  <si>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</si>
  <si>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</si>
  <si>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</si>
  <si>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</si>
  <si>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</si>
  <si>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</si>
  <si>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</si>
  <si>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</si>
  <si>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</si>
  <si>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</si>
  <si>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</si>
  <si>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</si>
  <si>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</si>
  <si>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</si>
  <si>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</si>
  <si>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</si>
  <si>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</si>
  <si>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</si>
  <si>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</si>
  <si>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</si>
  <si>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</si>
  <si>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</si>
  <si>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</si>
  <si>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</si>
  <si>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</si>
  <si>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</si>
  <si>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</si>
  <si>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</si>
  <si>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</si>
  <si>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</si>
  <si>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</si>
  <si>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</si>
  <si>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</si>
  <si>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</si>
  <si>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</si>
  <si>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</si>
  <si>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</si>
  <si>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</si>
  <si>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</si>
  <si>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</si>
  <si>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</si>
  <si>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</si>
  <si>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</si>
  <si>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</si>
  <si>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</si>
  <si>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</si>
  <si>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</si>
  <si>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</si>
  <si>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</si>
  <si>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</si>
  <si>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</si>
  <si>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</si>
  <si>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</si>
  <si>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</si>
  <si>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</si>
  <si>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</si>
  <si>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</si>
  <si>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</si>
  <si>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</si>
  <si>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</si>
  <si>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</si>
  <si>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</si>
  <si>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</si>
  <si>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</si>
  <si>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</si>
  <si>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</si>
  <si>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</si>
  <si>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</si>
  <si>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</si>
  <si>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</si>
  <si>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</si>
  <si>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</si>
  <si>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</si>
  <si>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</si>
  <si>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</si>
  <si>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</si>
  <si>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</si>
  <si>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</si>
  <si>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</si>
  <si>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</si>
  <si>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</si>
  <si>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</si>
  <si>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奈良県黒滝村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</si>
  <si>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</si>
  <si>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</si>
  <si>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</si>
  <si>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</si>
  <si>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</si>
  <si>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</si>
  <si>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</si>
  <si>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</si>
  <si>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</si>
  <si>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</si>
  <si>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</si>
  <si>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</si>
  <si>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</si>
  <si>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</si>
  <si>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</si>
  <si>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</si>
  <si>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</si>
  <si>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</si>
  <si>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</si>
  <si>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</si>
  <si>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</si>
  <si>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</si>
  <si>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</si>
  <si>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</si>
  <si>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</si>
  <si>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</si>
  <si>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</si>
  <si>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</si>
  <si>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</si>
  <si>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</si>
  <si>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</si>
  <si>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</si>
  <si>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</si>
  <si>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</si>
  <si>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</si>
  <si>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</si>
  <si>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</si>
  <si>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</si>
  <si>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</si>
  <si>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</si>
  <si>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</si>
  <si>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</si>
  <si>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</si>
  <si>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</si>
  <si>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</si>
  <si>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</si>
  <si>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</si>
  <si>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</si>
  <si>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</si>
  <si>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</si>
  <si>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</si>
  <si>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</si>
  <si>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</si>
  <si>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</si>
  <si>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</si>
  <si>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</si>
  <si>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</si>
  <si>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</si>
  <si>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</si>
  <si>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</si>
  <si>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</si>
  <si>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</si>
  <si>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</si>
  <si>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</si>
  <si>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</si>
  <si>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</si>
  <si>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</si>
  <si>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</si>
  <si>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</si>
  <si>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</si>
  <si>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</si>
  <si>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</si>
  <si>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</si>
  <si>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</si>
  <si>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</si>
  <si>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</si>
  <si>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</si>
  <si>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</si>
  <si>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</si>
  <si>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</si>
  <si>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</si>
  <si>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</si>
  <si>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</si>
  <si>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</si>
  <si>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</si>
  <si>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</si>
  <si>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</si>
  <si>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</si>
  <si>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</si>
  <si>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</si>
  <si>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</si>
  <si>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</si>
  <si>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</si>
  <si>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</si>
  <si>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</si>
  <si>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</si>
  <si>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</si>
  <si>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</si>
  <si>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</si>
  <si>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</si>
  <si>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</si>
  <si>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</si>
  <si>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</si>
  <si>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</si>
  <si>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</si>
  <si>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</si>
  <si>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</si>
  <si>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</si>
  <si>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</si>
  <si>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</si>
  <si>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</si>
  <si>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</si>
  <si>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</si>
  <si>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</si>
  <si>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</si>
  <si>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</si>
  <si>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</si>
  <si>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</si>
  <si>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</si>
  <si>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</si>
  <si>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</si>
  <si>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</si>
  <si>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</si>
  <si>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</si>
  <si>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</si>
  <si>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</si>
  <si>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</si>
  <si>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</si>
  <si>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</si>
  <si>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</si>
  <si>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</si>
  <si>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</si>
  <si>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</si>
  <si>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</si>
  <si>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</si>
  <si>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</si>
  <si>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</si>
  <si>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</si>
  <si>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</si>
  <si>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</si>
  <si>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</si>
  <si>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</si>
  <si>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</si>
  <si>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</si>
  <si>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</si>
  <si>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</si>
  <si>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</si>
  <si>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</si>
  <si>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</si>
  <si>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</si>
  <si>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</si>
  <si>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</si>
  <si>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奈良県黒滝村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</si>
  <si>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</si>
  <si>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</si>
  <si>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</si>
  <si>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</si>
  <si>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</si>
  <si>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</si>
  <si>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</si>
  <si>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</si>
  <si>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</si>
  <si>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</si>
  <si>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</si>
  <si>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</si>
  <si>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</si>
  <si>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</si>
  <si>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</si>
  <si>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</si>
  <si>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</si>
  <si>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</si>
  <si>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</si>
  <si>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</si>
  <si>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</si>
  <si>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</si>
  <si>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</si>
  <si>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</si>
  <si>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</si>
  <si>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</si>
  <si>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</si>
  <si>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</si>
  <si>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</si>
  <si>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</si>
  <si>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</si>
  <si>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</si>
  <si>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</si>
  <si>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</si>
  <si>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</si>
  <si>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</si>
  <si>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</si>
  <si>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</si>
  <si>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</si>
  <si>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</si>
  <si>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</si>
  <si>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</si>
  <si>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</si>
  <si>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</si>
  <si>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</si>
  <si>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</si>
  <si>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</si>
  <si>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</si>
  <si>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</si>
  <si>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</si>
  <si>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</si>
  <si>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</si>
  <si>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</si>
  <si>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</si>
  <si>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</si>
  <si>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</si>
  <si>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</si>
  <si>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</si>
  <si>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</si>
  <si>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</si>
  <si>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</si>
  <si>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</si>
  <si>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</si>
  <si>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</si>
  <si>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</si>
  <si>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</si>
  <si>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</si>
  <si>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</si>
  <si>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</si>
  <si>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</si>
  <si>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</si>
  <si>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</si>
  <si>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</si>
  <si>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</si>
  <si>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</si>
  <si>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</si>
  <si>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</si>
  <si>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</si>
  <si>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</si>
  <si>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</si>
  <si>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</si>
  <si>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</si>
  <si>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</si>
  <si>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</si>
  <si>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</si>
  <si>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</si>
  <si>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</si>
  <si>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</si>
  <si>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</si>
  <si>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</si>
  <si>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</si>
  <si>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</si>
  <si>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</si>
  <si>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</si>
  <si>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</si>
  <si>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</si>
  <si>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</si>
  <si>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</si>
  <si>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</si>
  <si>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</si>
  <si>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</si>
  <si>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</si>
  <si>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</si>
  <si>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</si>
  <si>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</si>
  <si>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</si>
  <si>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</si>
  <si>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</si>
  <si>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</si>
  <si>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</si>
  <si>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</si>
  <si>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</si>
  <si>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</si>
  <si>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</si>
  <si>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</si>
  <si>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</si>
  <si>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</si>
  <si>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</si>
  <si>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</si>
  <si>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</si>
  <si>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</si>
  <si>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</si>
  <si>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</si>
  <si>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</si>
  <si>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</si>
  <si>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</si>
  <si>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</si>
  <si>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</si>
  <si>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</si>
  <si>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</si>
  <si>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</si>
  <si>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</si>
  <si>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</si>
  <si>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</si>
  <si>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</si>
  <si>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</si>
  <si>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</si>
  <si>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</si>
  <si>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</si>
  <si>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</si>
  <si>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</si>
  <si>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</si>
  <si>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</si>
  <si>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</si>
  <si>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</si>
  <si>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</si>
  <si>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</si>
  <si>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</si>
  <si>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</si>
  <si>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</si>
  <si>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</si>
  <si>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</si>
  <si>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</si>
  <si>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</si>
  <si>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</si>
  <si>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</si>
  <si>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</si>
  <si>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</si>
  <si>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</si>
  <si>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</si>
  <si>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</si>
  <si>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</si>
  <si>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</si>
  <si>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</si>
  <si>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</si>
  <si>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</si>
  <si>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</si>
  <si>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</si>
  <si>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</si>
  <si>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</si>
  <si>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</si>
  <si>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</si>
  <si>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</si>
  <si>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</si>
  <si>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</si>
  <si>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</si>
  <si>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</si>
  <si>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</si>
  <si>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</si>
  <si>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</si>
  <si>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1.48</t>
  </si>
  <si>
    <t>一般会計</t>
  </si>
  <si>
    <t>国民健康保険（事業勘定）</t>
  </si>
  <si>
    <t>国民健康保険（診療施設勘定）</t>
  </si>
  <si>
    <t>下水道事業特別会計</t>
  </si>
  <si>
    <t>後期高齢者医療事業</t>
  </si>
  <si>
    <t>介護保険事業</t>
  </si>
  <si>
    <t>簡易水道事業特別会計</t>
  </si>
  <si>
    <t>その他会計（赤字）</t>
  </si>
  <si>
    <t>その他会計（黒字）</t>
  </si>
  <si>
    <t>南和広域衛生組合</t>
    <rPh sb="0" eb="2">
      <t>ナンワ</t>
    </rPh>
    <rPh sb="2" eb="4">
      <t>コウイキ</t>
    </rPh>
    <rPh sb="4" eb="6">
      <t>エイセイ</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</si>
  <si>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</si>
  <si>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</si>
  <si>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</si>
  <si>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</si>
  <si>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</si>
  <si>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黒滝森物語村</t>
    <rPh sb="0" eb="2">
      <t>クロタキ</t>
    </rPh>
    <rPh sb="2" eb="3">
      <t>モリ</t>
    </rPh>
    <rPh sb="3" eb="5">
      <t>モノガタリ</t>
    </rPh>
    <rPh sb="5" eb="6">
      <t>ムラ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</si>
</sst>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345201</c:v>
                </c:pt>
                <c:pt idx="1">
                  <c:v>175109</c:v>
                </c:pt>
                <c:pt idx="2">
                  <c:v>166531</c:v>
                </c:pt>
                <c:pt idx="3">
                  <c:v>152940</c:v>
                </c:pt>
                <c:pt idx="4">
                  <c:v>169329</c:v>
                </c:pt>
              </c:numCache>
            </c:numRef>
          </c:val>
          <c:smooth val="0"/>
        </c:ser>
        <c:dLbls>
          <c:showLegendKey val="0"/>
          <c:showVal val="0"/>
          <c:showCatName val="0"/>
          <c:showSerName val="0"/>
          <c:showPercent val="0"/>
          <c:showBubbleSize val="0"/>
        </c:dLbls>
        <c:marker val="1"/>
        <c:smooth val="0"/>
        <c:axId val="93506176"/>
        <c:axId val="93508352"/>
      </c:lineChart>
      <c:catAx>
        <c:axId val="9350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08352"/>
        <c:crosses val="autoZero"/>
        <c:auto val="1"/>
        <c:lblAlgn val="ctr"/>
        <c:lblOffset val="100"/>
        <c:tickLblSkip val="1"/>
        <c:tickMarkSkip val="1"/>
        <c:noMultiLvlLbl val="0"/>
      </c:catAx>
      <c:valAx>
        <c:axId val="935083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0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24.09</c:v>
                </c:pt>
                <c:pt idx="1">
                  <c:v>16.57</c:v>
                </c:pt>
                <c:pt idx="2">
                  <c:v>8.44</c:v>
                </c:pt>
                <c:pt idx="3">
                  <c:v>7.29</c:v>
                </c:pt>
                <c:pt idx="4">
                  <c:v>7.84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44.81</c:v>
                </c:pt>
                <c:pt idx="1">
                  <c:v>71.44</c:v>
                </c:pt>
                <c:pt idx="2">
                  <c:v>82.81</c:v>
                </c:pt>
                <c:pt idx="3">
                  <c:v>86.27</c:v>
                </c:pt>
                <c:pt idx="4">
                  <c:v>88.37</c:v>
                </c:pt>
              </c:numCache>
            </c:numRef>
          </c:val>
        </c:ser>
        <c:dLbls>
          <c:showLegendKey val="0"/>
          <c:showVal val="0"/>
          <c:showCatName val="0"/>
          <c:showSerName val="0"/>
          <c:showPercent val="0"/>
          <c:showBubbleSize val="0"/>
        </c:dLbls>
        <c:gapWidth val="250"/>
        <c:overlap val="100"/>
        <c:axId val="107136512"/>
        <c:axId val="10713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22.46</c:v>
                </c:pt>
                <c:pt idx="1">
                  <c:v>14.19</c:v>
                </c:pt>
                <c:pt idx="2">
                  <c:v>3.6</c:v>
                </c:pt>
                <c:pt idx="3">
                  <c:v>-1.48</c:v>
                </c:pt>
                <c:pt idx="4">
                  <c:v>0.38</c:v>
                </c:pt>
              </c:numCache>
            </c:numRef>
          </c:val>
          <c:smooth val="0"/>
        </c:ser>
        <c:dLbls>
          <c:showLegendKey val="0"/>
          <c:showVal val="0"/>
          <c:showCatName val="0"/>
          <c:showSerName val="0"/>
          <c:showPercent val="0"/>
          <c:showBubbleSize val="0"/>
        </c:dLbls>
        <c:marker val="1"/>
        <c:smooth val="0"/>
        <c:axId val="107136512"/>
        <c:axId val="107138432"/>
      </c:lineChart>
      <c:catAx>
        <c:axId val="1071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138432"/>
        <c:crosses val="autoZero"/>
        <c:auto val="1"/>
        <c:lblAlgn val="ctr"/>
        <c:lblOffset val="100"/>
        <c:tickLblSkip val="1"/>
        <c:tickMarkSkip val="1"/>
        <c:noMultiLvlLbl val="0"/>
      </c:catAx>
      <c:valAx>
        <c:axId val="1071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0.12</c:v>
                </c:pt>
              </c:numCache>
            </c:numRef>
          </c:val>
        </c:ser>
        <c:ser>
          <c:idx val="7"/>
          <c:order val="7"/>
          <c:tx>
            <c:strRef>
              <c:f>データシート!$A$34</c:f>
              <c:strCache>
                <c:ptCount val="1"/>
                <c:pt idx="0">
                  <c:v>国民健康保険（診療施設勘定）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0.09</c:v>
                </c:pt>
                <c:pt idx="4">
                  <c:v>#N/A</c:v>
                </c:pt>
                <c:pt idx="5">
                  <c:v>0.04</c:v>
                </c:pt>
                <c:pt idx="6">
                  <c:v>#N/A</c:v>
                </c:pt>
                <c:pt idx="7">
                  <c:v>0.17</c:v>
                </c:pt>
                <c:pt idx="8">
                  <c:v>#N/A</c:v>
                </c:pt>
                <c:pt idx="9">
                  <c:v>0.2</c:v>
                </c:pt>
              </c:numCache>
            </c:numRef>
          </c:val>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0.01</c:v>
                </c:pt>
                <c:pt idx="2">
                  <c:v>#N/A</c:v>
                </c:pt>
                <c:pt idx="3">
                  <c:v>0.05</c:v>
                </c:pt>
                <c:pt idx="4">
                  <c:v>#N/A</c:v>
                </c:pt>
                <c:pt idx="5">
                  <c:v>1.35</c:v>
                </c:pt>
                <c:pt idx="6">
                  <c:v>#N/A</c:v>
                </c:pt>
                <c:pt idx="7">
                  <c:v>2.44</c:v>
                </c:pt>
                <c:pt idx="8">
                  <c:v>#N/A</c:v>
                </c:pt>
                <c:pt idx="9">
                  <c:v>1.17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24.09</c:v>
                </c:pt>
                <c:pt idx="2">
                  <c:v>#N/A</c:v>
                </c:pt>
                <c:pt idx="3">
                  <c:v>16.57</c:v>
                </c:pt>
                <c:pt idx="4">
                  <c:v>#N/A</c:v>
                </c:pt>
                <c:pt idx="5">
                  <c:v>8.43</c:v>
                </c:pt>
                <c:pt idx="6">
                  <c:v>#N/A</c:v>
                </c:pt>
                <c:pt idx="7">
                  <c:v>7.29</c:v>
                </c:pt>
                <c:pt idx="8">
                  <c:v>#N/A</c:v>
                </c:pt>
                <c:pt idx="9">
                  <c:v>7.84</c:v>
                </c:pt>
              </c:numCache>
            </c:numRef>
          </c:val>
        </c:ser>
        <c:dLbls>
          <c:showLegendKey val="0"/>
          <c:showVal val="0"/>
          <c:showCatName val="0"/>
          <c:showSerName val="0"/>
          <c:showPercent val="0"/>
          <c:showBubbleSize val="0"/>
        </c:dLbls>
        <c:gapWidth val="150"/>
        <c:overlap val="100"/>
        <c:axId val="107314560"/>
        <c:axId val="107336832"/>
      </c:barChart>
      <c:catAx>
        <c:axId val="1073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36832"/>
        <c:crosses val="autoZero"/>
        <c:auto val="1"/>
        <c:lblAlgn val="ctr"/>
        <c:lblOffset val="100"/>
        <c:tickLblSkip val="1"/>
        <c:tickMarkSkip val="1"/>
        <c:noMultiLvlLbl val="0"/>
      </c:catAx>
      <c:valAx>
        <c:axId val="10733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1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185</c:v>
                </c:pt>
                <c:pt idx="5">
                  <c:v>187</c:v>
                </c:pt>
                <c:pt idx="8">
                  <c:v>163</c:v>
                </c:pt>
                <c:pt idx="11">
                  <c:v>152</c:v>
                </c:pt>
                <c:pt idx="14">
                  <c:v>148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4</c:v>
                </c:pt>
                <c:pt idx="6">
                  <c:v>3</c:v>
                </c:pt>
                <c:pt idx="9">
                  <c:v>5</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c:v>
                </c:pt>
                <c:pt idx="3">
                  <c:v>31</c:v>
                </c:pt>
                <c:pt idx="6">
                  <c:v>31</c:v>
                </c:pt>
                <c:pt idx="9">
                  <c:v>29</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c:v>
                </c:pt>
                <c:pt idx="3">
                  <c:v>218</c:v>
                </c:pt>
                <c:pt idx="6">
                  <c:v>181</c:v>
                </c:pt>
                <c:pt idx="9">
                  <c:v>166</c:v>
                </c:pt>
                <c:pt idx="12">
                  <c:v>162</c:v>
                </c:pt>
              </c:numCache>
            </c:numRef>
          </c:val>
        </c:ser>
        <c:dLbls>
          <c:showLegendKey val="0"/>
          <c:showVal val="0"/>
          <c:showCatName val="0"/>
          <c:showSerName val="0"/>
          <c:showPercent val="0"/>
          <c:showBubbleSize val="0"/>
        </c:dLbls>
        <c:gapWidth val="100"/>
        <c:overlap val="100"/>
        <c:axId val="106285312"/>
        <c:axId val="10629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c:v>
                </c:pt>
                <c:pt idx="2">
                  <c:v>#N/A</c:v>
                </c:pt>
                <c:pt idx="3">
                  <c:v>#N/A</c:v>
                </c:pt>
                <c:pt idx="4">
                  <c:v>66</c:v>
                </c:pt>
                <c:pt idx="5">
                  <c:v>#N/A</c:v>
                </c:pt>
                <c:pt idx="6">
                  <c:v>#N/A</c:v>
                </c:pt>
                <c:pt idx="7">
                  <c:v>52</c:v>
                </c:pt>
                <c:pt idx="8">
                  <c:v>#N/A</c:v>
                </c:pt>
                <c:pt idx="9">
                  <c:v>#N/A</c:v>
                </c:pt>
                <c:pt idx="10">
                  <c:v>48</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106285312"/>
        <c:axId val="106295680"/>
      </c:lineChart>
      <c:catAx>
        <c:axId val="1062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95680"/>
        <c:crosses val="autoZero"/>
        <c:auto val="1"/>
        <c:lblAlgn val="ctr"/>
        <c:lblOffset val="100"/>
        <c:tickLblSkip val="1"/>
        <c:tickMarkSkip val="1"/>
        <c:noMultiLvlLbl val="0"/>
      </c:catAx>
      <c:valAx>
        <c:axId val="10629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1205</c:v>
                </c:pt>
                <c:pt idx="5">
                  <c:v>1081</c:v>
                </c:pt>
                <c:pt idx="8">
                  <c:v>1008</c:v>
                </c:pt>
                <c:pt idx="11">
                  <c:v>961</c:v>
                </c:pt>
                <c:pt idx="14">
                  <c:v>940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c:v>
                </c:pt>
                <c:pt idx="5">
                  <c:v>2</c:v>
                </c:pt>
                <c:pt idx="8">
                  <c:v>2</c:v>
                </c:pt>
                <c:pt idx="11">
                  <c:v>3</c:v>
                </c:pt>
                <c:pt idx="14">
                  <c:v>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765</c:v>
                </c:pt>
                <c:pt idx="5">
                  <c:v>965</c:v>
                </c:pt>
                <c:pt idx="8">
                  <c:v>1072</c:v>
                </c:pt>
                <c:pt idx="11">
                  <c:v>1066</c:v>
                </c:pt>
                <c:pt idx="14">
                  <c:v>1064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462</c:v>
                </c:pt>
                <c:pt idx="3">
                  <c:v>480</c:v>
                </c:pt>
                <c:pt idx="6">
                  <c:v>468</c:v>
                </c:pt>
                <c:pt idx="9">
                  <c:v>446</c:v>
                </c:pt>
                <c:pt idx="12">
                  <c:v>446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c:v>
                </c:pt>
                <c:pt idx="3">
                  <c:v>29</c:v>
                </c:pt>
                <c:pt idx="6">
                  <c:v>22</c:v>
                </c:pt>
                <c:pt idx="9">
                  <c:v>20</c:v>
                </c:pt>
                <c:pt idx="12">
                  <c:v>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232</c:v>
                </c:pt>
                <c:pt idx="3">
                  <c:v>210</c:v>
                </c:pt>
                <c:pt idx="6">
                  <c:v>187</c:v>
                </c:pt>
                <c:pt idx="9">
                  <c:v>167</c:v>
                </c:pt>
                <c:pt idx="12">
                  <c:v>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c:v>
                </c:pt>
                <c:pt idx="3">
                  <c:v>47</c:v>
                </c:pt>
                <c:pt idx="6">
                  <c:v>55</c:v>
                </c:pt>
                <c:pt idx="9">
                  <c:v>296</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1263</c:v>
                </c:pt>
                <c:pt idx="3">
                  <c:v>1138</c:v>
                </c:pt>
                <c:pt idx="6">
                  <c:v>1049</c:v>
                </c:pt>
                <c:pt idx="9">
                  <c:v>1004</c:v>
                </c:pt>
                <c:pt idx="12">
                  <c:v>960</c:v>
                </c:pt>
              </c:numCache>
            </c:numRef>
          </c:val>
        </c:ser>
        <c:dLbls>
          <c:showLegendKey val="0"/>
          <c:showVal val="0"/>
          <c:showCatName val="0"/>
          <c:showSerName val="0"/>
          <c:showPercent val="0"/>
          <c:showBubbleSize val="0"/>
        </c:dLbls>
        <c:gapWidth val="100"/>
        <c:overlap val="100"/>
        <c:axId val="107526016"/>
        <c:axId val="10715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526016"/>
        <c:axId val="107155456"/>
      </c:lineChart>
      <c:catAx>
        <c:axId val="10752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155456"/>
        <c:crosses val="autoZero"/>
        <c:auto val="1"/>
        <c:lblAlgn val="ctr"/>
        <c:lblOffset val="100"/>
        <c:tickLblSkip val="1"/>
        <c:tickMarkSkip val="1"/>
        <c:noMultiLvlLbl val="0"/>
      </c:catAx>
      <c:valAx>
        <c:axId val="10715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2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
808
47.70
1,474,668
1,407,059
62,992
803,442
960,293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FF"/>
              </a:solidFill>
              <a:effectLst/>
              <a:latin typeface="+mn-ea"/>
              <a:ea typeface="+mn-ea"/>
              <a:cs typeface="+mn-cs"/>
            </a:rPr>
            <a:t>　税収基盤が元々弱く、更に人口減少や少子高齢化に加え、村の主産業である林業が低迷し類似団体平均を下回っている。</a:t>
          </a:r>
          <a:endParaRPr lang="ja-JP" altLang="ja-JP" sz="1300">
            <a:solidFill>
              <a:srgbClr val="0000FF"/>
            </a:solidFill>
            <a:effectLst/>
            <a:latin typeface="+mn-ea"/>
            <a:ea typeface="+mn-ea"/>
          </a:endParaRPr>
        </a:p>
        <a:p>
          <a:r>
            <a:rPr kumimoji="1" lang="ja-JP" altLang="ja-JP" sz="1300">
              <a:solidFill>
                <a:srgbClr val="0000FF"/>
              </a:solidFill>
              <a:effectLst/>
              <a:latin typeface="+mn-ea"/>
              <a:ea typeface="+mn-ea"/>
              <a:cs typeface="+mn-cs"/>
            </a:rPr>
            <a:t>　村税は口座振替の推進と徴収体制を強化し、滞納者への差押さえ等の実施を行っているが、決算額に対する村税構成比は</a:t>
          </a:r>
          <a:r>
            <a:rPr kumimoji="1" lang="en-US" altLang="ja-JP" sz="1300">
              <a:solidFill>
                <a:srgbClr val="0000FF"/>
              </a:solidFill>
              <a:effectLst/>
              <a:latin typeface="+mn-ea"/>
              <a:ea typeface="+mn-ea"/>
              <a:cs typeface="+mn-cs"/>
            </a:rPr>
            <a:t>4.6</a:t>
          </a:r>
          <a:r>
            <a:rPr kumimoji="1" lang="ja-JP" altLang="ja-JP" sz="1300">
              <a:solidFill>
                <a:srgbClr val="0000FF"/>
              </a:solidFill>
              <a:effectLst/>
              <a:latin typeface="+mn-ea"/>
              <a:ea typeface="+mn-ea"/>
              <a:cs typeface="+mn-cs"/>
            </a:rPr>
            <a:t>％であり、歳入は交付税に頼らざるを得ないのが現状である。</a:t>
          </a:r>
          <a:endParaRPr lang="ja-JP" altLang="ja-JP" sz="1300">
            <a:solidFill>
              <a:srgbClr val="0000FF"/>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2" name="直線コネクタ 61"/>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65" name="直線コネクタ 64"/>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155575</xdr:rowOff>
    </xdr:to>
    <xdr:cxnSp macro="">
      <xdr:nvCxnSpPr>
        <xdr:cNvPr id="68" name="直線コネクタ 67"/>
        <xdr:cNvCxnSpPr/>
      </xdr:nvCxnSpPr>
      <xdr:spPr>
        <a:xfrm>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149543</xdr:rowOff>
    </xdr:to>
    <xdr:cxnSp macro="">
      <xdr:nvCxnSpPr>
        <xdr:cNvPr id="71" name="直線コネクタ 70"/>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1" name="円/楕円 8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2"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3" name="円/楕円 8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4" name="テキスト ボックス 8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5" name="円/楕円 8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6" name="テキスト ボックス 85"/>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98743</xdr:rowOff>
    </xdr:from>
    <xdr:to>
      <xdr:col>3</xdr:col>
      <xdr:colOff>330200</xdr:colOff>
      <xdr:row>44</xdr:row>
      <xdr:rowOff>28893</xdr:rowOff>
    </xdr:to>
    <xdr:sp macro="" textlink="">
      <xdr:nvSpPr>
        <xdr:cNvPr id="87" name="円/楕円 86"/>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13670</xdr:rowOff>
    </xdr:from>
    <xdr:ext cx="762000" cy="259045"/>
    <xdr:sp macro="" textlink="">
      <xdr:nvSpPr>
        <xdr:cNvPr id="88" name="テキスト ボックス 87"/>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89" name="円/楕円 88"/>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0" name="テキスト ボックス 89"/>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26</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96.5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％で、昨年度より</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1.4</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％増加した。</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高齢化による医療費負担、電算化経費等、様々な増加要因が存在しているため、その抑制に向けて今後も引き続き業務的経費の削減に努める。</a:t>
          </a:r>
        </a:p>
        <a:p>
          <a:endParaRPr kumimoji="1" lang="ja-JP" altLang="en-US" sz="1300">
            <a:solidFill>
              <a:srgbClr val="0000FF"/>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125836</xdr:rowOff>
    </xdr:from>
    <xdr:to>
      <xdr:col>7</xdr:col>
      <xdr:colOff>152400</xdr:colOff>
      <xdr:row>64</xdr:row>
      <xdr:rowOff>153988</xdr:rowOff>
    </xdr:to>
    <xdr:cxnSp macro="">
      <xdr:nvCxnSpPr>
        <xdr:cNvPr id="125" name="直線コネクタ 124"/>
        <xdr:cNvCxnSpPr/>
      </xdr:nvCxnSpPr>
      <xdr:spPr>
        <a:xfrm>
          <a:off x="4114800" y="1109863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89641</xdr:rowOff>
    </xdr:from>
    <xdr:to>
      <xdr:col>6</xdr:col>
      <xdr:colOff>0</xdr:colOff>
      <xdr:row>64</xdr:row>
      <xdr:rowOff>125836</xdr:rowOff>
    </xdr:to>
    <xdr:cxnSp macro="">
      <xdr:nvCxnSpPr>
        <xdr:cNvPr id="128" name="直線コネクタ 127"/>
        <xdr:cNvCxnSpPr/>
      </xdr:nvCxnSpPr>
      <xdr:spPr>
        <a:xfrm>
          <a:off x="3225800" y="1106244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89641</xdr:rowOff>
    </xdr:from>
    <xdr:to>
      <xdr:col>4</xdr:col>
      <xdr:colOff>482600</xdr:colOff>
      <xdr:row>65</xdr:row>
      <xdr:rowOff>38841</xdr:rowOff>
    </xdr:to>
    <xdr:cxnSp macro="">
      <xdr:nvCxnSpPr>
        <xdr:cNvPr id="131" name="直線コネクタ 130"/>
        <xdr:cNvCxnSpPr/>
      </xdr:nvCxnSpPr>
      <xdr:spPr>
        <a:xfrm flipV="1">
          <a:off x="2336800" y="110624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65</xdr:row>
      <xdr:rowOff>38841</xdr:rowOff>
    </xdr:to>
    <xdr:cxnSp macro="">
      <xdr:nvCxnSpPr>
        <xdr:cNvPr id="134" name="直線コネクタ 133"/>
        <xdr:cNvCxnSpPr/>
      </xdr:nvCxnSpPr>
      <xdr:spPr>
        <a:xfrm>
          <a:off x="1447800" y="11044344"/>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103188</xdr:rowOff>
    </xdr:from>
    <xdr:to>
      <xdr:col>7</xdr:col>
      <xdr:colOff>203200</xdr:colOff>
      <xdr:row>65</xdr:row>
      <xdr:rowOff>33338</xdr:rowOff>
    </xdr:to>
    <xdr:sp macro="" textlink="">
      <xdr:nvSpPr>
        <xdr:cNvPr id="144" name="円/楕円 143"/>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75265</xdr:rowOff>
    </xdr:from>
    <xdr:ext cx="762000" cy="259045"/>
    <xdr:sp macro="" textlink="">
      <xdr:nvSpPr>
        <xdr:cNvPr id="145"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75036</xdr:rowOff>
    </xdr:from>
    <xdr:to>
      <xdr:col>6</xdr:col>
      <xdr:colOff>50800</xdr:colOff>
      <xdr:row>65</xdr:row>
      <xdr:rowOff>5186</xdr:rowOff>
    </xdr:to>
    <xdr:sp macro="" textlink="">
      <xdr:nvSpPr>
        <xdr:cNvPr id="146" name="円/楕円 145"/>
        <xdr:cNvSpPr/>
      </xdr:nvSpPr>
      <xdr:spPr>
        <a:xfrm>
          <a:off x="40640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161413</xdr:rowOff>
    </xdr:from>
    <xdr:ext cx="736600" cy="259045"/>
    <xdr:sp macro="" textlink="">
      <xdr:nvSpPr>
        <xdr:cNvPr id="147" name="テキスト ボックス 146"/>
        <xdr:cNvSpPr txBox="1"/>
      </xdr:nvSpPr>
      <xdr:spPr>
        <a:xfrm>
          <a:off x="3733800" y="1113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38841</xdr:rowOff>
    </xdr:from>
    <xdr:to>
      <xdr:col>4</xdr:col>
      <xdr:colOff>533400</xdr:colOff>
      <xdr:row>64</xdr:row>
      <xdr:rowOff>140441</xdr:rowOff>
    </xdr:to>
    <xdr:sp macro="" textlink="">
      <xdr:nvSpPr>
        <xdr:cNvPr id="148" name="円/楕円 147"/>
        <xdr:cNvSpPr/>
      </xdr:nvSpPr>
      <xdr:spPr>
        <a:xfrm>
          <a:off x="3175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125218</xdr:rowOff>
    </xdr:from>
    <xdr:ext cx="762000" cy="259045"/>
    <xdr:sp macro="" textlink="">
      <xdr:nvSpPr>
        <xdr:cNvPr id="149" name="テキスト ボックス 148"/>
        <xdr:cNvSpPr txBox="1"/>
      </xdr:nvSpPr>
      <xdr:spPr>
        <a:xfrm>
          <a:off x="2844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159491</xdr:rowOff>
    </xdr:from>
    <xdr:to>
      <xdr:col>3</xdr:col>
      <xdr:colOff>330200</xdr:colOff>
      <xdr:row>65</xdr:row>
      <xdr:rowOff>89641</xdr:rowOff>
    </xdr:to>
    <xdr:sp macro="" textlink="">
      <xdr:nvSpPr>
        <xdr:cNvPr id="150" name="円/楕円 149"/>
        <xdr:cNvSpPr/>
      </xdr:nvSpPr>
      <xdr:spPr>
        <a:xfrm>
          <a:off x="2286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74418</xdr:rowOff>
    </xdr:from>
    <xdr:ext cx="762000" cy="259045"/>
    <xdr:sp macro="" textlink="">
      <xdr:nvSpPr>
        <xdr:cNvPr id="151" name="テキスト ボックス 150"/>
        <xdr:cNvSpPr txBox="1"/>
      </xdr:nvSpPr>
      <xdr:spPr>
        <a:xfrm>
          <a:off x="1955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2" name="円/楕円 151"/>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3" name="テキスト ボックス 152"/>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人口減少により現状維持すら困難ではあるが、経常収支比率と同様に義務的経費の削減に努める。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99209</xdr:rowOff>
    </xdr:from>
    <xdr:to>
      <xdr:col>7</xdr:col>
      <xdr:colOff>152400</xdr:colOff>
      <xdr:row>82</xdr:row>
      <xdr:rowOff>134969</xdr:rowOff>
    </xdr:to>
    <xdr:cxnSp macro="">
      <xdr:nvCxnSpPr>
        <xdr:cNvPr id="185" name="直線コネクタ 184"/>
        <xdr:cNvCxnSpPr/>
      </xdr:nvCxnSpPr>
      <xdr:spPr>
        <a:xfrm>
          <a:off x="4114800" y="14158109"/>
          <a:ext cx="8382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99209</xdr:rowOff>
    </xdr:from>
    <xdr:to>
      <xdr:col>6</xdr:col>
      <xdr:colOff>0</xdr:colOff>
      <xdr:row>82</xdr:row>
      <xdr:rowOff>109141</xdr:rowOff>
    </xdr:to>
    <xdr:cxnSp macro="">
      <xdr:nvCxnSpPr>
        <xdr:cNvPr id="188" name="直線コネクタ 187"/>
        <xdr:cNvCxnSpPr/>
      </xdr:nvCxnSpPr>
      <xdr:spPr>
        <a:xfrm flipV="1">
          <a:off x="3225800" y="14158109"/>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109141</xdr:rowOff>
    </xdr:from>
    <xdr:to>
      <xdr:col>4</xdr:col>
      <xdr:colOff>482600</xdr:colOff>
      <xdr:row>82</xdr:row>
      <xdr:rowOff>148650</xdr:rowOff>
    </xdr:to>
    <xdr:cxnSp macro="">
      <xdr:nvCxnSpPr>
        <xdr:cNvPr id="191" name="直線コネクタ 190"/>
        <xdr:cNvCxnSpPr/>
      </xdr:nvCxnSpPr>
      <xdr:spPr>
        <a:xfrm flipV="1">
          <a:off x="2336800" y="14168041"/>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88286</xdr:rowOff>
    </xdr:from>
    <xdr:to>
      <xdr:col>3</xdr:col>
      <xdr:colOff>279400</xdr:colOff>
      <xdr:row>82</xdr:row>
      <xdr:rowOff>148650</xdr:rowOff>
    </xdr:to>
    <xdr:cxnSp macro="">
      <xdr:nvCxnSpPr>
        <xdr:cNvPr id="194" name="直線コネクタ 193"/>
        <xdr:cNvCxnSpPr/>
      </xdr:nvCxnSpPr>
      <xdr:spPr>
        <a:xfrm>
          <a:off x="1447800" y="14147186"/>
          <a:ext cx="889000" cy="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84169</xdr:rowOff>
    </xdr:from>
    <xdr:to>
      <xdr:col>7</xdr:col>
      <xdr:colOff>203200</xdr:colOff>
      <xdr:row>83</xdr:row>
      <xdr:rowOff>14319</xdr:rowOff>
    </xdr:to>
    <xdr:sp macro="" textlink="">
      <xdr:nvSpPr>
        <xdr:cNvPr id="204" name="円/楕円 203"/>
        <xdr:cNvSpPr/>
      </xdr:nvSpPr>
      <xdr:spPr>
        <a:xfrm>
          <a:off x="4902200" y="141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56246</xdr:rowOff>
    </xdr:from>
    <xdr:ext cx="762000" cy="259045"/>
    <xdr:sp macro="" textlink="">
      <xdr:nvSpPr>
        <xdr:cNvPr id="205" name="人件費・物件費等の状況該当値テキスト"/>
        <xdr:cNvSpPr txBox="1"/>
      </xdr:nvSpPr>
      <xdr:spPr>
        <a:xfrm>
          <a:off x="5041900" y="1411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648,090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48409</xdr:rowOff>
    </xdr:from>
    <xdr:to>
      <xdr:col>6</xdr:col>
      <xdr:colOff>50800</xdr:colOff>
      <xdr:row>82</xdr:row>
      <xdr:rowOff>150009</xdr:rowOff>
    </xdr:to>
    <xdr:sp macro="" textlink="">
      <xdr:nvSpPr>
        <xdr:cNvPr id="206" name="円/楕円 205"/>
        <xdr:cNvSpPr/>
      </xdr:nvSpPr>
      <xdr:spPr>
        <a:xfrm>
          <a:off x="4064000" y="14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134786</xdr:rowOff>
    </xdr:from>
    <xdr:ext cx="736600" cy="259045"/>
    <xdr:sp macro="" textlink="">
      <xdr:nvSpPr>
        <xdr:cNvPr id="207" name="テキスト ボックス 206"/>
        <xdr:cNvSpPr txBox="1"/>
      </xdr:nvSpPr>
      <xdr:spPr>
        <a:xfrm>
          <a:off x="3733800" y="1419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573,993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58341</xdr:rowOff>
    </xdr:from>
    <xdr:to>
      <xdr:col>4</xdr:col>
      <xdr:colOff>533400</xdr:colOff>
      <xdr:row>82</xdr:row>
      <xdr:rowOff>159941</xdr:rowOff>
    </xdr:to>
    <xdr:sp macro="" textlink="">
      <xdr:nvSpPr>
        <xdr:cNvPr id="208" name="円/楕円 207"/>
        <xdr:cNvSpPr/>
      </xdr:nvSpPr>
      <xdr:spPr>
        <a:xfrm>
          <a:off x="3175000" y="141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144718</xdr:rowOff>
    </xdr:from>
    <xdr:ext cx="762000" cy="259045"/>
    <xdr:sp macro="" textlink="">
      <xdr:nvSpPr>
        <xdr:cNvPr id="209" name="テキスト ボックス 208"/>
        <xdr:cNvSpPr txBox="1"/>
      </xdr:nvSpPr>
      <xdr:spPr>
        <a:xfrm>
          <a:off x="2844800" y="1420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97850</xdr:rowOff>
    </xdr:from>
    <xdr:to>
      <xdr:col>3</xdr:col>
      <xdr:colOff>330200</xdr:colOff>
      <xdr:row>83</xdr:row>
      <xdr:rowOff>28000</xdr:rowOff>
    </xdr:to>
    <xdr:sp macro="" textlink="">
      <xdr:nvSpPr>
        <xdr:cNvPr id="210" name="円/楕円 209"/>
        <xdr:cNvSpPr/>
      </xdr:nvSpPr>
      <xdr:spPr>
        <a:xfrm>
          <a:off x="2286000" y="141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12777</xdr:rowOff>
    </xdr:from>
    <xdr:ext cx="762000" cy="259045"/>
    <xdr:sp macro="" textlink="">
      <xdr:nvSpPr>
        <xdr:cNvPr id="211" name="テキスト ボックス 210"/>
        <xdr:cNvSpPr txBox="1"/>
      </xdr:nvSpPr>
      <xdr:spPr>
        <a:xfrm>
          <a:off x="1955800" y="142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37486</xdr:rowOff>
    </xdr:from>
    <xdr:to>
      <xdr:col>2</xdr:col>
      <xdr:colOff>127000</xdr:colOff>
      <xdr:row>82</xdr:row>
      <xdr:rowOff>139086</xdr:rowOff>
    </xdr:to>
    <xdr:sp macro="" textlink="">
      <xdr:nvSpPr>
        <xdr:cNvPr id="212" name="円/楕円 211"/>
        <xdr:cNvSpPr/>
      </xdr:nvSpPr>
      <xdr:spPr>
        <a:xfrm>
          <a:off x="1397000" y="140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123863</xdr:rowOff>
    </xdr:from>
    <xdr:ext cx="762000" cy="259045"/>
    <xdr:sp macro="" textlink="">
      <xdr:nvSpPr>
        <xdr:cNvPr id="213" name="テキスト ボックス 212"/>
        <xdr:cNvSpPr txBox="1"/>
      </xdr:nvSpPr>
      <xdr:spPr>
        <a:xfrm>
          <a:off x="1066800" y="141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551,360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92.3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％と国家公務員給与より抑制されており、類似団体平均の</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93.5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％を下回った。今後とも財政事情等を勘案し、より一層の給与適正化に努める。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98107</xdr:rowOff>
    </xdr:from>
    <xdr:to>
      <xdr:col>24</xdr:col>
      <xdr:colOff>558800</xdr:colOff>
      <xdr:row>85</xdr:row>
      <xdr:rowOff>170498</xdr:rowOff>
    </xdr:to>
    <xdr:cxnSp macro="">
      <xdr:nvCxnSpPr>
        <xdr:cNvPr id="243" name="直線コネクタ 242"/>
        <xdr:cNvCxnSpPr/>
      </xdr:nvCxnSpPr>
      <xdr:spPr>
        <a:xfrm>
          <a:off x="16179800" y="1467135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88</xdr:row>
      <xdr:rowOff>24130</xdr:rowOff>
    </xdr:to>
    <xdr:cxnSp macro="">
      <xdr:nvCxnSpPr>
        <xdr:cNvPr id="246" name="直線コネクタ 245"/>
        <xdr:cNvCxnSpPr/>
      </xdr:nvCxnSpPr>
      <xdr:spPr>
        <a:xfrm flipV="1">
          <a:off x="15290800" y="14671357"/>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24130</xdr:rowOff>
    </xdr:to>
    <xdr:cxnSp macro="">
      <xdr:nvCxnSpPr>
        <xdr:cNvPr id="249" name="直線コネクタ 248"/>
        <xdr:cNvCxnSpPr/>
      </xdr:nvCxnSpPr>
      <xdr:spPr>
        <a:xfrm>
          <a:off x="14401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11113</xdr:rowOff>
    </xdr:from>
    <xdr:to>
      <xdr:col>21</xdr:col>
      <xdr:colOff>0</xdr:colOff>
      <xdr:row>88</xdr:row>
      <xdr:rowOff>24130</xdr:rowOff>
    </xdr:to>
    <xdr:cxnSp macro="">
      <xdr:nvCxnSpPr>
        <xdr:cNvPr id="252" name="直線コネクタ 251"/>
        <xdr:cNvCxnSpPr/>
      </xdr:nvCxnSpPr>
      <xdr:spPr>
        <a:xfrm>
          <a:off x="13512800" y="14755813"/>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35895</xdr:rowOff>
    </xdr:from>
    <xdr:ext cx="762000" cy="259045"/>
    <xdr:sp macro="" textlink="">
      <xdr:nvSpPr>
        <xdr:cNvPr id="256" name="テキスト ボックス 255"/>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119698</xdr:rowOff>
    </xdr:from>
    <xdr:to>
      <xdr:col>24</xdr:col>
      <xdr:colOff>609600</xdr:colOff>
      <xdr:row>86</xdr:row>
      <xdr:rowOff>49848</xdr:rowOff>
    </xdr:to>
    <xdr:sp macro="" textlink="">
      <xdr:nvSpPr>
        <xdr:cNvPr id="262" name="円/楕円 261"/>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136225</xdr:rowOff>
    </xdr:from>
    <xdr:ext cx="762000" cy="259045"/>
    <xdr:sp macro="" textlink="">
      <xdr:nvSpPr>
        <xdr:cNvPr id="263" name="給与水準   （国との比較）該当値テキスト"/>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47307</xdr:rowOff>
    </xdr:from>
    <xdr:to>
      <xdr:col>23</xdr:col>
      <xdr:colOff>457200</xdr:colOff>
      <xdr:row>85</xdr:row>
      <xdr:rowOff>148907</xdr:rowOff>
    </xdr:to>
    <xdr:sp macro="" textlink="">
      <xdr:nvSpPr>
        <xdr:cNvPr id="264" name="円/楕円 263"/>
        <xdr:cNvSpPr/>
      </xdr:nvSpPr>
      <xdr:spPr>
        <a:xfrm>
          <a:off x="16129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159084</xdr:rowOff>
    </xdr:from>
    <xdr:ext cx="736600" cy="259045"/>
    <xdr:sp macro="" textlink="">
      <xdr:nvSpPr>
        <xdr:cNvPr id="265" name="テキスト ボックス 264"/>
        <xdr:cNvSpPr txBox="1"/>
      </xdr:nvSpPr>
      <xdr:spPr>
        <a:xfrm>
          <a:off x="15798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66" name="円/楕円 26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7" name="テキスト ボックス 266"/>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68" name="円/楕円 26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69" name="テキスト ボックス 268"/>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131763</xdr:rowOff>
    </xdr:from>
    <xdr:to>
      <xdr:col>19</xdr:col>
      <xdr:colOff>533400</xdr:colOff>
      <xdr:row>86</xdr:row>
      <xdr:rowOff>61913</xdr:rowOff>
    </xdr:to>
    <xdr:sp macro="" textlink="">
      <xdr:nvSpPr>
        <xdr:cNvPr id="270" name="円/楕円 269"/>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46690</xdr:rowOff>
    </xdr:from>
    <xdr:ext cx="762000" cy="259045"/>
    <xdr:sp macro="" textlink="">
      <xdr:nvSpPr>
        <xdr:cNvPr id="271" name="テキスト ボックス 270"/>
        <xdr:cNvSpPr txBox="1"/>
      </xdr:nvSpPr>
      <xdr:spPr>
        <a:xfrm>
          <a:off x="13131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26</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4</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月</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日現在で</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35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人（一般職、教育長含む）。平成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16</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勧奨退職制度を始めて削減となっている。引き続き、人件費及び定数の削減を図る計画であるが、少子化による複式学級解消のための臨時職員採用や人口の自然減に伴い、人口千人当たり職員数の増加は避けられない。</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46588</xdr:rowOff>
    </xdr:from>
    <xdr:to>
      <xdr:col>24</xdr:col>
      <xdr:colOff>558800</xdr:colOff>
      <xdr:row>61</xdr:row>
      <xdr:rowOff>94177</xdr:rowOff>
    </xdr:to>
    <xdr:cxnSp macro="">
      <xdr:nvCxnSpPr>
        <xdr:cNvPr id="305" name="直線コネクタ 304"/>
        <xdr:cNvCxnSpPr/>
      </xdr:nvCxnSpPr>
      <xdr:spPr>
        <a:xfrm>
          <a:off x="16179800" y="10505038"/>
          <a:ext cx="838200" cy="4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46588</xdr:rowOff>
    </xdr:from>
    <xdr:to>
      <xdr:col>23</xdr:col>
      <xdr:colOff>406400</xdr:colOff>
      <xdr:row>61</xdr:row>
      <xdr:rowOff>84794</xdr:rowOff>
    </xdr:to>
    <xdr:cxnSp macro="">
      <xdr:nvCxnSpPr>
        <xdr:cNvPr id="308" name="直線コネクタ 307"/>
        <xdr:cNvCxnSpPr/>
      </xdr:nvCxnSpPr>
      <xdr:spPr>
        <a:xfrm flipV="1">
          <a:off x="15290800" y="1050503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67232</xdr:rowOff>
    </xdr:from>
    <xdr:to>
      <xdr:col>22</xdr:col>
      <xdr:colOff>203200</xdr:colOff>
      <xdr:row>61</xdr:row>
      <xdr:rowOff>84794</xdr:rowOff>
    </xdr:to>
    <xdr:cxnSp macro="">
      <xdr:nvCxnSpPr>
        <xdr:cNvPr id="311" name="直線コネクタ 310"/>
        <xdr:cNvCxnSpPr/>
      </xdr:nvCxnSpPr>
      <xdr:spPr>
        <a:xfrm>
          <a:off x="14401800" y="10525682"/>
          <a:ext cx="889000" cy="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51280</xdr:rowOff>
    </xdr:from>
    <xdr:to>
      <xdr:col>21</xdr:col>
      <xdr:colOff>0</xdr:colOff>
      <xdr:row>61</xdr:row>
      <xdr:rowOff>67232</xdr:rowOff>
    </xdr:to>
    <xdr:cxnSp macro="">
      <xdr:nvCxnSpPr>
        <xdr:cNvPr id="314" name="直線コネクタ 313"/>
        <xdr:cNvCxnSpPr/>
      </xdr:nvCxnSpPr>
      <xdr:spPr>
        <a:xfrm>
          <a:off x="13512800" y="10509730"/>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43377</xdr:rowOff>
    </xdr:from>
    <xdr:to>
      <xdr:col>24</xdr:col>
      <xdr:colOff>609600</xdr:colOff>
      <xdr:row>61</xdr:row>
      <xdr:rowOff>144977</xdr:rowOff>
    </xdr:to>
    <xdr:sp macro="" textlink="">
      <xdr:nvSpPr>
        <xdr:cNvPr id="324" name="円/楕円 323"/>
        <xdr:cNvSpPr/>
      </xdr:nvSpPr>
      <xdr:spPr>
        <a:xfrm>
          <a:off x="16967200" y="105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15454</xdr:rowOff>
    </xdr:from>
    <xdr:ext cx="762000" cy="259045"/>
    <xdr:sp macro="" textlink="">
      <xdr:nvSpPr>
        <xdr:cNvPr id="325" name="定員管理の状況該当値テキスト"/>
        <xdr:cNvSpPr txBox="1"/>
      </xdr:nvSpPr>
      <xdr:spPr>
        <a:xfrm>
          <a:off x="17106900" y="104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167238</xdr:rowOff>
    </xdr:from>
    <xdr:to>
      <xdr:col>23</xdr:col>
      <xdr:colOff>457200</xdr:colOff>
      <xdr:row>61</xdr:row>
      <xdr:rowOff>97388</xdr:rowOff>
    </xdr:to>
    <xdr:sp macro="" textlink="">
      <xdr:nvSpPr>
        <xdr:cNvPr id="326" name="円/楕円 325"/>
        <xdr:cNvSpPr/>
      </xdr:nvSpPr>
      <xdr:spPr>
        <a:xfrm>
          <a:off x="16129000" y="104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82165</xdr:rowOff>
    </xdr:from>
    <xdr:ext cx="736600" cy="259045"/>
    <xdr:sp macro="" textlink="">
      <xdr:nvSpPr>
        <xdr:cNvPr id="327" name="テキスト ボックス 326"/>
        <xdr:cNvSpPr txBox="1"/>
      </xdr:nvSpPr>
      <xdr:spPr>
        <a:xfrm>
          <a:off x="15798800" y="1054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33994</xdr:rowOff>
    </xdr:from>
    <xdr:to>
      <xdr:col>22</xdr:col>
      <xdr:colOff>254000</xdr:colOff>
      <xdr:row>61</xdr:row>
      <xdr:rowOff>135594</xdr:rowOff>
    </xdr:to>
    <xdr:sp macro="" textlink="">
      <xdr:nvSpPr>
        <xdr:cNvPr id="328" name="円/楕円 327"/>
        <xdr:cNvSpPr/>
      </xdr:nvSpPr>
      <xdr:spPr>
        <a:xfrm>
          <a:off x="152400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120371</xdr:rowOff>
    </xdr:from>
    <xdr:ext cx="762000" cy="259045"/>
    <xdr:sp macro="" textlink="">
      <xdr:nvSpPr>
        <xdr:cNvPr id="329" name="テキスト ボックス 328"/>
        <xdr:cNvSpPr txBox="1"/>
      </xdr:nvSpPr>
      <xdr:spPr>
        <a:xfrm>
          <a:off x="14909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16432</xdr:rowOff>
    </xdr:from>
    <xdr:to>
      <xdr:col>21</xdr:col>
      <xdr:colOff>50800</xdr:colOff>
      <xdr:row>61</xdr:row>
      <xdr:rowOff>118032</xdr:rowOff>
    </xdr:to>
    <xdr:sp macro="" textlink="">
      <xdr:nvSpPr>
        <xdr:cNvPr id="330" name="円/楕円 329"/>
        <xdr:cNvSpPr/>
      </xdr:nvSpPr>
      <xdr:spPr>
        <a:xfrm>
          <a:off x="14351000" y="104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102809</xdr:rowOff>
    </xdr:from>
    <xdr:ext cx="762000" cy="259045"/>
    <xdr:sp macro="" textlink="">
      <xdr:nvSpPr>
        <xdr:cNvPr id="331" name="テキスト ボックス 330"/>
        <xdr:cNvSpPr txBox="1"/>
      </xdr:nvSpPr>
      <xdr:spPr>
        <a:xfrm>
          <a:off x="14020800" y="105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480</xdr:rowOff>
    </xdr:from>
    <xdr:to>
      <xdr:col>19</xdr:col>
      <xdr:colOff>533400</xdr:colOff>
      <xdr:row>61</xdr:row>
      <xdr:rowOff>102080</xdr:rowOff>
    </xdr:to>
    <xdr:sp macro="" textlink="">
      <xdr:nvSpPr>
        <xdr:cNvPr id="332" name="円/楕円 331"/>
        <xdr:cNvSpPr/>
      </xdr:nvSpPr>
      <xdr:spPr>
        <a:xfrm>
          <a:off x="13462000" y="10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86857</xdr:rowOff>
    </xdr:from>
    <xdr:ext cx="762000" cy="259045"/>
    <xdr:sp macro="" textlink="">
      <xdr:nvSpPr>
        <xdr:cNvPr id="333" name="テキスト ボックス 332"/>
        <xdr:cNvSpPr txBox="1"/>
      </xdr:nvSpPr>
      <xdr:spPr>
        <a:xfrm>
          <a:off x="13131800" y="1054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26</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7.2</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％となり、昨年度より</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1.0</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％減少した。</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傾向であったが、南和広域医療組合（現・南和広域医療企業団）が行う救急病院整備事業に対する多額の地方債借入を行っていること等から、今後、再び比率が増加していく見込みであ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18415</xdr:rowOff>
    </xdr:to>
    <xdr:cxnSp macro="">
      <xdr:nvCxnSpPr>
        <xdr:cNvPr id="363" name="直線コネクタ 362"/>
        <xdr:cNvCxnSpPr/>
      </xdr:nvCxnSpPr>
      <xdr:spPr>
        <a:xfrm flipV="1">
          <a:off x="16179800" y="681609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78740</xdr:rowOff>
    </xdr:to>
    <xdr:cxnSp macro="">
      <xdr:nvCxnSpPr>
        <xdr:cNvPr id="366" name="直線コネクタ 365"/>
        <xdr:cNvCxnSpPr/>
      </xdr:nvCxnSpPr>
      <xdr:spPr>
        <a:xfrm flipV="1">
          <a:off x="15290800" y="68764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52070</xdr:rowOff>
    </xdr:to>
    <xdr:cxnSp macro="">
      <xdr:nvCxnSpPr>
        <xdr:cNvPr id="369" name="直線コネクタ 368"/>
        <xdr:cNvCxnSpPr/>
      </xdr:nvCxnSpPr>
      <xdr:spPr>
        <a:xfrm flipV="1">
          <a:off x="14401800" y="693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7303</xdr:rowOff>
    </xdr:to>
    <xdr:cxnSp macro="">
      <xdr:nvCxnSpPr>
        <xdr:cNvPr id="372" name="直線コネクタ 371"/>
        <xdr:cNvCxnSpPr/>
      </xdr:nvCxnSpPr>
      <xdr:spPr>
        <a:xfrm flipV="1">
          <a:off x="13512800" y="708152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82" name="円/楕円 38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8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84" name="円/楕円 383"/>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85" name="テキスト ボックス 384"/>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86" name="円/楕円 38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87" name="テキスト ボックス 38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88" name="円/楕円 38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9" name="テキスト ボックス 388"/>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127953</xdr:rowOff>
    </xdr:from>
    <xdr:to>
      <xdr:col>19</xdr:col>
      <xdr:colOff>533400</xdr:colOff>
      <xdr:row>42</xdr:row>
      <xdr:rowOff>58103</xdr:rowOff>
    </xdr:to>
    <xdr:sp macro="" textlink="">
      <xdr:nvSpPr>
        <xdr:cNvPr id="390" name="円/楕円 389"/>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42880</xdr:rowOff>
    </xdr:from>
    <xdr:ext cx="762000" cy="259045"/>
    <xdr:sp macro="" textlink="">
      <xdr:nvSpPr>
        <xdr:cNvPr id="391" name="テキスト ボックス 390"/>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全国平均を大きく下回っている。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年度から南和広域医療組合（現・南和広域医療企業団）が行う救急病院等施設整備事業に対する多額の地方債借入を行っていることなどから、今後、比率の急激な増加が見込まれる。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168233</xdr:rowOff>
    </xdr:from>
    <xdr:to>
      <xdr:col>19</xdr:col>
      <xdr:colOff>533400</xdr:colOff>
      <xdr:row>14</xdr:row>
      <xdr:rowOff>98383</xdr:rowOff>
    </xdr:to>
    <xdr:sp macro="" textlink="">
      <xdr:nvSpPr>
        <xdr:cNvPr id="440" name="円/楕円 439"/>
        <xdr:cNvSpPr/>
      </xdr:nvSpPr>
      <xdr:spPr>
        <a:xfrm>
          <a:off x="13462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83160</xdr:rowOff>
    </xdr:from>
    <xdr:ext cx="762000" cy="259045"/>
    <xdr:sp macro="" textlink="">
      <xdr:nvSpPr>
        <xdr:cNvPr id="441" name="テキスト ボックス 440"/>
        <xdr:cNvSpPr txBox="1"/>
      </xdr:nvSpPr>
      <xdr:spPr>
        <a:xfrm>
          <a:off x="13131800" y="24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
808
47.70
1,474,668
1,407,059
62,992
803,442
960,293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26</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4</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月</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日現在で</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35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人（一般職、教育長含む）。平成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16</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年度から勧奨退職制度を始めて削減となっている。引き続き、人件費及び定数の削減を図る計画であるが、少子化による複式学級を解消するための臨時職員採用等は避けられない。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77470</xdr:rowOff>
    </xdr:from>
    <xdr:to>
      <xdr:col>7</xdr:col>
      <xdr:colOff>15875</xdr:colOff>
      <xdr:row>38</xdr:row>
      <xdr:rowOff>85090</xdr:rowOff>
    </xdr:to>
    <xdr:cxnSp macro="">
      <xdr:nvCxnSpPr>
        <xdr:cNvPr id="64" name="直線コネクタ 63"/>
        <xdr:cNvCxnSpPr/>
      </xdr:nvCxnSpPr>
      <xdr:spPr>
        <a:xfrm flipV="1">
          <a:off x="3987800" y="6592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85090</xdr:rowOff>
    </xdr:to>
    <xdr:cxnSp macro="">
      <xdr:nvCxnSpPr>
        <xdr:cNvPr id="67" name="直線コネクタ 66"/>
        <xdr:cNvCxnSpPr/>
      </xdr:nvCxnSpPr>
      <xdr:spPr>
        <a:xfrm>
          <a:off x="3098800" y="65201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43180</xdr:rowOff>
    </xdr:to>
    <xdr:cxnSp macro="">
      <xdr:nvCxnSpPr>
        <xdr:cNvPr id="70" name="直線コネクタ 69"/>
        <xdr:cNvCxnSpPr/>
      </xdr:nvCxnSpPr>
      <xdr:spPr>
        <a:xfrm flipV="1">
          <a:off x="2209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38</xdr:row>
      <xdr:rowOff>43180</xdr:rowOff>
    </xdr:to>
    <xdr:cxnSp macro="">
      <xdr:nvCxnSpPr>
        <xdr:cNvPr id="73" name="直線コネクタ 72"/>
        <xdr:cNvCxnSpPr/>
      </xdr:nvCxnSpPr>
      <xdr:spPr>
        <a:xfrm>
          <a:off x="1320800" y="639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26670</xdr:rowOff>
    </xdr:from>
    <xdr:to>
      <xdr:col>7</xdr:col>
      <xdr:colOff>66675</xdr:colOff>
      <xdr:row>38</xdr:row>
      <xdr:rowOff>128270</xdr:rowOff>
    </xdr:to>
    <xdr:sp macro="" textlink="">
      <xdr:nvSpPr>
        <xdr:cNvPr id="83" name="円/楕円 82"/>
        <xdr:cNvSpPr/>
      </xdr:nvSpPr>
      <xdr:spPr>
        <a:xfrm>
          <a:off x="47752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170197</xdr:rowOff>
    </xdr:from>
    <xdr:ext cx="762000" cy="259045"/>
    <xdr:sp macro="" textlink="">
      <xdr:nvSpPr>
        <xdr:cNvPr id="84" name="人件費該当値テキスト"/>
        <xdr:cNvSpPr txBox="1"/>
      </xdr:nvSpPr>
      <xdr:spPr>
        <a:xfrm>
          <a:off x="4914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34290</xdr:rowOff>
    </xdr:from>
    <xdr:to>
      <xdr:col>5</xdr:col>
      <xdr:colOff>600075</xdr:colOff>
      <xdr:row>38</xdr:row>
      <xdr:rowOff>135890</xdr:rowOff>
    </xdr:to>
    <xdr:sp macro="" textlink="">
      <xdr:nvSpPr>
        <xdr:cNvPr id="85" name="円/楕円 84"/>
        <xdr:cNvSpPr/>
      </xdr:nvSpPr>
      <xdr:spPr>
        <a:xfrm>
          <a:off x="3937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120667</xdr:rowOff>
    </xdr:from>
    <xdr:ext cx="736600" cy="259045"/>
    <xdr:sp macro="" textlink="">
      <xdr:nvSpPr>
        <xdr:cNvPr id="86" name="テキスト ボックス 85"/>
        <xdr:cNvSpPr txBox="1"/>
      </xdr:nvSpPr>
      <xdr:spPr>
        <a:xfrm>
          <a:off x="3606800" y="663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89" name="円/楕円 88"/>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0" name="テキスト ボックス 89"/>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a:rPr>
            <a:t>　増加の大きな要因として、基幹系システム更改に伴う費用、地籍調査事業費などが挙げられる。</a:t>
          </a:r>
          <a:endParaRPr kumimoji="1" lang="en-US" altLang="ja-JP" sz="1300">
            <a:solidFill>
              <a:srgbClr val="0000FF"/>
            </a:solidFill>
            <a:latin typeface="ＭＳ Ｐゴシック"/>
          </a:endParaRPr>
        </a:p>
        <a:p>
          <a:r>
            <a:rPr kumimoji="1" lang="ja-JP" altLang="en-US" sz="1300">
              <a:solidFill>
                <a:srgbClr val="0000FF"/>
              </a:solidFill>
              <a:latin typeface="ＭＳ Ｐゴシック"/>
            </a:rPr>
            <a:t>　また、経費の削減に努めているが、様々な業務で電算化が進み、その運用経費が年々増加している。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147574</xdr:rowOff>
    </xdr:from>
    <xdr:to>
      <xdr:col>24</xdr:col>
      <xdr:colOff>31750</xdr:colOff>
      <xdr:row>18</xdr:row>
      <xdr:rowOff>8128</xdr:rowOff>
    </xdr:to>
    <xdr:cxnSp macro="">
      <xdr:nvCxnSpPr>
        <xdr:cNvPr id="122" name="直線コネクタ 121"/>
        <xdr:cNvCxnSpPr/>
      </xdr:nvCxnSpPr>
      <xdr:spPr>
        <a:xfrm>
          <a:off x="15671800" y="30622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17</xdr:row>
      <xdr:rowOff>147574</xdr:rowOff>
    </xdr:to>
    <xdr:cxnSp macro="">
      <xdr:nvCxnSpPr>
        <xdr:cNvPr id="125" name="直線コネクタ 124"/>
        <xdr:cNvCxnSpPr/>
      </xdr:nvCxnSpPr>
      <xdr:spPr>
        <a:xfrm>
          <a:off x="14782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143002</xdr:rowOff>
    </xdr:to>
    <xdr:cxnSp macro="">
      <xdr:nvCxnSpPr>
        <xdr:cNvPr id="128" name="直線コネクタ 127"/>
        <xdr:cNvCxnSpPr/>
      </xdr:nvCxnSpPr>
      <xdr:spPr>
        <a:xfrm>
          <a:off x="13893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129286</xdr:rowOff>
    </xdr:from>
    <xdr:to>
      <xdr:col>20</xdr:col>
      <xdr:colOff>158750</xdr:colOff>
      <xdr:row>17</xdr:row>
      <xdr:rowOff>133858</xdr:rowOff>
    </xdr:to>
    <xdr:cxnSp macro="">
      <xdr:nvCxnSpPr>
        <xdr:cNvPr id="131" name="直線コネクタ 130"/>
        <xdr:cNvCxnSpPr/>
      </xdr:nvCxnSpPr>
      <xdr:spPr>
        <a:xfrm>
          <a:off x="13004800" y="3043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41" name="円/楕円 140"/>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2"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96774</xdr:rowOff>
    </xdr:from>
    <xdr:to>
      <xdr:col>22</xdr:col>
      <xdr:colOff>615950</xdr:colOff>
      <xdr:row>18</xdr:row>
      <xdr:rowOff>26924</xdr:rowOff>
    </xdr:to>
    <xdr:sp macro="" textlink="">
      <xdr:nvSpPr>
        <xdr:cNvPr id="143" name="円/楕円 142"/>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11701</xdr:rowOff>
    </xdr:from>
    <xdr:ext cx="736600" cy="259045"/>
    <xdr:sp macro="" textlink="">
      <xdr:nvSpPr>
        <xdr:cNvPr id="144" name="テキスト ボックス 143"/>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5" name="円/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7" name="円/楕円 146"/>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8" name="テキスト ボックス 147"/>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78486</xdr:rowOff>
    </xdr:from>
    <xdr:to>
      <xdr:col>19</xdr:col>
      <xdr:colOff>6350</xdr:colOff>
      <xdr:row>18</xdr:row>
      <xdr:rowOff>8636</xdr:rowOff>
    </xdr:to>
    <xdr:sp macro="" textlink="">
      <xdr:nvSpPr>
        <xdr:cNvPr id="149" name="円/楕円 148"/>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164863</xdr:rowOff>
    </xdr:from>
    <xdr:ext cx="762000" cy="259045"/>
    <xdr:sp macro="" textlink="">
      <xdr:nvSpPr>
        <xdr:cNvPr id="150" name="テキスト ボックス 149"/>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少子高齢化施策、障害福祉施策に係る増額が今後も見込まれる。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2" name="直線コネクタ 181"/>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146050</xdr:rowOff>
    </xdr:to>
    <xdr:cxnSp macro="">
      <xdr:nvCxnSpPr>
        <xdr:cNvPr id="185" name="直線コネクタ 184"/>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88900</xdr:rowOff>
    </xdr:to>
    <xdr:cxnSp macro="">
      <xdr:nvCxnSpPr>
        <xdr:cNvPr id="188" name="直線コネクタ 187"/>
        <xdr:cNvCxnSpPr/>
      </xdr:nvCxnSpPr>
      <xdr:spPr>
        <a:xfrm flipV="1">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88900</xdr:rowOff>
    </xdr:to>
    <xdr:cxnSp macro="">
      <xdr:nvCxnSpPr>
        <xdr:cNvPr id="191" name="直線コネクタ 190"/>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1" name="円/楕円 20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3" name="円/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4" name="テキスト ボックス 203"/>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5" name="円/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6" name="テキスト ボックス 20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7" name="円/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8" name="テキスト ボックス 20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9" name="円/楕円 20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0" name="テキスト ボックス 209"/>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繰出金の増額により比率が増加している。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また今後、維持補修費の増額が見込まれる。積立金についても交付税の増減により左右される。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69850</xdr:rowOff>
    </xdr:to>
    <xdr:cxnSp macro="">
      <xdr:nvCxnSpPr>
        <xdr:cNvPr id="238" name="直線コネクタ 237"/>
        <xdr:cNvCxnSpPr/>
      </xdr:nvCxnSpPr>
      <xdr:spPr>
        <a:xfrm>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109855</xdr:rowOff>
    </xdr:to>
    <xdr:cxnSp macro="">
      <xdr:nvCxnSpPr>
        <xdr:cNvPr id="241" name="直線コネクタ 240"/>
        <xdr:cNvCxnSpPr/>
      </xdr:nvCxnSpPr>
      <xdr:spPr>
        <a:xfrm flipV="1">
          <a:off x="14782800" y="97967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109855</xdr:rowOff>
    </xdr:from>
    <xdr:to>
      <xdr:col>21</xdr:col>
      <xdr:colOff>361950</xdr:colOff>
      <xdr:row>57</xdr:row>
      <xdr:rowOff>109855</xdr:rowOff>
    </xdr:to>
    <xdr:cxnSp macro="">
      <xdr:nvCxnSpPr>
        <xdr:cNvPr id="244" name="直線コネクタ 243"/>
        <xdr:cNvCxnSpPr/>
      </xdr:nvCxnSpPr>
      <xdr:spPr>
        <a:xfrm>
          <a:off x="13893800" y="98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109855</xdr:rowOff>
    </xdr:to>
    <xdr:cxnSp macro="">
      <xdr:nvCxnSpPr>
        <xdr:cNvPr id="247" name="直線コネクタ 246"/>
        <xdr:cNvCxnSpPr/>
      </xdr:nvCxnSpPr>
      <xdr:spPr>
        <a:xfrm>
          <a:off x="13004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円/楕円 256"/>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58"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59" name="円/楕円 258"/>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60" name="テキスト ボックス 259"/>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59055</xdr:rowOff>
    </xdr:from>
    <xdr:to>
      <xdr:col>21</xdr:col>
      <xdr:colOff>412750</xdr:colOff>
      <xdr:row>57</xdr:row>
      <xdr:rowOff>160655</xdr:rowOff>
    </xdr:to>
    <xdr:sp macro="" textlink="">
      <xdr:nvSpPr>
        <xdr:cNvPr id="261" name="円/楕円 260"/>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62" name="テキスト ボックス 261"/>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59055</xdr:rowOff>
    </xdr:from>
    <xdr:to>
      <xdr:col>20</xdr:col>
      <xdr:colOff>209550</xdr:colOff>
      <xdr:row>57</xdr:row>
      <xdr:rowOff>160655</xdr:rowOff>
    </xdr:to>
    <xdr:sp macro="" textlink="">
      <xdr:nvSpPr>
        <xdr:cNvPr id="263" name="円/楕円 262"/>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145432</xdr:rowOff>
    </xdr:from>
    <xdr:ext cx="762000" cy="259045"/>
    <xdr:sp macro="" textlink="">
      <xdr:nvSpPr>
        <xdr:cNvPr id="264" name="テキスト ボックス 263"/>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24765</xdr:rowOff>
    </xdr:from>
    <xdr:to>
      <xdr:col>19</xdr:col>
      <xdr:colOff>6350</xdr:colOff>
      <xdr:row>57</xdr:row>
      <xdr:rowOff>126365</xdr:rowOff>
    </xdr:to>
    <xdr:sp macro="" textlink="">
      <xdr:nvSpPr>
        <xdr:cNvPr id="265" name="円/楕円 264"/>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111142</xdr:rowOff>
    </xdr:from>
    <xdr:ext cx="762000" cy="259045"/>
    <xdr:sp macro="" textlink="">
      <xdr:nvSpPr>
        <xdr:cNvPr id="266" name="テキスト ボックス 265"/>
        <xdr:cNvSpPr txBox="1"/>
      </xdr:nvSpPr>
      <xdr:spPr>
        <a:xfrm>
          <a:off x="126238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a:rPr>
            <a:t>　昨年度より</a:t>
          </a:r>
          <a:r>
            <a:rPr kumimoji="1" lang="en-US" altLang="ja-JP" sz="1300">
              <a:solidFill>
                <a:srgbClr val="0000FF"/>
              </a:solidFill>
              <a:latin typeface="ＭＳ Ｐゴシック"/>
            </a:rPr>
            <a:t>0.1</a:t>
          </a:r>
          <a:r>
            <a:rPr kumimoji="1" lang="ja-JP" altLang="en-US" sz="1300">
              <a:solidFill>
                <a:srgbClr val="0000FF"/>
              </a:solidFill>
              <a:latin typeface="ＭＳ Ｐゴシック"/>
            </a:rPr>
            <a:t>％の減少とほぼ横ばいではあるが、今後、南和広域医療企業団、奈良県広域消防組合等への負担金の増額などが見込まれる。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99568</xdr:rowOff>
    </xdr:to>
    <xdr:cxnSp macro="">
      <xdr:nvCxnSpPr>
        <xdr:cNvPr id="296" name="直線コネクタ 295"/>
        <xdr:cNvCxnSpPr/>
      </xdr:nvCxnSpPr>
      <xdr:spPr>
        <a:xfrm flipV="1">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99568</xdr:rowOff>
    </xdr:to>
    <xdr:cxnSp macro="">
      <xdr:nvCxnSpPr>
        <xdr:cNvPr id="299" name="直線コネクタ 298"/>
        <xdr:cNvCxnSpPr/>
      </xdr:nvCxnSpPr>
      <xdr:spPr>
        <a:xfrm>
          <a:off x="14782800" y="61757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12700</xdr:rowOff>
    </xdr:to>
    <xdr:cxnSp macro="">
      <xdr:nvCxnSpPr>
        <xdr:cNvPr id="302" name="直線コネクタ 301"/>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12700</xdr:rowOff>
    </xdr:to>
    <xdr:cxnSp macro="">
      <xdr:nvCxnSpPr>
        <xdr:cNvPr id="305" name="直線コネクタ 304"/>
        <xdr:cNvCxnSpPr/>
      </xdr:nvCxnSpPr>
      <xdr:spPr>
        <a:xfrm>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15" name="円/楕円 314"/>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16"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17" name="円/楕円 316"/>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8" name="テキスト ボックス 31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19" name="円/楕円 318"/>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0" name="テキスト ボックス 319"/>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1" name="円/楕円 32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23" name="円/楕円 322"/>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24" name="テキスト ボックス 323"/>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年度をピークに年々減少傾向である。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年度から南和広域医療組合（現・南和広域医療企業団）が行う救急病院整備事業に対する多額の地方債借入を行っていることなどから、今後、再び増額となる見込みである。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62230</xdr:rowOff>
    </xdr:to>
    <xdr:cxnSp macro="">
      <xdr:nvCxnSpPr>
        <xdr:cNvPr id="356" name="直線コネクタ 355"/>
        <xdr:cNvCxnSpPr/>
      </xdr:nvCxnSpPr>
      <xdr:spPr>
        <a:xfrm>
          <a:off x="3987800" y="1326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100330</xdr:rowOff>
    </xdr:to>
    <xdr:cxnSp macro="">
      <xdr:nvCxnSpPr>
        <xdr:cNvPr id="359" name="直線コネクタ 358"/>
        <xdr:cNvCxnSpPr/>
      </xdr:nvCxnSpPr>
      <xdr:spPr>
        <a:xfrm flipV="1">
          <a:off x="3098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78</xdr:row>
      <xdr:rowOff>96520</xdr:rowOff>
    </xdr:to>
    <xdr:cxnSp macro="">
      <xdr:nvCxnSpPr>
        <xdr:cNvPr id="362" name="直線コネクタ 361"/>
        <xdr:cNvCxnSpPr/>
      </xdr:nvCxnSpPr>
      <xdr:spPr>
        <a:xfrm flipV="1">
          <a:off x="2209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96520</xdr:rowOff>
    </xdr:to>
    <xdr:cxnSp macro="">
      <xdr:nvCxnSpPr>
        <xdr:cNvPr id="365" name="直線コネクタ 364"/>
        <xdr:cNvCxnSpPr/>
      </xdr:nvCxnSpPr>
      <xdr:spPr>
        <a:xfrm>
          <a:off x="1320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75" name="円/楕円 374"/>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76"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77" name="円/楕円 376"/>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79" name="円/楕円 378"/>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0" name="テキスト ボックス 379"/>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81" name="円/楕円 380"/>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2" name="テキスト ボックス 381"/>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3" name="円/楕円 382"/>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4" name="テキスト ボックス 383"/>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交付税額の増減が大きく経常収支に影響する。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高齢化による医療費負担、電算化経費等、様々な増加要因が存在しているため、その抑制に向けて今後も引き続き業務的経費の削減に努める。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19558</xdr:rowOff>
    </xdr:from>
    <xdr:to>
      <xdr:col>24</xdr:col>
      <xdr:colOff>31750</xdr:colOff>
      <xdr:row>78</xdr:row>
      <xdr:rowOff>51563</xdr:rowOff>
    </xdr:to>
    <xdr:cxnSp macro="">
      <xdr:nvCxnSpPr>
        <xdr:cNvPr id="415" name="直線コネクタ 414"/>
        <xdr:cNvCxnSpPr/>
      </xdr:nvCxnSpPr>
      <xdr:spPr>
        <a:xfrm>
          <a:off x="15671800" y="133926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78</xdr:row>
      <xdr:rowOff>19558</xdr:rowOff>
    </xdr:to>
    <xdr:cxnSp macro="">
      <xdr:nvCxnSpPr>
        <xdr:cNvPr id="418" name="直線コネクタ 417"/>
        <xdr:cNvCxnSpPr/>
      </xdr:nvCxnSpPr>
      <xdr:spPr>
        <a:xfrm>
          <a:off x="14782800" y="1332865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163576</xdr:rowOff>
    </xdr:to>
    <xdr:cxnSp macro="">
      <xdr:nvCxnSpPr>
        <xdr:cNvPr id="421" name="直線コネクタ 420"/>
        <xdr:cNvCxnSpPr/>
      </xdr:nvCxnSpPr>
      <xdr:spPr>
        <a:xfrm flipV="1">
          <a:off x="13893800" y="133286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163576</xdr:rowOff>
    </xdr:to>
    <xdr:cxnSp macro="">
      <xdr:nvCxnSpPr>
        <xdr:cNvPr id="424" name="直線コネクタ 423"/>
        <xdr:cNvCxnSpPr/>
      </xdr:nvCxnSpPr>
      <xdr:spPr>
        <a:xfrm>
          <a:off x="13004800" y="1322578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763</xdr:rowOff>
    </xdr:from>
    <xdr:to>
      <xdr:col>24</xdr:col>
      <xdr:colOff>82550</xdr:colOff>
      <xdr:row>78</xdr:row>
      <xdr:rowOff>102363</xdr:rowOff>
    </xdr:to>
    <xdr:sp macro="" textlink="">
      <xdr:nvSpPr>
        <xdr:cNvPr id="434" name="円/楕円 433"/>
        <xdr:cNvSpPr/>
      </xdr:nvSpPr>
      <xdr:spPr>
        <a:xfrm>
          <a:off x="164592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144290</xdr:rowOff>
    </xdr:from>
    <xdr:ext cx="762000" cy="259045"/>
    <xdr:sp macro="" textlink="">
      <xdr:nvSpPr>
        <xdr:cNvPr id="435" name="公債費以外該当値テキスト"/>
        <xdr:cNvSpPr txBox="1"/>
      </xdr:nvSpPr>
      <xdr:spPr>
        <a:xfrm>
          <a:off x="16598900" y="133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140208</xdr:rowOff>
    </xdr:from>
    <xdr:to>
      <xdr:col>22</xdr:col>
      <xdr:colOff>615950</xdr:colOff>
      <xdr:row>78</xdr:row>
      <xdr:rowOff>70358</xdr:rowOff>
    </xdr:to>
    <xdr:sp macro="" textlink="">
      <xdr:nvSpPr>
        <xdr:cNvPr id="436" name="円/楕円 435"/>
        <xdr:cNvSpPr/>
      </xdr:nvSpPr>
      <xdr:spPr>
        <a:xfrm>
          <a:off x="15621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55135</xdr:rowOff>
    </xdr:from>
    <xdr:ext cx="736600" cy="259045"/>
    <xdr:sp macro="" textlink="">
      <xdr:nvSpPr>
        <xdr:cNvPr id="437" name="テキスト ボックス 436"/>
        <xdr:cNvSpPr txBox="1"/>
      </xdr:nvSpPr>
      <xdr:spPr>
        <a:xfrm>
          <a:off x="15290800" y="1342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38" name="円/楕円 437"/>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9" name="テキスト ボックス 438"/>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112776</xdr:rowOff>
    </xdr:from>
    <xdr:to>
      <xdr:col>20</xdr:col>
      <xdr:colOff>209550</xdr:colOff>
      <xdr:row>78</xdr:row>
      <xdr:rowOff>42926</xdr:rowOff>
    </xdr:to>
    <xdr:sp macro="" textlink="">
      <xdr:nvSpPr>
        <xdr:cNvPr id="440" name="円/楕円 439"/>
        <xdr:cNvSpPr/>
      </xdr:nvSpPr>
      <xdr:spPr>
        <a:xfrm>
          <a:off x="13843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27703</xdr:rowOff>
    </xdr:from>
    <xdr:ext cx="762000" cy="259045"/>
    <xdr:sp macro="" textlink="">
      <xdr:nvSpPr>
        <xdr:cNvPr id="441" name="テキスト ボックス 440"/>
        <xdr:cNvSpPr txBox="1"/>
      </xdr:nvSpPr>
      <xdr:spPr>
        <a:xfrm>
          <a:off x="13512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2" name="円/楕円 44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3" name="テキスト ボックス 442"/>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奈良県黒滝村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77413</xdr:rowOff>
    </xdr:from>
    <xdr:to>
      <xdr:col>4</xdr:col>
      <xdr:colOff>1117600</xdr:colOff>
      <xdr:row>16</xdr:row>
      <xdr:rowOff>140653</xdr:rowOff>
    </xdr:to>
    <xdr:cxnSp macro="">
      <xdr:nvCxnSpPr>
        <xdr:cNvPr id="51" name="直線コネクタ 50"/>
        <xdr:cNvCxnSpPr/>
      </xdr:nvCxnSpPr>
      <xdr:spPr bwMode="auto">
        <a:xfrm flipV="1">
          <a:off x="5003800" y="2868238"/>
          <a:ext cx="647700" cy="6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140653</xdr:rowOff>
    </xdr:from>
    <xdr:to>
      <xdr:col>4</xdr:col>
      <xdr:colOff>469900</xdr:colOff>
      <xdr:row>16</xdr:row>
      <xdr:rowOff>152297</xdr:rowOff>
    </xdr:to>
    <xdr:cxnSp macro="">
      <xdr:nvCxnSpPr>
        <xdr:cNvPr id="54" name="直線コネクタ 53"/>
        <xdr:cNvCxnSpPr/>
      </xdr:nvCxnSpPr>
      <xdr:spPr bwMode="auto">
        <a:xfrm flipV="1">
          <a:off x="4305300" y="2931478"/>
          <a:ext cx="698500" cy="1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152297</xdr:rowOff>
    </xdr:from>
    <xdr:to>
      <xdr:col>3</xdr:col>
      <xdr:colOff>904875</xdr:colOff>
      <xdr:row>16</xdr:row>
      <xdr:rowOff>158910</xdr:rowOff>
    </xdr:to>
    <xdr:cxnSp macro="">
      <xdr:nvCxnSpPr>
        <xdr:cNvPr id="57" name="直線コネクタ 56"/>
        <xdr:cNvCxnSpPr/>
      </xdr:nvCxnSpPr>
      <xdr:spPr bwMode="auto">
        <a:xfrm flipV="1">
          <a:off x="3606800" y="2943122"/>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158910</xdr:rowOff>
    </xdr:from>
    <xdr:to>
      <xdr:col>3</xdr:col>
      <xdr:colOff>206375</xdr:colOff>
      <xdr:row>17</xdr:row>
      <xdr:rowOff>47930</xdr:rowOff>
    </xdr:to>
    <xdr:cxnSp macro="">
      <xdr:nvCxnSpPr>
        <xdr:cNvPr id="60" name="直線コネクタ 59"/>
        <xdr:cNvCxnSpPr/>
      </xdr:nvCxnSpPr>
      <xdr:spPr bwMode="auto">
        <a:xfrm flipV="1">
          <a:off x="2908300" y="2949735"/>
          <a:ext cx="698500" cy="6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26613</xdr:rowOff>
    </xdr:from>
    <xdr:to>
      <xdr:col>5</xdr:col>
      <xdr:colOff>34925</xdr:colOff>
      <xdr:row>16</xdr:row>
      <xdr:rowOff>128213</xdr:rowOff>
    </xdr:to>
    <xdr:sp macro="" textlink="">
      <xdr:nvSpPr>
        <xdr:cNvPr id="70" name="円/楕円 69"/>
        <xdr:cNvSpPr/>
      </xdr:nvSpPr>
      <xdr:spPr bwMode="auto">
        <a:xfrm>
          <a:off x="5600700" y="281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43140</xdr:rowOff>
    </xdr:from>
    <xdr:ext cx="762000" cy="259045"/>
    <xdr:sp macro="" textlink="">
      <xdr:nvSpPr>
        <xdr:cNvPr id="71" name="人口1人当たり決算額の推移該当値テキスト130"/>
        <xdr:cNvSpPr txBox="1"/>
      </xdr:nvSpPr>
      <xdr:spPr>
        <a:xfrm>
          <a:off x="5740400" y="266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454,535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89853</xdr:rowOff>
    </xdr:from>
    <xdr:to>
      <xdr:col>4</xdr:col>
      <xdr:colOff>520700</xdr:colOff>
      <xdr:row>17</xdr:row>
      <xdr:rowOff>20003</xdr:rowOff>
    </xdr:to>
    <xdr:sp macro="" textlink="">
      <xdr:nvSpPr>
        <xdr:cNvPr id="72" name="円/楕円 71"/>
        <xdr:cNvSpPr/>
      </xdr:nvSpPr>
      <xdr:spPr bwMode="auto">
        <a:xfrm>
          <a:off x="4953000" y="288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30180</xdr:rowOff>
    </xdr:from>
    <xdr:ext cx="736600" cy="259045"/>
    <xdr:sp macro="" textlink="">
      <xdr:nvSpPr>
        <xdr:cNvPr id="73" name="テキスト ボックス 72"/>
        <xdr:cNvSpPr txBox="1"/>
      </xdr:nvSpPr>
      <xdr:spPr>
        <a:xfrm>
          <a:off x="4622800" y="26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101497</xdr:rowOff>
    </xdr:from>
    <xdr:to>
      <xdr:col>3</xdr:col>
      <xdr:colOff>955675</xdr:colOff>
      <xdr:row>17</xdr:row>
      <xdr:rowOff>31647</xdr:rowOff>
    </xdr:to>
    <xdr:sp macro="" textlink="">
      <xdr:nvSpPr>
        <xdr:cNvPr id="74" name="円/楕円 73"/>
        <xdr:cNvSpPr/>
      </xdr:nvSpPr>
      <xdr:spPr bwMode="auto">
        <a:xfrm>
          <a:off x="4254500" y="289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41824</xdr:rowOff>
    </xdr:from>
    <xdr:ext cx="762000" cy="259045"/>
    <xdr:sp macro="" textlink="">
      <xdr:nvSpPr>
        <xdr:cNvPr id="75" name="テキスト ボックス 74"/>
        <xdr:cNvSpPr txBox="1"/>
      </xdr:nvSpPr>
      <xdr:spPr>
        <a:xfrm>
          <a:off x="3924300" y="266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108110</xdr:rowOff>
    </xdr:from>
    <xdr:to>
      <xdr:col>3</xdr:col>
      <xdr:colOff>257175</xdr:colOff>
      <xdr:row>17</xdr:row>
      <xdr:rowOff>38260</xdr:rowOff>
    </xdr:to>
    <xdr:sp macro="" textlink="">
      <xdr:nvSpPr>
        <xdr:cNvPr id="76" name="円/楕円 75"/>
        <xdr:cNvSpPr/>
      </xdr:nvSpPr>
      <xdr:spPr bwMode="auto">
        <a:xfrm>
          <a:off x="3556000" y="289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48437</xdr:rowOff>
    </xdr:from>
    <xdr:ext cx="762000" cy="259045"/>
    <xdr:sp macro="" textlink="">
      <xdr:nvSpPr>
        <xdr:cNvPr id="77" name="テキスト ボックス 76"/>
        <xdr:cNvSpPr txBox="1"/>
      </xdr:nvSpPr>
      <xdr:spPr>
        <a:xfrm>
          <a:off x="3225800" y="266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168580</xdr:rowOff>
    </xdr:from>
    <xdr:to>
      <xdr:col>2</xdr:col>
      <xdr:colOff>692150</xdr:colOff>
      <xdr:row>17</xdr:row>
      <xdr:rowOff>98730</xdr:rowOff>
    </xdr:to>
    <xdr:sp macro="" textlink="">
      <xdr:nvSpPr>
        <xdr:cNvPr id="78" name="円/楕円 77"/>
        <xdr:cNvSpPr/>
      </xdr:nvSpPr>
      <xdr:spPr bwMode="auto">
        <a:xfrm>
          <a:off x="2857500" y="2959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108907</xdr:rowOff>
    </xdr:from>
    <xdr:ext cx="762000" cy="259045"/>
    <xdr:sp macro="" textlink="">
      <xdr:nvSpPr>
        <xdr:cNvPr id="79" name="テキスト ボックス 78"/>
        <xdr:cNvSpPr txBox="1"/>
      </xdr:nvSpPr>
      <xdr:spPr>
        <a:xfrm>
          <a:off x="2527300" y="27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145037</xdr:rowOff>
    </xdr:from>
    <xdr:to>
      <xdr:col>4</xdr:col>
      <xdr:colOff>1117600</xdr:colOff>
      <xdr:row>35</xdr:row>
      <xdr:rowOff>150843</xdr:rowOff>
    </xdr:to>
    <xdr:cxnSp macro="">
      <xdr:nvCxnSpPr>
        <xdr:cNvPr id="110" name="直線コネクタ 109"/>
        <xdr:cNvCxnSpPr/>
      </xdr:nvCxnSpPr>
      <xdr:spPr bwMode="auto">
        <a:xfrm>
          <a:off x="5003800" y="6755387"/>
          <a:ext cx="6477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129977</xdr:rowOff>
    </xdr:from>
    <xdr:to>
      <xdr:col>4</xdr:col>
      <xdr:colOff>469900</xdr:colOff>
      <xdr:row>35</xdr:row>
      <xdr:rowOff>145037</xdr:rowOff>
    </xdr:to>
    <xdr:cxnSp macro="">
      <xdr:nvCxnSpPr>
        <xdr:cNvPr id="113" name="直線コネクタ 112"/>
        <xdr:cNvCxnSpPr/>
      </xdr:nvCxnSpPr>
      <xdr:spPr bwMode="auto">
        <a:xfrm>
          <a:off x="4305300" y="6740327"/>
          <a:ext cx="698500" cy="1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71382</xdr:rowOff>
    </xdr:from>
    <xdr:to>
      <xdr:col>3</xdr:col>
      <xdr:colOff>904875</xdr:colOff>
      <xdr:row>35</xdr:row>
      <xdr:rowOff>129977</xdr:rowOff>
    </xdr:to>
    <xdr:cxnSp macro="">
      <xdr:nvCxnSpPr>
        <xdr:cNvPr id="116" name="直線コネクタ 115"/>
        <xdr:cNvCxnSpPr/>
      </xdr:nvCxnSpPr>
      <xdr:spPr bwMode="auto">
        <a:xfrm>
          <a:off x="3606800" y="6681732"/>
          <a:ext cx="698500" cy="5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25405</xdr:rowOff>
    </xdr:from>
    <xdr:to>
      <xdr:col>3</xdr:col>
      <xdr:colOff>206375</xdr:colOff>
      <xdr:row>35</xdr:row>
      <xdr:rowOff>71382</xdr:rowOff>
    </xdr:to>
    <xdr:cxnSp macro="">
      <xdr:nvCxnSpPr>
        <xdr:cNvPr id="119" name="直線コネクタ 118"/>
        <xdr:cNvCxnSpPr/>
      </xdr:nvCxnSpPr>
      <xdr:spPr bwMode="auto">
        <a:xfrm>
          <a:off x="2908300" y="6635755"/>
          <a:ext cx="698500" cy="4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100043</xdr:rowOff>
    </xdr:from>
    <xdr:to>
      <xdr:col>5</xdr:col>
      <xdr:colOff>34925</xdr:colOff>
      <xdr:row>35</xdr:row>
      <xdr:rowOff>201643</xdr:rowOff>
    </xdr:to>
    <xdr:sp macro="" textlink="">
      <xdr:nvSpPr>
        <xdr:cNvPr id="129" name="円/楕円 128"/>
        <xdr:cNvSpPr/>
      </xdr:nvSpPr>
      <xdr:spPr bwMode="auto">
        <a:xfrm>
          <a:off x="5600700" y="671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288020</xdr:rowOff>
    </xdr:from>
    <xdr:ext cx="762000" cy="259045"/>
    <xdr:sp macro="" textlink="">
      <xdr:nvSpPr>
        <xdr:cNvPr id="130" name="人口1人当たり決算額の推移該当値テキスト445"/>
        <xdr:cNvSpPr txBox="1"/>
      </xdr:nvSpPr>
      <xdr:spPr>
        <a:xfrm>
          <a:off x="5740400" y="655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94237</xdr:rowOff>
    </xdr:from>
    <xdr:to>
      <xdr:col>4</xdr:col>
      <xdr:colOff>520700</xdr:colOff>
      <xdr:row>35</xdr:row>
      <xdr:rowOff>195837</xdr:rowOff>
    </xdr:to>
    <xdr:sp macro="" textlink="">
      <xdr:nvSpPr>
        <xdr:cNvPr id="131" name="円/楕円 130"/>
        <xdr:cNvSpPr/>
      </xdr:nvSpPr>
      <xdr:spPr bwMode="auto">
        <a:xfrm>
          <a:off x="4953000" y="670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206014</xdr:rowOff>
    </xdr:from>
    <xdr:ext cx="736600" cy="259045"/>
    <xdr:sp macro="" textlink="">
      <xdr:nvSpPr>
        <xdr:cNvPr id="132" name="テキスト ボックス 131"/>
        <xdr:cNvSpPr txBox="1"/>
      </xdr:nvSpPr>
      <xdr:spPr>
        <a:xfrm>
          <a:off x="4622800" y="647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79177</xdr:rowOff>
    </xdr:from>
    <xdr:to>
      <xdr:col>3</xdr:col>
      <xdr:colOff>955675</xdr:colOff>
      <xdr:row>35</xdr:row>
      <xdr:rowOff>180777</xdr:rowOff>
    </xdr:to>
    <xdr:sp macro="" textlink="">
      <xdr:nvSpPr>
        <xdr:cNvPr id="133" name="円/楕円 132"/>
        <xdr:cNvSpPr/>
      </xdr:nvSpPr>
      <xdr:spPr bwMode="auto">
        <a:xfrm>
          <a:off x="4254500" y="668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190954</xdr:rowOff>
    </xdr:from>
    <xdr:ext cx="762000" cy="259045"/>
    <xdr:sp macro="" textlink="">
      <xdr:nvSpPr>
        <xdr:cNvPr id="134" name="テキスト ボックス 133"/>
        <xdr:cNvSpPr txBox="1"/>
      </xdr:nvSpPr>
      <xdr:spPr>
        <a:xfrm>
          <a:off x="3924300" y="645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20582</xdr:rowOff>
    </xdr:from>
    <xdr:to>
      <xdr:col>3</xdr:col>
      <xdr:colOff>257175</xdr:colOff>
      <xdr:row>35</xdr:row>
      <xdr:rowOff>122182</xdr:rowOff>
    </xdr:to>
    <xdr:sp macro="" textlink="">
      <xdr:nvSpPr>
        <xdr:cNvPr id="135" name="円/楕円 134"/>
        <xdr:cNvSpPr/>
      </xdr:nvSpPr>
      <xdr:spPr bwMode="auto">
        <a:xfrm>
          <a:off x="3556000" y="66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132359</xdr:rowOff>
    </xdr:from>
    <xdr:ext cx="762000" cy="259045"/>
    <xdr:sp macro="" textlink="">
      <xdr:nvSpPr>
        <xdr:cNvPr id="136" name="テキスト ボックス 135"/>
        <xdr:cNvSpPr txBox="1"/>
      </xdr:nvSpPr>
      <xdr:spPr>
        <a:xfrm>
          <a:off x="3225800" y="639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317505</xdr:rowOff>
    </xdr:from>
    <xdr:to>
      <xdr:col>2</xdr:col>
      <xdr:colOff>692150</xdr:colOff>
      <xdr:row>35</xdr:row>
      <xdr:rowOff>76205</xdr:rowOff>
    </xdr:to>
    <xdr:sp macro="" textlink="">
      <xdr:nvSpPr>
        <xdr:cNvPr id="137" name="円/楕円 136"/>
        <xdr:cNvSpPr/>
      </xdr:nvSpPr>
      <xdr:spPr bwMode="auto">
        <a:xfrm>
          <a:off x="2857500" y="658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86382</xdr:rowOff>
    </xdr:from>
    <xdr:ext cx="762000" cy="259045"/>
    <xdr:sp macro="" textlink="">
      <xdr:nvSpPr>
        <xdr:cNvPr id="138" name="テキスト ボックス 137"/>
        <xdr:cNvSpPr txBox="1"/>
      </xdr:nvSpPr>
      <xdr:spPr>
        <a:xfrm>
          <a:off x="2527300" y="635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補助金や職員の手当削減、弔慰費の減額など平成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年度から実施している行政改革にかかる緊縮財政運営の成果により、財政調整基金を増額することができた。</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年度は、取崩しこそ免れているものの、財政調整基金の積立額が条例で定める最低額の</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千円にとどまっている。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補助金や職員の手当削減、弔慰費の減額など平成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年度から実施している行政改革にかかる緊縮財政運営の成果により、黒字を維持している。特別会計でも赤字額が存在せず、連結実質赤字比率も黒字となっている。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7.2</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％となり、昨年度より</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％減少した。平成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年度から観光施設等の整備のために借入を行った地域整備事業債により一時償還金が増加していたが、平成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年度に償還が全額完了となり、公債費は年々減少している。交付税算入公債費は減少していく一方において、逆に交付税算入率の高い過疎、辺地債の償還割合が増えている。しかし、平成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年度より南和広域医療組合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（現・南和広域医療企業団）</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が行う救急病院整備事業等に対する多額の地方債借入を行っており、数年後には再び比率が増加する見込みである。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年度をピークに年々減少傾向である。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また、将来負担額の減少のその他の要因として、平成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年度から債務負担行為設定されている老人福祉施設整備事業補助金が平成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年度に終了となることが挙げられる。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（現・南和広域医療企業団）</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が行う救急病院整備事業等に対する多額の地方債借入を行っていることから、今後、再び元利償還金が増額となり、比率が上昇していく見込みである。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1474668</v>
      </c>
      <c r="BO4" s="379"/>
      <c r="BP4" s="379"/>
      <c r="BQ4" s="379"/>
      <c r="BR4" s="379"/>
      <c r="BS4" s="379"/>
      <c r="BT4" s="379"/>
      <c r="BU4" s="380"/>
      <c r="BV4" s="378">
        <v>1529489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7.3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1407059</v>
      </c>
      <c r="BO5" s="384"/>
      <c r="BP5" s="384"/>
      <c r="BQ5" s="384"/>
      <c r="BR5" s="384"/>
      <c r="BS5" s="384"/>
      <c r="BT5" s="384"/>
      <c r="BU5" s="385"/>
      <c r="BV5" s="383">
        <v>1426632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96.5</v>
      </c>
      <c r="CU5" s="354"/>
      <c r="CV5" s="354"/>
      <c r="CW5" s="354"/>
      <c r="CX5" s="354"/>
      <c r="CY5" s="354"/>
      <c r="CZ5" s="354"/>
      <c r="DA5" s="355"/>
      <c r="DB5" s="353">
        <v>95.1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67609</v>
      </c>
      <c r="BO6" s="384"/>
      <c r="BP6" s="384"/>
      <c r="BQ6" s="384"/>
      <c r="BR6" s="384"/>
      <c r="BS6" s="384"/>
      <c r="BT6" s="384"/>
      <c r="BU6" s="385"/>
      <c r="BV6" s="383">
        <v>102857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101.4</v>
      </c>
      <c r="CU6" s="530"/>
      <c r="CV6" s="530"/>
      <c r="CW6" s="530"/>
      <c r="CX6" s="530"/>
      <c r="CY6" s="530"/>
      <c r="CZ6" s="530"/>
      <c r="DA6" s="531"/>
      <c r="DB6" s="529">
        <v>99.9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4617</v>
      </c>
      <c r="BO7" s="384"/>
      <c r="BP7" s="384"/>
      <c r="BQ7" s="384"/>
      <c r="BR7" s="384"/>
      <c r="BS7" s="384"/>
      <c r="BT7" s="384"/>
      <c r="BU7" s="385"/>
      <c r="BV7" s="383">
        <v>42833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803442</v>
      </c>
      <c r="CU7" s="384"/>
      <c r="CV7" s="384"/>
      <c r="CW7" s="384"/>
      <c r="CX7" s="384"/>
      <c r="CY7" s="384"/>
      <c r="CZ7" s="384"/>
      <c r="DA7" s="385"/>
      <c r="DB7" s="383">
        <v>822936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62992</v>
      </c>
      <c r="BO8" s="384"/>
      <c r="BP8" s="384"/>
      <c r="BQ8" s="384"/>
      <c r="BR8" s="384"/>
      <c r="BS8" s="384"/>
      <c r="BT8" s="384"/>
      <c r="BU8" s="385"/>
      <c r="BV8" s="383">
        <v>60024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v>
      </c>
      <c r="CU8" s="493"/>
      <c r="CV8" s="493"/>
      <c r="CW8" s="493"/>
      <c r="CX8" s="493"/>
      <c r="CY8" s="493"/>
      <c r="CZ8" s="493"/>
      <c r="DA8" s="494"/>
      <c r="DB8" s="492">
        <v>0.1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840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2968</v>
      </c>
      <c r="BO9" s="384"/>
      <c r="BP9" s="384"/>
      <c r="BQ9" s="384"/>
      <c r="BR9" s="384"/>
      <c r="BS9" s="384"/>
      <c r="BT9" s="384"/>
      <c r="BU9" s="385"/>
      <c r="BV9" s="383">
        <v>-12319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1076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100</v>
      </c>
      <c r="BO10" s="384"/>
      <c r="BP10" s="384"/>
      <c r="BQ10" s="384"/>
      <c r="BR10" s="384"/>
      <c r="BS10" s="384"/>
      <c r="BT10" s="384"/>
      <c r="BU10" s="385"/>
      <c r="BV10" s="383">
        <v>100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811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808</v>
      </c>
      <c r="S13" s="485"/>
      <c r="T13" s="485"/>
      <c r="U13" s="485"/>
      <c r="V13" s="486"/>
      <c r="W13" s="472" t="s">
        <v>124</v>
      </c>
      <c r="X13" s="396"/>
      <c r="Y13" s="396"/>
      <c r="Z13" s="396"/>
      <c r="AA13" s="396"/>
      <c r="AB13" s="397"/>
      <c r="AC13" s="359">
        <v>32</v>
      </c>
      <c r="AD13" s="360"/>
      <c r="AE13" s="360"/>
      <c r="AF13" s="360"/>
      <c r="AG13" s="361"/>
      <c r="AH13" s="359">
        <v>52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3068</v>
      </c>
      <c r="BO13" s="384"/>
      <c r="BP13" s="384"/>
      <c r="BQ13" s="384"/>
      <c r="BR13" s="384"/>
      <c r="BS13" s="384"/>
      <c r="BT13" s="384"/>
      <c r="BU13" s="385"/>
      <c r="BV13" s="383">
        <v>-12219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834</v>
      </c>
      <c r="S14" s="485"/>
      <c r="T14" s="485"/>
      <c r="U14" s="485"/>
      <c r="V14" s="486"/>
      <c r="W14" s="487"/>
      <c r="X14" s="399"/>
      <c r="Y14" s="399"/>
      <c r="Z14" s="399"/>
      <c r="AA14" s="399"/>
      <c r="AB14" s="400"/>
      <c r="AC14" s="477">
        <v>9.6</v>
      </c>
      <c r="AD14" s="478"/>
      <c r="AE14" s="478"/>
      <c r="AF14" s="478"/>
      <c r="AG14" s="479"/>
      <c r="AH14" s="477">
        <v>11.6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831</v>
      </c>
      <c r="S15" s="485"/>
      <c r="T15" s="485"/>
      <c r="U15" s="485"/>
      <c r="V15" s="486"/>
      <c r="W15" s="472" t="s">
        <v>131</v>
      </c>
      <c r="X15" s="396"/>
      <c r="Y15" s="396"/>
      <c r="Z15" s="396"/>
      <c r="AA15" s="396"/>
      <c r="AB15" s="397"/>
      <c r="AC15" s="359">
        <v>84</v>
      </c>
      <c r="AD15" s="360"/>
      <c r="AE15" s="360"/>
      <c r="AF15" s="360"/>
      <c r="AG15" s="361"/>
      <c r="AH15" s="359">
        <v>117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75218</v>
      </c>
      <c r="BO15" s="379"/>
      <c r="BP15" s="379"/>
      <c r="BQ15" s="379"/>
      <c r="BR15" s="379"/>
      <c r="BS15" s="379"/>
      <c r="BT15" s="379"/>
      <c r="BU15" s="380"/>
      <c r="BV15" s="378">
        <v>76166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25.1</v>
      </c>
      <c r="AD16" s="478"/>
      <c r="AE16" s="478"/>
      <c r="AF16" s="478"/>
      <c r="AG16" s="479"/>
      <c r="AH16" s="477">
        <v>26.1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745977</v>
      </c>
      <c r="BO16" s="384"/>
      <c r="BP16" s="384"/>
      <c r="BQ16" s="384"/>
      <c r="BR16" s="384"/>
      <c r="BS16" s="384"/>
      <c r="BT16" s="384"/>
      <c r="BU16" s="385"/>
      <c r="BV16" s="383">
        <v>763633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218</v>
      </c>
      <c r="AD17" s="360"/>
      <c r="AE17" s="360"/>
      <c r="AF17" s="360"/>
      <c r="AG17" s="361"/>
      <c r="AH17" s="359">
        <v>279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93451</v>
      </c>
      <c r="BO17" s="384"/>
      <c r="BP17" s="384"/>
      <c r="BQ17" s="384"/>
      <c r="BR17" s="384"/>
      <c r="BS17" s="384"/>
      <c r="BT17" s="384"/>
      <c r="BU17" s="385"/>
      <c r="BV17" s="383">
        <v>95153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47.7</v>
      </c>
      <c r="M18" s="448"/>
      <c r="N18" s="448"/>
      <c r="O18" s="448"/>
      <c r="P18" s="448"/>
      <c r="Q18" s="448"/>
      <c r="R18" s="449"/>
      <c r="S18" s="449"/>
      <c r="T18" s="449"/>
      <c r="U18" s="449"/>
      <c r="V18" s="450"/>
      <c r="W18" s="464"/>
      <c r="X18" s="465"/>
      <c r="Y18" s="465"/>
      <c r="Z18" s="465"/>
      <c r="AA18" s="465"/>
      <c r="AB18" s="473"/>
      <c r="AC18" s="347">
        <v>65.3</v>
      </c>
      <c r="AD18" s="348"/>
      <c r="AE18" s="348"/>
      <c r="AF18" s="348"/>
      <c r="AG18" s="451"/>
      <c r="AH18" s="347">
        <v>62.3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778789</v>
      </c>
      <c r="BO18" s="384"/>
      <c r="BP18" s="384"/>
      <c r="BQ18" s="384"/>
      <c r="BR18" s="384"/>
      <c r="BS18" s="384"/>
      <c r="BT18" s="384"/>
      <c r="BU18" s="385"/>
      <c r="BV18" s="383">
        <v>796435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1092067</v>
      </c>
      <c r="BO19" s="384"/>
      <c r="BP19" s="384"/>
      <c r="BQ19" s="384"/>
      <c r="BR19" s="384"/>
      <c r="BS19" s="384"/>
      <c r="BT19" s="384"/>
      <c r="BU19" s="385"/>
      <c r="BV19" s="383">
        <v>1101888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960293</v>
      </c>
      <c r="BO23" s="384"/>
      <c r="BP23" s="384"/>
      <c r="BQ23" s="384"/>
      <c r="BR23" s="384"/>
      <c r="BS23" s="384"/>
      <c r="BT23" s="384"/>
      <c r="BU23" s="385"/>
      <c r="BV23" s="383">
        <v>1004444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4200</v>
      </c>
      <c r="R24" s="360"/>
      <c r="S24" s="360"/>
      <c r="T24" s="360"/>
      <c r="U24" s="360"/>
      <c r="V24" s="361"/>
      <c r="W24" s="425"/>
      <c r="X24" s="416"/>
      <c r="Y24" s="417"/>
      <c r="Z24" s="356" t="s">
        <v>154</v>
      </c>
      <c r="AA24" s="357"/>
      <c r="AB24" s="357"/>
      <c r="AC24" s="357"/>
      <c r="AD24" s="357"/>
      <c r="AE24" s="357"/>
      <c r="AF24" s="357"/>
      <c r="AG24" s="358"/>
      <c r="AH24" s="359">
        <v>30</v>
      </c>
      <c r="AI24" s="360"/>
      <c r="AJ24" s="360"/>
      <c r="AK24" s="360"/>
      <c r="AL24" s="361"/>
      <c r="AM24" s="359">
        <v>90810</v>
      </c>
      <c r="AN24" s="360"/>
      <c r="AO24" s="360"/>
      <c r="AP24" s="360"/>
      <c r="AQ24" s="360"/>
      <c r="AR24" s="361"/>
      <c r="AS24" s="359">
        <v>3027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905792</v>
      </c>
      <c r="BO24" s="384"/>
      <c r="BP24" s="384"/>
      <c r="BQ24" s="384"/>
      <c r="BR24" s="384"/>
      <c r="BS24" s="384"/>
      <c r="BT24" s="384"/>
      <c r="BU24" s="385"/>
      <c r="BV24" s="383">
        <v>944312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4600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386118</v>
      </c>
      <c r="BO25" s="379"/>
      <c r="BP25" s="379"/>
      <c r="BQ25" s="379"/>
      <c r="BR25" s="379"/>
      <c r="BS25" s="379"/>
      <c r="BT25" s="379"/>
      <c r="BU25" s="380"/>
      <c r="BV25" s="378">
        <v>296232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4200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2400</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11520</v>
      </c>
      <c r="AN27" s="360"/>
      <c r="AO27" s="360"/>
      <c r="AP27" s="360"/>
      <c r="AQ27" s="360"/>
      <c r="AR27" s="361"/>
      <c r="AS27" s="359">
        <v>2880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11973</v>
      </c>
      <c r="BO27" s="387"/>
      <c r="BP27" s="387"/>
      <c r="BQ27" s="387"/>
      <c r="BR27" s="387"/>
      <c r="BS27" s="387"/>
      <c r="BT27" s="387"/>
      <c r="BU27" s="388"/>
      <c r="BV27" s="386">
        <v>11973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1800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710029</v>
      </c>
      <c r="BO28" s="379"/>
      <c r="BP28" s="379"/>
      <c r="BQ28" s="379"/>
      <c r="BR28" s="379"/>
      <c r="BS28" s="379"/>
      <c r="BT28" s="379"/>
      <c r="BU28" s="380"/>
      <c r="BV28" s="378">
        <v>709929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5</v>
      </c>
      <c r="M29" s="360"/>
      <c r="N29" s="360"/>
      <c r="O29" s="360"/>
      <c r="P29" s="361"/>
      <c r="Q29" s="359">
        <v>1700</v>
      </c>
      <c r="R29" s="360"/>
      <c r="S29" s="360"/>
      <c r="T29" s="360"/>
      <c r="U29" s="360"/>
      <c r="V29" s="361"/>
      <c r="W29" s="426"/>
      <c r="X29" s="427"/>
      <c r="Y29" s="428"/>
      <c r="Z29" s="356" t="s">
        <v>171</v>
      </c>
      <c r="AA29" s="357"/>
      <c r="AB29" s="357"/>
      <c r="AC29" s="357"/>
      <c r="AD29" s="357"/>
      <c r="AE29" s="357"/>
      <c r="AF29" s="357"/>
      <c r="AG29" s="358"/>
      <c r="AH29" s="359">
        <v>34</v>
      </c>
      <c r="AI29" s="360"/>
      <c r="AJ29" s="360"/>
      <c r="AK29" s="360"/>
      <c r="AL29" s="361"/>
      <c r="AM29" s="359">
        <v>102330</v>
      </c>
      <c r="AN29" s="360"/>
      <c r="AO29" s="360"/>
      <c r="AP29" s="360"/>
      <c r="AQ29" s="360"/>
      <c r="AR29" s="361"/>
      <c r="AS29" s="359">
        <v>3010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1210</v>
      </c>
      <c r="BO29" s="384"/>
      <c r="BP29" s="384"/>
      <c r="BQ29" s="384"/>
      <c r="BR29" s="384"/>
      <c r="BS29" s="384"/>
      <c r="BT29" s="384"/>
      <c r="BU29" s="385"/>
      <c r="BV29" s="383">
        <v>1200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336720</v>
      </c>
      <c r="BO30" s="387"/>
      <c r="BP30" s="387"/>
      <c r="BQ30" s="387"/>
      <c r="BR30" s="387"/>
      <c r="BS30" s="387"/>
      <c r="BT30" s="387"/>
      <c r="BU30" s="388"/>
      <c r="BV30" s="386">
        <v>334443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黒滝森物語村</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南和広域衛生組合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奈良広域水質検査センター組合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南和広域医療組合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奈良県広域消防組合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1263</v>
      </c>
      <c r="J41" s="83">
        <v>1138</v>
      </c>
      <c r="K41" s="83">
        <v>1049</v>
      </c>
      <c r="L41" s="83">
        <v>1004</v>
      </c>
      <c r="M41" s="84">
        <v>960</v>
      </c>
    </row>
    <row r="42" spans="2:13" ht="27.75" customHeight="1">
      <c r="B42" s="1171"/>
      <c r="C42" s="1172"/>
      <c r="D42" s="85"/>
      <c r="E42" s="1175" t="s">
        <v>26</v>
      </c>
      <c r="F42" s="1175"/>
      <c r="G42" s="1175"/>
      <c r="H42" s="1176"/>
      <c r="I42" s="86">
        <v>54</v>
      </c>
      <c r="J42" s="87">
        <v>47</v>
      </c>
      <c r="K42" s="87">
        <v>55</v>
      </c>
      <c r="L42" s="87">
        <v>296</v>
      </c>
      <c r="M42" s="88">
        <v>27</v>
      </c>
    </row>
    <row r="43" spans="2:13" ht="27.75" customHeight="1">
      <c r="B43" s="1171"/>
      <c r="C43" s="1172"/>
      <c r="D43" s="85"/>
      <c r="E43" s="1175" t="s">
        <v>27</v>
      </c>
      <c r="F43" s="1175"/>
      <c r="G43" s="1175"/>
      <c r="H43" s="1176"/>
      <c r="I43" s="86">
        <v>232</v>
      </c>
      <c r="J43" s="87">
        <v>210</v>
      </c>
      <c r="K43" s="87">
        <v>187</v>
      </c>
      <c r="L43" s="87">
        <v>167</v>
      </c>
      <c r="M43" s="88">
        <v>149</v>
      </c>
    </row>
    <row r="44" spans="2:13" ht="27.75" customHeight="1">
      <c r="B44" s="1171"/>
      <c r="C44" s="1172"/>
      <c r="D44" s="85"/>
      <c r="E44" s="1175" t="s">
        <v>28</v>
      </c>
      <c r="F44" s="1175"/>
      <c r="G44" s="1175"/>
      <c r="H44" s="1176"/>
      <c r="I44" s="86">
        <v>33</v>
      </c>
      <c r="J44" s="87">
        <v>29</v>
      </c>
      <c r="K44" s="87">
        <v>22</v>
      </c>
      <c r="L44" s="87">
        <v>20</v>
      </c>
      <c r="M44" s="88">
        <v>42</v>
      </c>
    </row>
    <row r="45" spans="2:13" ht="27.75" customHeight="1">
      <c r="B45" s="1171"/>
      <c r="C45" s="1172"/>
      <c r="D45" s="85"/>
      <c r="E45" s="1175" t="s">
        <v>29</v>
      </c>
      <c r="F45" s="1175"/>
      <c r="G45" s="1175"/>
      <c r="H45" s="1176"/>
      <c r="I45" s="86">
        <v>462</v>
      </c>
      <c r="J45" s="87">
        <v>480</v>
      </c>
      <c r="K45" s="87">
        <v>468</v>
      </c>
      <c r="L45" s="87">
        <v>446</v>
      </c>
      <c r="M45" s="88">
        <v>446</v>
      </c>
    </row>
    <row r="46" spans="2:13" ht="27.75" customHeight="1">
      <c r="B46" s="1171"/>
      <c r="C46" s="1172"/>
      <c r="D46" s="85"/>
      <c r="E46" s="1175" t="s">
        <v>30</v>
      </c>
      <c r="F46" s="1175"/>
      <c r="G46" s="1175"/>
      <c r="H46" s="1176"/>
      <c r="I46" s="86" t="s">
        <v>486</v>
      </c>
      <c r="J46" s="87" t="s">
        <v>486</v>
      </c>
      <c r="K46" s="87" t="s">
        <v>486</v>
      </c>
      <c r="L46" s="87" t="s">
        <v>486</v>
      </c>
      <c r="M46" s="88" t="s">
        <v>486</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765</v>
      </c>
      <c r="J49" s="87">
        <v>965</v>
      </c>
      <c r="K49" s="87">
        <v>1072</v>
      </c>
      <c r="L49" s="87">
        <v>1066</v>
      </c>
      <c r="M49" s="88">
        <v>1064</v>
      </c>
    </row>
    <row r="50" spans="2:13" ht="27.75" customHeight="1">
      <c r="B50" s="1171"/>
      <c r="C50" s="1172"/>
      <c r="D50" s="85"/>
      <c r="E50" s="1175" t="s">
        <v>35</v>
      </c>
      <c r="F50" s="1175"/>
      <c r="G50" s="1175"/>
      <c r="H50" s="1176"/>
      <c r="I50" s="86">
        <v>3</v>
      </c>
      <c r="J50" s="87">
        <v>2</v>
      </c>
      <c r="K50" s="87">
        <v>2</v>
      </c>
      <c r="L50" s="87">
        <v>3</v>
      </c>
      <c r="M50" s="88">
        <v>37</v>
      </c>
    </row>
    <row r="51" spans="2:13" ht="27.75" customHeight="1">
      <c r="B51" s="1173"/>
      <c r="C51" s="1174"/>
      <c r="D51" s="85"/>
      <c r="E51" s="1175" t="s">
        <v>36</v>
      </c>
      <c r="F51" s="1175"/>
      <c r="G51" s="1175"/>
      <c r="H51" s="1176"/>
      <c r="I51" s="86">
        <v>1205</v>
      </c>
      <c r="J51" s="87">
        <v>1081</v>
      </c>
      <c r="K51" s="87">
        <v>1008</v>
      </c>
      <c r="L51" s="87">
        <v>961</v>
      </c>
      <c r="M51" s="88">
        <v>940</v>
      </c>
    </row>
    <row r="52" spans="2:13" ht="27.75" customHeight="1" thickBot="1">
      <c r="B52" s="1177" t="s">
        <v>37</v>
      </c>
      <c r="C52" s="1178"/>
      <c r="D52" s="90"/>
      <c r="E52" s="1179" t="s">
        <v>38</v>
      </c>
      <c r="F52" s="1179"/>
      <c r="G52" s="1179"/>
      <c r="H52" s="1180"/>
      <c r="I52" s="91">
        <v>71</v>
      </c>
      <c r="J52" s="92">
        <v>-143</v>
      </c>
      <c r="K52" s="92">
        <v>-299</v>
      </c>
      <c r="L52" s="92">
        <v>-97</v>
      </c>
      <c r="M52" s="93">
        <v>-417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345201</v>
      </c>
      <c r="E3" s="116"/>
      <c r="F3" s="117">
        <v>325581</v>
      </c>
      <c r="G3" s="118"/>
      <c r="H3" s="119"/>
    </row>
    <row r="4" spans="1:8">
      <c r="A4" s="120"/>
      <c r="B4" s="121"/>
      <c r="C4" s="122"/>
      <c r="D4" s="123">
        <v>193555</v>
      </c>
      <c r="E4" s="124"/>
      <c r="F4" s="125">
        <v>165116</v>
      </c>
      <c r="G4" s="126"/>
      <c r="H4" s="127"/>
    </row>
    <row r="5" spans="1:8">
      <c r="A5" s="108" t="s">
        <v>519</v>
      </c>
      <c r="B5" s="113"/>
      <c r="C5" s="114"/>
      <c r="D5" s="115">
        <v>175109</v>
      </c>
      <c r="E5" s="116"/>
      <c r="F5" s="117">
        <v>203567</v>
      </c>
      <c r="G5" s="118"/>
      <c r="H5" s="119"/>
    </row>
    <row r="6" spans="1:8">
      <c r="A6" s="120"/>
      <c r="B6" s="121"/>
      <c r="C6" s="122"/>
      <c r="D6" s="123">
        <v>75531</v>
      </c>
      <c r="E6" s="124"/>
      <c r="F6" s="125">
        <v>121137</v>
      </c>
      <c r="G6" s="126"/>
      <c r="H6" s="127"/>
    </row>
    <row r="7" spans="1:8">
      <c r="A7" s="108" t="s">
        <v>520</v>
      </c>
      <c r="B7" s="113"/>
      <c r="C7" s="114"/>
      <c r="D7" s="115">
        <v>166531</v>
      </c>
      <c r="E7" s="116"/>
      <c r="F7" s="117">
        <v>185018</v>
      </c>
      <c r="G7" s="118"/>
      <c r="H7" s="119"/>
    </row>
    <row r="8" spans="1:8">
      <c r="A8" s="120"/>
      <c r="B8" s="121"/>
      <c r="C8" s="122"/>
      <c r="D8" s="123">
        <v>84994</v>
      </c>
      <c r="E8" s="124"/>
      <c r="F8" s="125">
        <v>95064</v>
      </c>
      <c r="G8" s="126"/>
      <c r="H8" s="127"/>
    </row>
    <row r="9" spans="1:8">
      <c r="A9" s="108" t="s">
        <v>521</v>
      </c>
      <c r="B9" s="113"/>
      <c r="C9" s="114"/>
      <c r="D9" s="115">
        <v>152940</v>
      </c>
      <c r="E9" s="116"/>
      <c r="F9" s="117">
        <v>238802</v>
      </c>
      <c r="G9" s="118"/>
      <c r="H9" s="119"/>
    </row>
    <row r="10" spans="1:8">
      <c r="A10" s="120"/>
      <c r="B10" s="121"/>
      <c r="C10" s="122"/>
      <c r="D10" s="123">
        <v>82211</v>
      </c>
      <c r="E10" s="124"/>
      <c r="F10" s="125">
        <v>128562</v>
      </c>
      <c r="G10" s="126"/>
      <c r="H10" s="127"/>
    </row>
    <row r="11" spans="1:8">
      <c r="A11" s="108" t="s">
        <v>522</v>
      </c>
      <c r="B11" s="113"/>
      <c r="C11" s="114"/>
      <c r="D11" s="115">
        <v>169329</v>
      </c>
      <c r="E11" s="116"/>
      <c r="F11" s="117">
        <v>288550</v>
      </c>
      <c r="G11" s="118"/>
      <c r="H11" s="119"/>
    </row>
    <row r="12" spans="1:8">
      <c r="A12" s="120"/>
      <c r="B12" s="121"/>
      <c r="C12" s="128"/>
      <c r="D12" s="123">
        <v>91274</v>
      </c>
      <c r="E12" s="124"/>
      <c r="F12" s="125">
        <v>141525</v>
      </c>
      <c r="G12" s="126"/>
      <c r="H12" s="127"/>
    </row>
    <row r="13" spans="1:8">
      <c r="A13" s="108"/>
      <c r="B13" s="113"/>
      <c r="C13" s="129"/>
      <c r="D13" s="130">
        <v>201822</v>
      </c>
      <c r="E13" s="131"/>
      <c r="F13" s="132">
        <v>248304</v>
      </c>
      <c r="G13" s="133"/>
      <c r="H13" s="119"/>
    </row>
    <row r="14" spans="1:8">
      <c r="A14" s="120"/>
      <c r="B14" s="121"/>
      <c r="C14" s="122"/>
      <c r="D14" s="123">
        <v>105513</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24.09</v>
      </c>
      <c r="C19" s="134">
        <f>ROUND(VALUE(SUBSTITUTE(実質収支比率等に係る経年分析!G$48,"▲","-")),2)</f>
        <v>16.57</v>
      </c>
      <c r="D19" s="134">
        <f>ROUND(VALUE(SUBSTITUTE(実質収支比率等に係る経年分析!H$48,"▲","-")),2)</f>
        <v>8.44</v>
      </c>
      <c r="E19" s="134">
        <f>ROUND(VALUE(SUBSTITUTE(実質収支比率等に係る経年分析!I$48,"▲","-")),2)</f>
        <v>7.29</v>
      </c>
      <c r="F19" s="134">
        <f>ROUND(VALUE(SUBSTITUTE(実質収支比率等に係る経年分析!J$48,"▲","-")),2)</f>
        <v>7.84</v>
      </c>
    </row>
    <row r="20" spans="1:11">
      <c r="A20" s="134" t="s">
        <v>43</v>
      </c>
      <c r="B20" s="134">
        <f>ROUND(VALUE(SUBSTITUTE(実質収支比率等に係る経年分析!F$47,"▲","-")),2)</f>
        <v>44.81</v>
      </c>
      <c r="C20" s="134">
        <f>ROUND(VALUE(SUBSTITUTE(実質収支比率等に係る経年分析!G$47,"▲","-")),2)</f>
        <v>71.44</v>
      </c>
      <c r="D20" s="134">
        <f>ROUND(VALUE(SUBSTITUTE(実質収支比率等に係る経年分析!H$47,"▲","-")),2)</f>
        <v>82.81</v>
      </c>
      <c r="E20" s="134">
        <f>ROUND(VALUE(SUBSTITUTE(実質収支比率等に係る経年分析!I$47,"▲","-")),2)</f>
        <v>86.27</v>
      </c>
      <c r="F20" s="134">
        <f>ROUND(VALUE(SUBSTITUTE(実質収支比率等に係る経年分析!J$47,"▲","-")),2)</f>
        <v>88.37</v>
      </c>
    </row>
    <row r="21" spans="1:11">
      <c r="A21" s="134" t="s">
        <v>44</v>
      </c>
      <c r="B21" s="134">
        <f>IF(ISNUMBER(VALUE(SUBSTITUTE(実質収支比率等に係る経年分析!F$49,"▲","-"))),ROUND(VALUE(SUBSTITUTE(実質収支比率等に係る経年分析!F$49,"▲","-")),2),NA())</f>
        <v>22.46</v>
      </c>
      <c r="C21" s="134">
        <f>IF(ISNUMBER(VALUE(SUBSTITUTE(実質収支比率等に係る経年分析!G$49,"▲","-"))),ROUND(VALUE(SUBSTITUTE(実質収支比率等に係る経年分析!G$49,"▲","-")),2),NA())</f>
        <v>14.19</v>
      </c>
      <c r="D21" s="134">
        <f>IF(ISNUMBER(VALUE(SUBSTITUTE(実質収支比率等に係る経年分析!H$49,"▲","-"))),ROUND(VALUE(SUBSTITUTE(実質収支比率等に係る経年分析!H$49,"▲","-")),2),NA())</f>
        <v>3.6</v>
      </c>
      <c r="E21" s="134">
        <f>IF(ISNUMBER(VALUE(SUBSTITUTE(実質収支比率等に係る経年分析!I$49,"▲","-"))),ROUND(VALUE(SUBSTITUTE(実質収支比率等に係る経年分析!I$49,"▲","-")),2),NA())</f>
        <v>-1.48</v>
      </c>
      <c r="F21" s="134">
        <f>IF(ISNUMBER(VALUE(SUBSTITUTE(実質収支比率等に係る経年分析!J$49,"▲","-"))),ROUND(VALUE(SUBSTITUTE(実質収支比率等に係る経年分析!J$49,"▲","-")),2),NA())</f>
        <v>0.38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国民健康保険（診療施設勘定）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c r="A35" s="135" t="str">
        <f>IF(連結実質赤字比率に係る赤字・黒字の構成分析!C$35="",NA(),連結実質赤字比率に係る赤字・黒字の構成分析!C$35)</f>
        <v>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185</v>
      </c>
      <c r="E42" s="136"/>
      <c r="F42" s="136"/>
      <c r="G42" s="136">
        <f>'実質公債費比率（分子）の構造'!L$52</f>
        <v>187</v>
      </c>
      <c r="H42" s="136"/>
      <c r="I42" s="136"/>
      <c r="J42" s="136">
        <f>'実質公債費比率（分子）の構造'!M$52</f>
        <v>163</v>
      </c>
      <c r="K42" s="136"/>
      <c r="L42" s="136"/>
      <c r="M42" s="136">
        <f>'実質公債費比率（分子）の構造'!N$52</f>
        <v>152</v>
      </c>
      <c r="N42" s="136"/>
      <c r="O42" s="136"/>
      <c r="P42" s="136">
        <f>'実質公債費比率（分子）の構造'!O$52</f>
        <v>148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4</v>
      </c>
      <c r="F45" s="136"/>
      <c r="G45" s="136"/>
      <c r="H45" s="136">
        <f>'実質公債費比率（分子）の構造'!M$49</f>
        <v>3</v>
      </c>
      <c r="I45" s="136"/>
      <c r="J45" s="136"/>
      <c r="K45" s="136">
        <f>'実質公債費比率（分子）の構造'!N$49</f>
        <v>5</v>
      </c>
      <c r="L45" s="136"/>
      <c r="M45" s="136"/>
      <c r="N45" s="136">
        <f>'実質公債費比率（分子）の構造'!O$49</f>
        <v>3</v>
      </c>
      <c r="O45" s="136"/>
      <c r="P45" s="136"/>
    </row>
    <row r="46" spans="1:16">
      <c r="A46" s="136" t="s">
        <v>55</v>
      </c>
      <c r="B46" s="136">
        <f>'実質公債費比率（分子）の構造'!K$48</f>
        <v>33</v>
      </c>
      <c r="C46" s="136"/>
      <c r="D46" s="136"/>
      <c r="E46" s="136">
        <f>'実質公債費比率（分子）の構造'!L$48</f>
        <v>31</v>
      </c>
      <c r="F46" s="136"/>
      <c r="G46" s="136"/>
      <c r="H46" s="136">
        <f>'実質公債費比率（分子）の構造'!M$48</f>
        <v>31</v>
      </c>
      <c r="I46" s="136"/>
      <c r="J46" s="136"/>
      <c r="K46" s="136">
        <f>'実質公債費比率（分子）の構造'!N$48</f>
        <v>29</v>
      </c>
      <c r="L46" s="136"/>
      <c r="M46" s="136"/>
      <c r="N46" s="136">
        <f>'実質公債費比率（分子）の構造'!O$48</f>
        <v>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v>
      </c>
      <c r="C49" s="136"/>
      <c r="D49" s="136"/>
      <c r="E49" s="136">
        <f>'実質公債費比率（分子）の構造'!L$45</f>
        <v>218</v>
      </c>
      <c r="F49" s="136"/>
      <c r="G49" s="136"/>
      <c r="H49" s="136">
        <f>'実質公債費比率（分子）の構造'!M$45</f>
        <v>181</v>
      </c>
      <c r="I49" s="136"/>
      <c r="J49" s="136"/>
      <c r="K49" s="136">
        <f>'実質公債費比率（分子）の構造'!N$45</f>
        <v>166</v>
      </c>
      <c r="L49" s="136"/>
      <c r="M49" s="136"/>
      <c r="N49" s="136">
        <f>'実質公債費比率（分子）の構造'!O$45</f>
        <v>162</v>
      </c>
      <c r="O49" s="136"/>
      <c r="P49" s="136"/>
    </row>
    <row r="50" spans="1:16">
      <c r="A50" s="136" t="s">
        <v>59</v>
      </c>
      <c r="B50" s="136" t="e">
        <f>NA()</f>
        <v>#N/A</v>
      </c>
      <c r="C50" s="136">
        <f>IF(ISNUMBER('実質公債費比率（分子）の構造'!K$53),'実質公債費比率（分子）の構造'!K$53,NA())</f>
        <v>76</v>
      </c>
      <c r="D50" s="136" t="e">
        <f>NA()</f>
        <v>#N/A</v>
      </c>
      <c r="E50" s="136" t="e">
        <f>NA()</f>
        <v>#N/A</v>
      </c>
      <c r="F50" s="136">
        <f>IF(ISNUMBER('実質公債費比率（分子）の構造'!L$53),'実質公債費比率（分子）の構造'!L$53,NA())</f>
        <v>66</v>
      </c>
      <c r="G50" s="136" t="e">
        <f>NA()</f>
        <v>#N/A</v>
      </c>
      <c r="H50" s="136" t="e">
        <f>NA()</f>
        <v>#N/A</v>
      </c>
      <c r="I50" s="136">
        <f>IF(ISNUMBER('実質公債費比率（分子）の構造'!M$53),'実質公債費比率（分子）の構造'!M$53,NA())</f>
        <v>52</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1205</v>
      </c>
      <c r="E56" s="135"/>
      <c r="F56" s="135"/>
      <c r="G56" s="135">
        <f>'将来負担比率（分子）の構造'!J$51</f>
        <v>1081</v>
      </c>
      <c r="H56" s="135"/>
      <c r="I56" s="135"/>
      <c r="J56" s="135">
        <f>'将来負担比率（分子）の構造'!K$51</f>
        <v>1008</v>
      </c>
      <c r="K56" s="135"/>
      <c r="L56" s="135"/>
      <c r="M56" s="135">
        <f>'将来負担比率（分子）の構造'!L$51</f>
        <v>961</v>
      </c>
      <c r="N56" s="135"/>
      <c r="O56" s="135"/>
      <c r="P56" s="135">
        <f>'将来負担比率（分子）の構造'!M$51</f>
        <v>940</v>
      </c>
    </row>
    <row r="57" spans="1:16">
      <c r="A57" s="135" t="s">
        <v>35</v>
      </c>
      <c r="B57" s="135"/>
      <c r="C57" s="135"/>
      <c r="D57" s="135">
        <f>'将来負担比率（分子）の構造'!I$50</f>
        <v>3</v>
      </c>
      <c r="E57" s="135"/>
      <c r="F57" s="135"/>
      <c r="G57" s="135">
        <f>'将来負担比率（分子）の構造'!J$50</f>
        <v>2</v>
      </c>
      <c r="H57" s="135"/>
      <c r="I57" s="135"/>
      <c r="J57" s="135">
        <f>'将来負担比率（分子）の構造'!K$50</f>
        <v>2</v>
      </c>
      <c r="K57" s="135"/>
      <c r="L57" s="135"/>
      <c r="M57" s="135">
        <f>'将来負担比率（分子）の構造'!L$50</f>
        <v>3</v>
      </c>
      <c r="N57" s="135"/>
      <c r="O57" s="135"/>
      <c r="P57" s="135">
        <f>'将来負担比率（分子）の構造'!M$50</f>
        <v>37</v>
      </c>
    </row>
    <row r="58" spans="1:16">
      <c r="A58" s="135" t="s">
        <v>34</v>
      </c>
      <c r="B58" s="135"/>
      <c r="C58" s="135"/>
      <c r="D58" s="135">
        <f>'将来負担比率（分子）の構造'!I$49</f>
        <v>765</v>
      </c>
      <c r="E58" s="135"/>
      <c r="F58" s="135"/>
      <c r="G58" s="135">
        <f>'将来負担比率（分子）の構造'!J$49</f>
        <v>965</v>
      </c>
      <c r="H58" s="135"/>
      <c r="I58" s="135"/>
      <c r="J58" s="135">
        <f>'将来負担比率（分子）の構造'!K$49</f>
        <v>1072</v>
      </c>
      <c r="K58" s="135"/>
      <c r="L58" s="135"/>
      <c r="M58" s="135">
        <f>'将来負担比率（分子）の構造'!L$49</f>
        <v>1066</v>
      </c>
      <c r="N58" s="135"/>
      <c r="O58" s="135"/>
      <c r="P58" s="135">
        <f>'将来負担比率（分子）の構造'!M$49</f>
        <v>1064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462</v>
      </c>
      <c r="C62" s="135"/>
      <c r="D62" s="135"/>
      <c r="E62" s="135">
        <f>'将来負担比率（分子）の構造'!J$45</f>
        <v>480</v>
      </c>
      <c r="F62" s="135"/>
      <c r="G62" s="135"/>
      <c r="H62" s="135">
        <f>'将来負担比率（分子）の構造'!K$45</f>
        <v>468</v>
      </c>
      <c r="I62" s="135"/>
      <c r="J62" s="135"/>
      <c r="K62" s="135">
        <f>'将来負担比率（分子）の構造'!L$45</f>
        <v>446</v>
      </c>
      <c r="L62" s="135"/>
      <c r="M62" s="135"/>
      <c r="N62" s="135">
        <f>'将来負担比率（分子）の構造'!M$45</f>
        <v>446</v>
      </c>
      <c r="O62" s="135"/>
      <c r="P62" s="135"/>
    </row>
    <row r="63" spans="1:16">
      <c r="A63" s="135" t="s">
        <v>28</v>
      </c>
      <c r="B63" s="135">
        <f>'将来負担比率（分子）の構造'!I$44</f>
        <v>33</v>
      </c>
      <c r="C63" s="135"/>
      <c r="D63" s="135"/>
      <c r="E63" s="135">
        <f>'将来負担比率（分子）の構造'!J$44</f>
        <v>29</v>
      </c>
      <c r="F63" s="135"/>
      <c r="G63" s="135"/>
      <c r="H63" s="135">
        <f>'将来負担比率（分子）の構造'!K$44</f>
        <v>22</v>
      </c>
      <c r="I63" s="135"/>
      <c r="J63" s="135"/>
      <c r="K63" s="135">
        <f>'将来負担比率（分子）の構造'!L$44</f>
        <v>20</v>
      </c>
      <c r="L63" s="135"/>
      <c r="M63" s="135"/>
      <c r="N63" s="135">
        <f>'将来負担比率（分子）の構造'!M$44</f>
        <v>42</v>
      </c>
      <c r="O63" s="135"/>
      <c r="P63" s="135"/>
    </row>
    <row r="64" spans="1:16">
      <c r="A64" s="135" t="s">
        <v>27</v>
      </c>
      <c r="B64" s="135">
        <f>'将来負担比率（分子）の構造'!I$43</f>
        <v>232</v>
      </c>
      <c r="C64" s="135"/>
      <c r="D64" s="135"/>
      <c r="E64" s="135">
        <f>'将来負担比率（分子）の構造'!J$43</f>
        <v>210</v>
      </c>
      <c r="F64" s="135"/>
      <c r="G64" s="135"/>
      <c r="H64" s="135">
        <f>'将来負担比率（分子）の構造'!K$43</f>
        <v>187</v>
      </c>
      <c r="I64" s="135"/>
      <c r="J64" s="135"/>
      <c r="K64" s="135">
        <f>'将来負担比率（分子）の構造'!L$43</f>
        <v>167</v>
      </c>
      <c r="L64" s="135"/>
      <c r="M64" s="135"/>
      <c r="N64" s="135">
        <f>'将来負担比率（分子）の構造'!M$43</f>
        <v>149</v>
      </c>
      <c r="O64" s="135"/>
      <c r="P64" s="135"/>
    </row>
    <row r="65" spans="1:16">
      <c r="A65" s="135" t="s">
        <v>26</v>
      </c>
      <c r="B65" s="135">
        <f>'将来負担比率（分子）の構造'!I$42</f>
        <v>54</v>
      </c>
      <c r="C65" s="135"/>
      <c r="D65" s="135"/>
      <c r="E65" s="135">
        <f>'将来負担比率（分子）の構造'!J$42</f>
        <v>47</v>
      </c>
      <c r="F65" s="135"/>
      <c r="G65" s="135"/>
      <c r="H65" s="135">
        <f>'将来負担比率（分子）の構造'!K$42</f>
        <v>55</v>
      </c>
      <c r="I65" s="135"/>
      <c r="J65" s="135"/>
      <c r="K65" s="135">
        <f>'将来負担比率（分子）の構造'!L$42</f>
        <v>296</v>
      </c>
      <c r="L65" s="135"/>
      <c r="M65" s="135"/>
      <c r="N65" s="135">
        <f>'将来負担比率（分子）の構造'!M$42</f>
        <v>27</v>
      </c>
      <c r="O65" s="135"/>
      <c r="P65" s="135"/>
    </row>
    <row r="66" spans="1:16">
      <c r="A66" s="135" t="s">
        <v>25</v>
      </c>
      <c r="B66" s="135">
        <f>'将来負担比率（分子）の構造'!I$41</f>
        <v>1263</v>
      </c>
      <c r="C66" s="135"/>
      <c r="D66" s="135"/>
      <c r="E66" s="135">
        <f>'将来負担比率（分子）の構造'!J$41</f>
        <v>1138</v>
      </c>
      <c r="F66" s="135"/>
      <c r="G66" s="135"/>
      <c r="H66" s="135">
        <f>'将来負担比率（分子）の構造'!K$41</f>
        <v>1049</v>
      </c>
      <c r="I66" s="135"/>
      <c r="J66" s="135"/>
      <c r="K66" s="135">
        <f>'将来負担比率（分子）の構造'!L$41</f>
        <v>1004</v>
      </c>
      <c r="L66" s="135"/>
      <c r="M66" s="135"/>
      <c r="N66" s="135">
        <f>'将来負担比率（分子）の構造'!M$41</f>
        <v>960</v>
      </c>
      <c r="O66" s="135"/>
      <c r="P66" s="135"/>
    </row>
    <row r="67" spans="1:16">
      <c r="A67" s="135" t="s">
        <v>63</v>
      </c>
      <c r="B67" s="135" t="e">
        <f>NA()</f>
        <v>#N/A</v>
      </c>
      <c r="C67" s="135">
        <f>IF(ISNUMBER('将来負担比率（分子）の構造'!I$52), IF('将来負担比率（分子）の構造'!I$52 &lt; 0, 0, '将来負担比率（分子）の構造'!I$52), NA())</f>
        <v>71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O4" workbookViewId="0">
      <selection activeCell="CR39" sqref="CR39:CY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67610</v>
      </c>
      <c r="S5" s="639"/>
      <c r="T5" s="639"/>
      <c r="U5" s="639"/>
      <c r="V5" s="639"/>
      <c r="W5" s="639"/>
      <c r="X5" s="639"/>
      <c r="Y5" s="686"/>
      <c r="Z5" s="699">
        <v>4.5999999999999996</v>
      </c>
      <c r="AA5" s="699"/>
      <c r="AB5" s="699"/>
      <c r="AC5" s="699"/>
      <c r="AD5" s="700">
        <v>67610</v>
      </c>
      <c r="AE5" s="700"/>
      <c r="AF5" s="700"/>
      <c r="AG5" s="700"/>
      <c r="AH5" s="700"/>
      <c r="AI5" s="700"/>
      <c r="AJ5" s="700"/>
      <c r="AK5" s="700"/>
      <c r="AL5" s="687">
        <v>8.8000000000000007</v>
      </c>
      <c r="AM5" s="656"/>
      <c r="AN5" s="656"/>
      <c r="AO5" s="688"/>
      <c r="AP5" s="673" t="s">
        <v>209</v>
      </c>
      <c r="AQ5" s="674"/>
      <c r="AR5" s="674"/>
      <c r="AS5" s="674"/>
      <c r="AT5" s="674"/>
      <c r="AU5" s="674"/>
      <c r="AV5" s="674"/>
      <c r="AW5" s="674"/>
      <c r="AX5" s="674"/>
      <c r="AY5" s="674"/>
      <c r="AZ5" s="674"/>
      <c r="BA5" s="674"/>
      <c r="BB5" s="674"/>
      <c r="BC5" s="674"/>
      <c r="BD5" s="674"/>
      <c r="BE5" s="674"/>
      <c r="BF5" s="675"/>
      <c r="BG5" s="588">
        <v>67610</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11950</v>
      </c>
      <c r="S6" s="589"/>
      <c r="T6" s="589"/>
      <c r="U6" s="589"/>
      <c r="V6" s="589"/>
      <c r="W6" s="589"/>
      <c r="X6" s="589"/>
      <c r="Y6" s="590"/>
      <c r="Z6" s="641">
        <v>0.8</v>
      </c>
      <c r="AA6" s="641"/>
      <c r="AB6" s="641"/>
      <c r="AC6" s="641"/>
      <c r="AD6" s="642">
        <v>11950</v>
      </c>
      <c r="AE6" s="642"/>
      <c r="AF6" s="642"/>
      <c r="AG6" s="642"/>
      <c r="AH6" s="642"/>
      <c r="AI6" s="642"/>
      <c r="AJ6" s="642"/>
      <c r="AK6" s="642"/>
      <c r="AL6" s="611">
        <v>1.6</v>
      </c>
      <c r="AM6" s="643"/>
      <c r="AN6" s="643"/>
      <c r="AO6" s="644"/>
      <c r="AP6" s="585" t="s">
        <v>215</v>
      </c>
      <c r="AQ6" s="586"/>
      <c r="AR6" s="586"/>
      <c r="AS6" s="586"/>
      <c r="AT6" s="586"/>
      <c r="AU6" s="586"/>
      <c r="AV6" s="586"/>
      <c r="AW6" s="586"/>
      <c r="AX6" s="586"/>
      <c r="AY6" s="586"/>
      <c r="AZ6" s="586"/>
      <c r="BA6" s="586"/>
      <c r="BB6" s="586"/>
      <c r="BC6" s="586"/>
      <c r="BD6" s="586"/>
      <c r="BE6" s="586"/>
      <c r="BF6" s="587"/>
      <c r="BG6" s="588">
        <v>67610</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38859</v>
      </c>
      <c r="CS6" s="589"/>
      <c r="CT6" s="589"/>
      <c r="CU6" s="589"/>
      <c r="CV6" s="589"/>
      <c r="CW6" s="589"/>
      <c r="CX6" s="589"/>
      <c r="CY6" s="590"/>
      <c r="CZ6" s="641">
        <v>2.8</v>
      </c>
      <c r="DA6" s="641"/>
      <c r="DB6" s="641"/>
      <c r="DC6" s="641"/>
      <c r="DD6" s="594" t="s">
        <v>216</v>
      </c>
      <c r="DE6" s="589"/>
      <c r="DF6" s="589"/>
      <c r="DG6" s="589"/>
      <c r="DH6" s="589"/>
      <c r="DI6" s="589"/>
      <c r="DJ6" s="589"/>
      <c r="DK6" s="589"/>
      <c r="DL6" s="589"/>
      <c r="DM6" s="589"/>
      <c r="DN6" s="589"/>
      <c r="DO6" s="589"/>
      <c r="DP6" s="590"/>
      <c r="DQ6" s="594">
        <v>38859</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213</v>
      </c>
      <c r="S7" s="589"/>
      <c r="T7" s="589"/>
      <c r="U7" s="589"/>
      <c r="V7" s="589"/>
      <c r="W7" s="589"/>
      <c r="X7" s="589"/>
      <c r="Y7" s="590"/>
      <c r="Z7" s="641">
        <v>0</v>
      </c>
      <c r="AA7" s="641"/>
      <c r="AB7" s="641"/>
      <c r="AC7" s="641"/>
      <c r="AD7" s="642">
        <v>213</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26816</v>
      </c>
      <c r="BH7" s="589"/>
      <c r="BI7" s="589"/>
      <c r="BJ7" s="589"/>
      <c r="BK7" s="589"/>
      <c r="BL7" s="589"/>
      <c r="BM7" s="589"/>
      <c r="BN7" s="590"/>
      <c r="BO7" s="641">
        <v>39.700000000000003</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228424</v>
      </c>
      <c r="CS7" s="589"/>
      <c r="CT7" s="589"/>
      <c r="CU7" s="589"/>
      <c r="CV7" s="589"/>
      <c r="CW7" s="589"/>
      <c r="CX7" s="589"/>
      <c r="CY7" s="590"/>
      <c r="CZ7" s="641">
        <v>16.2</v>
      </c>
      <c r="DA7" s="641"/>
      <c r="DB7" s="641"/>
      <c r="DC7" s="641"/>
      <c r="DD7" s="594">
        <v>8012</v>
      </c>
      <c r="DE7" s="589"/>
      <c r="DF7" s="589"/>
      <c r="DG7" s="589"/>
      <c r="DH7" s="589"/>
      <c r="DI7" s="589"/>
      <c r="DJ7" s="589"/>
      <c r="DK7" s="589"/>
      <c r="DL7" s="589"/>
      <c r="DM7" s="589"/>
      <c r="DN7" s="589"/>
      <c r="DO7" s="589"/>
      <c r="DP7" s="590"/>
      <c r="DQ7" s="594">
        <v>203885</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950</v>
      </c>
      <c r="S8" s="589"/>
      <c r="T8" s="589"/>
      <c r="U8" s="589"/>
      <c r="V8" s="589"/>
      <c r="W8" s="589"/>
      <c r="X8" s="589"/>
      <c r="Y8" s="590"/>
      <c r="Z8" s="641">
        <v>0.1</v>
      </c>
      <c r="AA8" s="641"/>
      <c r="AB8" s="641"/>
      <c r="AC8" s="641"/>
      <c r="AD8" s="642">
        <v>950</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1128</v>
      </c>
      <c r="BH8" s="589"/>
      <c r="BI8" s="589"/>
      <c r="BJ8" s="589"/>
      <c r="BK8" s="589"/>
      <c r="BL8" s="589"/>
      <c r="BM8" s="589"/>
      <c r="BN8" s="590"/>
      <c r="BO8" s="641">
        <v>1.7</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204178</v>
      </c>
      <c r="CS8" s="589"/>
      <c r="CT8" s="589"/>
      <c r="CU8" s="589"/>
      <c r="CV8" s="589"/>
      <c r="CW8" s="589"/>
      <c r="CX8" s="589"/>
      <c r="CY8" s="590"/>
      <c r="CZ8" s="641">
        <v>14.5</v>
      </c>
      <c r="DA8" s="641"/>
      <c r="DB8" s="641"/>
      <c r="DC8" s="641"/>
      <c r="DD8" s="594">
        <v>7316</v>
      </c>
      <c r="DE8" s="589"/>
      <c r="DF8" s="589"/>
      <c r="DG8" s="589"/>
      <c r="DH8" s="589"/>
      <c r="DI8" s="589"/>
      <c r="DJ8" s="589"/>
      <c r="DK8" s="589"/>
      <c r="DL8" s="589"/>
      <c r="DM8" s="589"/>
      <c r="DN8" s="589"/>
      <c r="DO8" s="589"/>
      <c r="DP8" s="590"/>
      <c r="DQ8" s="594">
        <v>150806</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518</v>
      </c>
      <c r="S9" s="589"/>
      <c r="T9" s="589"/>
      <c r="U9" s="589"/>
      <c r="V9" s="589"/>
      <c r="W9" s="589"/>
      <c r="X9" s="589"/>
      <c r="Y9" s="590"/>
      <c r="Z9" s="641">
        <v>0</v>
      </c>
      <c r="AA9" s="641"/>
      <c r="AB9" s="641"/>
      <c r="AC9" s="641"/>
      <c r="AD9" s="642">
        <v>518</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22786</v>
      </c>
      <c r="BH9" s="589"/>
      <c r="BI9" s="589"/>
      <c r="BJ9" s="589"/>
      <c r="BK9" s="589"/>
      <c r="BL9" s="589"/>
      <c r="BM9" s="589"/>
      <c r="BN9" s="590"/>
      <c r="BO9" s="641">
        <v>33.700000000000003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167248</v>
      </c>
      <c r="CS9" s="589"/>
      <c r="CT9" s="589"/>
      <c r="CU9" s="589"/>
      <c r="CV9" s="589"/>
      <c r="CW9" s="589"/>
      <c r="CX9" s="589"/>
      <c r="CY9" s="590"/>
      <c r="CZ9" s="641">
        <v>11.9</v>
      </c>
      <c r="DA9" s="641"/>
      <c r="DB9" s="641"/>
      <c r="DC9" s="641"/>
      <c r="DD9" s="594" t="s">
        <v>223</v>
      </c>
      <c r="DE9" s="589"/>
      <c r="DF9" s="589"/>
      <c r="DG9" s="589"/>
      <c r="DH9" s="589"/>
      <c r="DI9" s="589"/>
      <c r="DJ9" s="589"/>
      <c r="DK9" s="589"/>
      <c r="DL9" s="589"/>
      <c r="DM9" s="589"/>
      <c r="DN9" s="589"/>
      <c r="DO9" s="589"/>
      <c r="DP9" s="590"/>
      <c r="DQ9" s="594">
        <v>123256</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8947</v>
      </c>
      <c r="S10" s="589"/>
      <c r="T10" s="589"/>
      <c r="U10" s="589"/>
      <c r="V10" s="589"/>
      <c r="W10" s="589"/>
      <c r="X10" s="589"/>
      <c r="Y10" s="590"/>
      <c r="Z10" s="641">
        <v>0.6</v>
      </c>
      <c r="AA10" s="641"/>
      <c r="AB10" s="641"/>
      <c r="AC10" s="641"/>
      <c r="AD10" s="642">
        <v>8947</v>
      </c>
      <c r="AE10" s="642"/>
      <c r="AF10" s="642"/>
      <c r="AG10" s="642"/>
      <c r="AH10" s="642"/>
      <c r="AI10" s="642"/>
      <c r="AJ10" s="642"/>
      <c r="AK10" s="642"/>
      <c r="AL10" s="611">
        <v>1.2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2450</v>
      </c>
      <c r="BH10" s="589"/>
      <c r="BI10" s="589"/>
      <c r="BJ10" s="589"/>
      <c r="BK10" s="589"/>
      <c r="BL10" s="589"/>
      <c r="BM10" s="589"/>
      <c r="BN10" s="590"/>
      <c r="BO10" s="641">
        <v>3.6</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2187</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1764</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452</v>
      </c>
      <c r="BH11" s="589"/>
      <c r="BI11" s="589"/>
      <c r="BJ11" s="589"/>
      <c r="BK11" s="589"/>
      <c r="BL11" s="589"/>
      <c r="BM11" s="589"/>
      <c r="BN11" s="590"/>
      <c r="BO11" s="641">
        <v>0.7</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139384</v>
      </c>
      <c r="CS11" s="589"/>
      <c r="CT11" s="589"/>
      <c r="CU11" s="589"/>
      <c r="CV11" s="589"/>
      <c r="CW11" s="589"/>
      <c r="CX11" s="589"/>
      <c r="CY11" s="590"/>
      <c r="CZ11" s="641">
        <v>9.9</v>
      </c>
      <c r="DA11" s="641"/>
      <c r="DB11" s="641"/>
      <c r="DC11" s="641"/>
      <c r="DD11" s="594">
        <v>49879</v>
      </c>
      <c r="DE11" s="589"/>
      <c r="DF11" s="589"/>
      <c r="DG11" s="589"/>
      <c r="DH11" s="589"/>
      <c r="DI11" s="589"/>
      <c r="DJ11" s="589"/>
      <c r="DK11" s="589"/>
      <c r="DL11" s="589"/>
      <c r="DM11" s="589"/>
      <c r="DN11" s="589"/>
      <c r="DO11" s="589"/>
      <c r="DP11" s="590"/>
      <c r="DQ11" s="594">
        <v>63307</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36347</v>
      </c>
      <c r="BH12" s="589"/>
      <c r="BI12" s="589"/>
      <c r="BJ12" s="589"/>
      <c r="BK12" s="589"/>
      <c r="BL12" s="589"/>
      <c r="BM12" s="589"/>
      <c r="BN12" s="590"/>
      <c r="BO12" s="641">
        <v>53.8</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35376</v>
      </c>
      <c r="CS12" s="589"/>
      <c r="CT12" s="589"/>
      <c r="CU12" s="589"/>
      <c r="CV12" s="589"/>
      <c r="CW12" s="589"/>
      <c r="CX12" s="589"/>
      <c r="CY12" s="590"/>
      <c r="CZ12" s="641">
        <v>2.5</v>
      </c>
      <c r="DA12" s="641"/>
      <c r="DB12" s="641"/>
      <c r="DC12" s="641"/>
      <c r="DD12" s="594">
        <v>3693</v>
      </c>
      <c r="DE12" s="589"/>
      <c r="DF12" s="589"/>
      <c r="DG12" s="589"/>
      <c r="DH12" s="589"/>
      <c r="DI12" s="589"/>
      <c r="DJ12" s="589"/>
      <c r="DK12" s="589"/>
      <c r="DL12" s="589"/>
      <c r="DM12" s="589"/>
      <c r="DN12" s="589"/>
      <c r="DO12" s="589"/>
      <c r="DP12" s="590"/>
      <c r="DQ12" s="594">
        <v>33193</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1564</v>
      </c>
      <c r="S13" s="589"/>
      <c r="T13" s="589"/>
      <c r="U13" s="589"/>
      <c r="V13" s="589"/>
      <c r="W13" s="589"/>
      <c r="X13" s="589"/>
      <c r="Y13" s="590"/>
      <c r="Z13" s="641">
        <v>0.1</v>
      </c>
      <c r="AA13" s="641"/>
      <c r="AB13" s="641"/>
      <c r="AC13" s="641"/>
      <c r="AD13" s="642">
        <v>1564</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36347</v>
      </c>
      <c r="BH13" s="589"/>
      <c r="BI13" s="589"/>
      <c r="BJ13" s="589"/>
      <c r="BK13" s="589"/>
      <c r="BL13" s="589"/>
      <c r="BM13" s="589"/>
      <c r="BN13" s="590"/>
      <c r="BO13" s="641">
        <v>53.8</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53306</v>
      </c>
      <c r="CS13" s="589"/>
      <c r="CT13" s="589"/>
      <c r="CU13" s="589"/>
      <c r="CV13" s="589"/>
      <c r="CW13" s="589"/>
      <c r="CX13" s="589"/>
      <c r="CY13" s="590"/>
      <c r="CZ13" s="641">
        <v>3.8</v>
      </c>
      <c r="DA13" s="641"/>
      <c r="DB13" s="641"/>
      <c r="DC13" s="641"/>
      <c r="DD13" s="594">
        <v>40152</v>
      </c>
      <c r="DE13" s="589"/>
      <c r="DF13" s="589"/>
      <c r="DG13" s="589"/>
      <c r="DH13" s="589"/>
      <c r="DI13" s="589"/>
      <c r="DJ13" s="589"/>
      <c r="DK13" s="589"/>
      <c r="DL13" s="589"/>
      <c r="DM13" s="589"/>
      <c r="DN13" s="589"/>
      <c r="DO13" s="589"/>
      <c r="DP13" s="590"/>
      <c r="DQ13" s="594">
        <v>29963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2483</v>
      </c>
      <c r="BH14" s="589"/>
      <c r="BI14" s="589"/>
      <c r="BJ14" s="589"/>
      <c r="BK14" s="589"/>
      <c r="BL14" s="589"/>
      <c r="BM14" s="589"/>
      <c r="BN14" s="590"/>
      <c r="BO14" s="641">
        <v>3.7</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78466</v>
      </c>
      <c r="CS14" s="589"/>
      <c r="CT14" s="589"/>
      <c r="CU14" s="589"/>
      <c r="CV14" s="589"/>
      <c r="CW14" s="589"/>
      <c r="CX14" s="589"/>
      <c r="CY14" s="590"/>
      <c r="CZ14" s="641">
        <v>5.6</v>
      </c>
      <c r="DA14" s="641"/>
      <c r="DB14" s="641"/>
      <c r="DC14" s="641"/>
      <c r="DD14" s="594">
        <v>28274</v>
      </c>
      <c r="DE14" s="589"/>
      <c r="DF14" s="589"/>
      <c r="DG14" s="589"/>
      <c r="DH14" s="589"/>
      <c r="DI14" s="589"/>
      <c r="DJ14" s="589"/>
      <c r="DK14" s="589"/>
      <c r="DL14" s="589"/>
      <c r="DM14" s="589"/>
      <c r="DN14" s="589"/>
      <c r="DO14" s="589"/>
      <c r="DP14" s="590"/>
      <c r="DQ14" s="594">
        <v>75565</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343</v>
      </c>
      <c r="S15" s="589"/>
      <c r="T15" s="589"/>
      <c r="U15" s="589"/>
      <c r="V15" s="589"/>
      <c r="W15" s="589"/>
      <c r="X15" s="589"/>
      <c r="Y15" s="590"/>
      <c r="Z15" s="641">
        <v>0</v>
      </c>
      <c r="AA15" s="641"/>
      <c r="AB15" s="641"/>
      <c r="AC15" s="641"/>
      <c r="AD15" s="642">
        <v>343</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1964</v>
      </c>
      <c r="BH15" s="589"/>
      <c r="BI15" s="589"/>
      <c r="BJ15" s="589"/>
      <c r="BK15" s="589"/>
      <c r="BL15" s="589"/>
      <c r="BM15" s="589"/>
      <c r="BN15" s="590"/>
      <c r="BO15" s="641">
        <v>2.9</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130419</v>
      </c>
      <c r="CS15" s="589"/>
      <c r="CT15" s="589"/>
      <c r="CU15" s="589"/>
      <c r="CV15" s="589"/>
      <c r="CW15" s="589"/>
      <c r="CX15" s="589"/>
      <c r="CY15" s="590"/>
      <c r="CZ15" s="641">
        <v>9.3000000000000007</v>
      </c>
      <c r="DA15" s="641"/>
      <c r="DB15" s="641"/>
      <c r="DC15" s="641"/>
      <c r="DD15" s="594" t="s">
        <v>223</v>
      </c>
      <c r="DE15" s="589"/>
      <c r="DF15" s="589"/>
      <c r="DG15" s="589"/>
      <c r="DH15" s="589"/>
      <c r="DI15" s="589"/>
      <c r="DJ15" s="589"/>
      <c r="DK15" s="589"/>
      <c r="DL15" s="589"/>
      <c r="DM15" s="589"/>
      <c r="DN15" s="589"/>
      <c r="DO15" s="589"/>
      <c r="DP15" s="590"/>
      <c r="DQ15" s="594">
        <v>125940</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865536</v>
      </c>
      <c r="S16" s="589"/>
      <c r="T16" s="589"/>
      <c r="U16" s="589"/>
      <c r="V16" s="589"/>
      <c r="W16" s="589"/>
      <c r="X16" s="589"/>
      <c r="Y16" s="590"/>
      <c r="Z16" s="641">
        <v>58.7</v>
      </c>
      <c r="AA16" s="641"/>
      <c r="AB16" s="641"/>
      <c r="AC16" s="641"/>
      <c r="AD16" s="642">
        <v>670759</v>
      </c>
      <c r="AE16" s="642"/>
      <c r="AF16" s="642"/>
      <c r="AG16" s="642"/>
      <c r="AH16" s="642"/>
      <c r="AI16" s="642"/>
      <c r="AJ16" s="642"/>
      <c r="AK16" s="642"/>
      <c r="AL16" s="611">
        <v>87.3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167619</v>
      </c>
      <c r="CS16" s="589"/>
      <c r="CT16" s="589"/>
      <c r="CU16" s="589"/>
      <c r="CV16" s="589"/>
      <c r="CW16" s="589"/>
      <c r="CX16" s="589"/>
      <c r="CY16" s="590"/>
      <c r="CZ16" s="641">
        <v>11.9</v>
      </c>
      <c r="DA16" s="641"/>
      <c r="DB16" s="641"/>
      <c r="DC16" s="641"/>
      <c r="DD16" s="594" t="s">
        <v>223</v>
      </c>
      <c r="DE16" s="589"/>
      <c r="DF16" s="589"/>
      <c r="DG16" s="589"/>
      <c r="DH16" s="589"/>
      <c r="DI16" s="589"/>
      <c r="DJ16" s="589"/>
      <c r="DK16" s="589"/>
      <c r="DL16" s="589"/>
      <c r="DM16" s="589"/>
      <c r="DN16" s="589"/>
      <c r="DO16" s="589"/>
      <c r="DP16" s="590"/>
      <c r="DQ16" s="594">
        <v>16347</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670759</v>
      </c>
      <c r="S17" s="589"/>
      <c r="T17" s="589"/>
      <c r="U17" s="589"/>
      <c r="V17" s="589"/>
      <c r="W17" s="589"/>
      <c r="X17" s="589"/>
      <c r="Y17" s="590"/>
      <c r="Z17" s="641">
        <v>45.5</v>
      </c>
      <c r="AA17" s="641"/>
      <c r="AB17" s="641"/>
      <c r="AC17" s="641"/>
      <c r="AD17" s="642">
        <v>670759</v>
      </c>
      <c r="AE17" s="642"/>
      <c r="AF17" s="642"/>
      <c r="AG17" s="642"/>
      <c r="AH17" s="642"/>
      <c r="AI17" s="642"/>
      <c r="AJ17" s="642"/>
      <c r="AK17" s="642"/>
      <c r="AL17" s="611">
        <v>87.3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161593</v>
      </c>
      <c r="CS17" s="589"/>
      <c r="CT17" s="589"/>
      <c r="CU17" s="589"/>
      <c r="CV17" s="589"/>
      <c r="CW17" s="589"/>
      <c r="CX17" s="589"/>
      <c r="CY17" s="590"/>
      <c r="CZ17" s="641">
        <v>11.5</v>
      </c>
      <c r="DA17" s="641"/>
      <c r="DB17" s="641"/>
      <c r="DC17" s="641"/>
      <c r="DD17" s="594" t="s">
        <v>223</v>
      </c>
      <c r="DE17" s="589"/>
      <c r="DF17" s="589"/>
      <c r="DG17" s="589"/>
      <c r="DH17" s="589"/>
      <c r="DI17" s="589"/>
      <c r="DJ17" s="589"/>
      <c r="DK17" s="589"/>
      <c r="DL17" s="589"/>
      <c r="DM17" s="589"/>
      <c r="DN17" s="589"/>
      <c r="DO17" s="589"/>
      <c r="DP17" s="590"/>
      <c r="DQ17" s="594">
        <v>161573</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194777</v>
      </c>
      <c r="S18" s="589"/>
      <c r="T18" s="589"/>
      <c r="U18" s="589"/>
      <c r="V18" s="589"/>
      <c r="W18" s="589"/>
      <c r="X18" s="589"/>
      <c r="Y18" s="590"/>
      <c r="Z18" s="641">
        <v>13.2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957631</v>
      </c>
      <c r="S20" s="589"/>
      <c r="T20" s="589"/>
      <c r="U20" s="589"/>
      <c r="V20" s="589"/>
      <c r="W20" s="589"/>
      <c r="X20" s="589"/>
      <c r="Y20" s="590"/>
      <c r="Z20" s="641">
        <v>64.900000000000006</v>
      </c>
      <c r="AA20" s="641"/>
      <c r="AB20" s="641"/>
      <c r="AC20" s="641"/>
      <c r="AD20" s="642">
        <v>762854</v>
      </c>
      <c r="AE20" s="642"/>
      <c r="AF20" s="642"/>
      <c r="AG20" s="642"/>
      <c r="AH20" s="642"/>
      <c r="AI20" s="642"/>
      <c r="AJ20" s="642"/>
      <c r="AK20" s="642"/>
      <c r="AL20" s="611">
        <v>99.3</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1407059</v>
      </c>
      <c r="CS20" s="589"/>
      <c r="CT20" s="589"/>
      <c r="CU20" s="589"/>
      <c r="CV20" s="589"/>
      <c r="CW20" s="589"/>
      <c r="CX20" s="589"/>
      <c r="CY20" s="590"/>
      <c r="CZ20" s="641">
        <v>100</v>
      </c>
      <c r="DA20" s="641"/>
      <c r="DB20" s="641"/>
      <c r="DC20" s="641"/>
      <c r="DD20" s="594">
        <v>137326</v>
      </c>
      <c r="DE20" s="589"/>
      <c r="DF20" s="589"/>
      <c r="DG20" s="589"/>
      <c r="DH20" s="589"/>
      <c r="DI20" s="589"/>
      <c r="DJ20" s="589"/>
      <c r="DK20" s="589"/>
      <c r="DL20" s="589"/>
      <c r="DM20" s="589"/>
      <c r="DN20" s="589"/>
      <c r="DO20" s="589"/>
      <c r="DP20" s="590"/>
      <c r="DQ20" s="594">
        <v>1024458</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13645</v>
      </c>
      <c r="S22" s="589"/>
      <c r="T22" s="589"/>
      <c r="U22" s="589"/>
      <c r="V22" s="589"/>
      <c r="W22" s="589"/>
      <c r="X22" s="589"/>
      <c r="Y22" s="590"/>
      <c r="Z22" s="641">
        <v>0.9</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4010</v>
      </c>
      <c r="S23" s="589"/>
      <c r="T23" s="589"/>
      <c r="U23" s="589"/>
      <c r="V23" s="589"/>
      <c r="W23" s="589"/>
      <c r="X23" s="589"/>
      <c r="Y23" s="590"/>
      <c r="Z23" s="641">
        <v>0.3</v>
      </c>
      <c r="AA23" s="641"/>
      <c r="AB23" s="641"/>
      <c r="AC23" s="641"/>
      <c r="AD23" s="642" t="s">
        <v>223</v>
      </c>
      <c r="AE23" s="642"/>
      <c r="AF23" s="642"/>
      <c r="AG23" s="642"/>
      <c r="AH23" s="642"/>
      <c r="AI23" s="642"/>
      <c r="AJ23" s="642"/>
      <c r="AK23" s="642"/>
      <c r="AL23" s="611" t="s">
        <v>223</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2657</v>
      </c>
      <c r="S24" s="589"/>
      <c r="T24" s="589"/>
      <c r="U24" s="589"/>
      <c r="V24" s="589"/>
      <c r="W24" s="589"/>
      <c r="X24" s="589"/>
      <c r="Y24" s="590"/>
      <c r="Z24" s="641">
        <v>0.2</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521481</v>
      </c>
      <c r="CS24" s="639"/>
      <c r="CT24" s="639"/>
      <c r="CU24" s="639"/>
      <c r="CV24" s="639"/>
      <c r="CW24" s="639"/>
      <c r="CX24" s="639"/>
      <c r="CY24" s="686"/>
      <c r="CZ24" s="690">
        <v>37.1</v>
      </c>
      <c r="DA24" s="691"/>
      <c r="DB24" s="691"/>
      <c r="DC24" s="692"/>
      <c r="DD24" s="685">
        <v>473883</v>
      </c>
      <c r="DE24" s="639"/>
      <c r="DF24" s="639"/>
      <c r="DG24" s="639"/>
      <c r="DH24" s="639"/>
      <c r="DI24" s="639"/>
      <c r="DJ24" s="639"/>
      <c r="DK24" s="686"/>
      <c r="DL24" s="685">
        <v>462689</v>
      </c>
      <c r="DM24" s="639"/>
      <c r="DN24" s="639"/>
      <c r="DO24" s="639"/>
      <c r="DP24" s="639"/>
      <c r="DQ24" s="639"/>
      <c r="DR24" s="639"/>
      <c r="DS24" s="639"/>
      <c r="DT24" s="639"/>
      <c r="DU24" s="639"/>
      <c r="DV24" s="686"/>
      <c r="DW24" s="687">
        <v>57.3</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191288</v>
      </c>
      <c r="S25" s="589"/>
      <c r="T25" s="589"/>
      <c r="U25" s="589"/>
      <c r="V25" s="589"/>
      <c r="W25" s="589"/>
      <c r="X25" s="589"/>
      <c r="Y25" s="590"/>
      <c r="Z25" s="641">
        <v>13</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304270</v>
      </c>
      <c r="CS25" s="607"/>
      <c r="CT25" s="607"/>
      <c r="CU25" s="607"/>
      <c r="CV25" s="607"/>
      <c r="CW25" s="607"/>
      <c r="CX25" s="607"/>
      <c r="CY25" s="608"/>
      <c r="CZ25" s="591">
        <v>21.6</v>
      </c>
      <c r="DA25" s="609"/>
      <c r="DB25" s="609"/>
      <c r="DC25" s="610"/>
      <c r="DD25" s="594">
        <v>289832</v>
      </c>
      <c r="DE25" s="607"/>
      <c r="DF25" s="607"/>
      <c r="DG25" s="607"/>
      <c r="DH25" s="607"/>
      <c r="DI25" s="607"/>
      <c r="DJ25" s="607"/>
      <c r="DK25" s="608"/>
      <c r="DL25" s="594">
        <v>280538</v>
      </c>
      <c r="DM25" s="607"/>
      <c r="DN25" s="607"/>
      <c r="DO25" s="607"/>
      <c r="DP25" s="607"/>
      <c r="DQ25" s="607"/>
      <c r="DR25" s="607"/>
      <c r="DS25" s="607"/>
      <c r="DT25" s="607"/>
      <c r="DU25" s="607"/>
      <c r="DV25" s="608"/>
      <c r="DW25" s="611">
        <v>34.700000000000003</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161748</v>
      </c>
      <c r="CS26" s="589"/>
      <c r="CT26" s="589"/>
      <c r="CU26" s="589"/>
      <c r="CV26" s="589"/>
      <c r="CW26" s="589"/>
      <c r="CX26" s="589"/>
      <c r="CY26" s="590"/>
      <c r="CZ26" s="591">
        <v>11.5</v>
      </c>
      <c r="DA26" s="609"/>
      <c r="DB26" s="609"/>
      <c r="DC26" s="610"/>
      <c r="DD26" s="594">
        <v>150446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67926</v>
      </c>
      <c r="S27" s="589"/>
      <c r="T27" s="589"/>
      <c r="U27" s="589"/>
      <c r="V27" s="589"/>
      <c r="W27" s="589"/>
      <c r="X27" s="589"/>
      <c r="Y27" s="590"/>
      <c r="Z27" s="641">
        <v>4.5999999999999996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67610</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55618</v>
      </c>
      <c r="CS27" s="607"/>
      <c r="CT27" s="607"/>
      <c r="CU27" s="607"/>
      <c r="CV27" s="607"/>
      <c r="CW27" s="607"/>
      <c r="CX27" s="607"/>
      <c r="CY27" s="608"/>
      <c r="CZ27" s="591">
        <v>4</v>
      </c>
      <c r="DA27" s="609"/>
      <c r="DB27" s="609"/>
      <c r="DC27" s="610"/>
      <c r="DD27" s="594">
        <v>22478</v>
      </c>
      <c r="DE27" s="607"/>
      <c r="DF27" s="607"/>
      <c r="DG27" s="607"/>
      <c r="DH27" s="607"/>
      <c r="DI27" s="607"/>
      <c r="DJ27" s="607"/>
      <c r="DK27" s="608"/>
      <c r="DL27" s="594">
        <v>22478</v>
      </c>
      <c r="DM27" s="607"/>
      <c r="DN27" s="607"/>
      <c r="DO27" s="607"/>
      <c r="DP27" s="607"/>
      <c r="DQ27" s="607"/>
      <c r="DR27" s="607"/>
      <c r="DS27" s="607"/>
      <c r="DT27" s="607"/>
      <c r="DU27" s="607"/>
      <c r="DV27" s="608"/>
      <c r="DW27" s="611">
        <v>2.8</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2132</v>
      </c>
      <c r="S28" s="589"/>
      <c r="T28" s="589"/>
      <c r="U28" s="589"/>
      <c r="V28" s="589"/>
      <c r="W28" s="589"/>
      <c r="X28" s="589"/>
      <c r="Y28" s="590"/>
      <c r="Z28" s="641">
        <v>0.1</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161593</v>
      </c>
      <c r="CS28" s="589"/>
      <c r="CT28" s="589"/>
      <c r="CU28" s="589"/>
      <c r="CV28" s="589"/>
      <c r="CW28" s="589"/>
      <c r="CX28" s="589"/>
      <c r="CY28" s="590"/>
      <c r="CZ28" s="591">
        <v>11.5</v>
      </c>
      <c r="DA28" s="609"/>
      <c r="DB28" s="609"/>
      <c r="DC28" s="610"/>
      <c r="DD28" s="594">
        <v>161573</v>
      </c>
      <c r="DE28" s="589"/>
      <c r="DF28" s="589"/>
      <c r="DG28" s="589"/>
      <c r="DH28" s="589"/>
      <c r="DI28" s="589"/>
      <c r="DJ28" s="589"/>
      <c r="DK28" s="590"/>
      <c r="DL28" s="594">
        <v>159673</v>
      </c>
      <c r="DM28" s="589"/>
      <c r="DN28" s="589"/>
      <c r="DO28" s="589"/>
      <c r="DP28" s="589"/>
      <c r="DQ28" s="589"/>
      <c r="DR28" s="589"/>
      <c r="DS28" s="589"/>
      <c r="DT28" s="589"/>
      <c r="DU28" s="589"/>
      <c r="DV28" s="590"/>
      <c r="DW28" s="611">
        <v>19.8</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3140</v>
      </c>
      <c r="S29" s="589"/>
      <c r="T29" s="589"/>
      <c r="U29" s="589"/>
      <c r="V29" s="589"/>
      <c r="W29" s="589"/>
      <c r="X29" s="589"/>
      <c r="Y29" s="590"/>
      <c r="Z29" s="641">
        <v>0.2</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76"/>
      <c r="BI29" s="676"/>
      <c r="BJ29" s="676"/>
      <c r="BK29" s="676"/>
      <c r="BL29" s="676"/>
      <c r="BM29" s="676"/>
      <c r="BN29" s="676"/>
      <c r="BO29" s="676"/>
      <c r="BP29" s="676"/>
      <c r="BQ29" s="677"/>
      <c r="BR29" s="648" t="s">
        <v>289</v>
      </c>
      <c r="BS29" s="676"/>
      <c r="BT29" s="676"/>
      <c r="BU29" s="676"/>
      <c r="BV29" s="676"/>
      <c r="BW29" s="676"/>
      <c r="BX29" s="676"/>
      <c r="BY29" s="676"/>
      <c r="BZ29" s="676"/>
      <c r="CA29" s="676"/>
      <c r="CB29" s="677"/>
      <c r="CD29" s="658" t="s">
        <v>290</v>
      </c>
      <c r="CE29" s="659"/>
      <c r="CF29" s="625" t="s">
        <v>291</v>
      </c>
      <c r="CG29" s="622"/>
      <c r="CH29" s="622"/>
      <c r="CI29" s="622"/>
      <c r="CJ29" s="622"/>
      <c r="CK29" s="622"/>
      <c r="CL29" s="622"/>
      <c r="CM29" s="622"/>
      <c r="CN29" s="622"/>
      <c r="CO29" s="622"/>
      <c r="CP29" s="622"/>
      <c r="CQ29" s="623"/>
      <c r="CR29" s="588">
        <v>161593</v>
      </c>
      <c r="CS29" s="607"/>
      <c r="CT29" s="607"/>
      <c r="CU29" s="607"/>
      <c r="CV29" s="607"/>
      <c r="CW29" s="607"/>
      <c r="CX29" s="607"/>
      <c r="CY29" s="608"/>
      <c r="CZ29" s="591">
        <v>11.5</v>
      </c>
      <c r="DA29" s="609"/>
      <c r="DB29" s="609"/>
      <c r="DC29" s="610"/>
      <c r="DD29" s="594">
        <v>161573</v>
      </c>
      <c r="DE29" s="607"/>
      <c r="DF29" s="607"/>
      <c r="DG29" s="607"/>
      <c r="DH29" s="607"/>
      <c r="DI29" s="607"/>
      <c r="DJ29" s="607"/>
      <c r="DK29" s="608"/>
      <c r="DL29" s="594">
        <v>159673</v>
      </c>
      <c r="DM29" s="607"/>
      <c r="DN29" s="607"/>
      <c r="DO29" s="607"/>
      <c r="DP29" s="607"/>
      <c r="DQ29" s="607"/>
      <c r="DR29" s="607"/>
      <c r="DS29" s="607"/>
      <c r="DT29" s="607"/>
      <c r="DU29" s="607"/>
      <c r="DV29" s="608"/>
      <c r="DW29" s="611">
        <v>19.8</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t="s">
        <v>223</v>
      </c>
      <c r="S30" s="589"/>
      <c r="T30" s="589"/>
      <c r="U30" s="589"/>
      <c r="V30" s="589"/>
      <c r="W30" s="589"/>
      <c r="X30" s="589"/>
      <c r="Y30" s="590"/>
      <c r="Z30" s="641" t="s">
        <v>223</v>
      </c>
      <c r="AA30" s="641"/>
      <c r="AB30" s="641"/>
      <c r="AC30" s="641"/>
      <c r="AD30" s="642" t="s">
        <v>223</v>
      </c>
      <c r="AE30" s="642"/>
      <c r="AF30" s="642"/>
      <c r="AG30" s="642"/>
      <c r="AH30" s="642"/>
      <c r="AI30" s="642"/>
      <c r="AJ30" s="642"/>
      <c r="AK30" s="642"/>
      <c r="AL30" s="611" t="s">
        <v>223</v>
      </c>
      <c r="AM30" s="643"/>
      <c r="AN30" s="643"/>
      <c r="AO30" s="644"/>
      <c r="AP30" s="664" t="s">
        <v>293</v>
      </c>
      <c r="AQ30" s="665"/>
      <c r="AR30" s="665"/>
      <c r="AS30" s="665"/>
      <c r="AT30" s="670" t="s">
        <v>294</v>
      </c>
      <c r="AU30" s="182"/>
      <c r="AV30" s="182"/>
      <c r="AW30" s="182"/>
      <c r="AX30" s="673" t="s">
        <v>171</v>
      </c>
      <c r="AY30" s="674"/>
      <c r="AZ30" s="674"/>
      <c r="BA30" s="674"/>
      <c r="BB30" s="674"/>
      <c r="BC30" s="674"/>
      <c r="BD30" s="674"/>
      <c r="BE30" s="674"/>
      <c r="BF30" s="675"/>
      <c r="BG30" s="654">
        <v>98.4</v>
      </c>
      <c r="BH30" s="655"/>
      <c r="BI30" s="655"/>
      <c r="BJ30" s="655"/>
      <c r="BK30" s="655"/>
      <c r="BL30" s="655"/>
      <c r="BM30" s="656">
        <v>97.9</v>
      </c>
      <c r="BN30" s="655"/>
      <c r="BO30" s="655"/>
      <c r="BP30" s="655"/>
      <c r="BQ30" s="657"/>
      <c r="BR30" s="654">
        <v>99.5</v>
      </c>
      <c r="BS30" s="655"/>
      <c r="BT30" s="655"/>
      <c r="BU30" s="655"/>
      <c r="BV30" s="655"/>
      <c r="BW30" s="655"/>
      <c r="BX30" s="656">
        <v>97.9</v>
      </c>
      <c r="BY30" s="655"/>
      <c r="BZ30" s="655"/>
      <c r="CA30" s="655"/>
      <c r="CB30" s="657"/>
      <c r="CD30" s="660"/>
      <c r="CE30" s="661"/>
      <c r="CF30" s="625" t="s">
        <v>295</v>
      </c>
      <c r="CG30" s="622"/>
      <c r="CH30" s="622"/>
      <c r="CI30" s="622"/>
      <c r="CJ30" s="622"/>
      <c r="CK30" s="622"/>
      <c r="CL30" s="622"/>
      <c r="CM30" s="622"/>
      <c r="CN30" s="622"/>
      <c r="CO30" s="622"/>
      <c r="CP30" s="622"/>
      <c r="CQ30" s="623"/>
      <c r="CR30" s="588">
        <v>151651</v>
      </c>
      <c r="CS30" s="589"/>
      <c r="CT30" s="589"/>
      <c r="CU30" s="589"/>
      <c r="CV30" s="589"/>
      <c r="CW30" s="589"/>
      <c r="CX30" s="589"/>
      <c r="CY30" s="590"/>
      <c r="CZ30" s="591">
        <v>10.8</v>
      </c>
      <c r="DA30" s="609"/>
      <c r="DB30" s="609"/>
      <c r="DC30" s="610"/>
      <c r="DD30" s="594">
        <v>151651</v>
      </c>
      <c r="DE30" s="589"/>
      <c r="DF30" s="589"/>
      <c r="DG30" s="589"/>
      <c r="DH30" s="589"/>
      <c r="DI30" s="589"/>
      <c r="DJ30" s="589"/>
      <c r="DK30" s="590"/>
      <c r="DL30" s="594">
        <v>149751</v>
      </c>
      <c r="DM30" s="589"/>
      <c r="DN30" s="589"/>
      <c r="DO30" s="589"/>
      <c r="DP30" s="589"/>
      <c r="DQ30" s="589"/>
      <c r="DR30" s="589"/>
      <c r="DS30" s="589"/>
      <c r="DT30" s="589"/>
      <c r="DU30" s="589"/>
      <c r="DV30" s="590"/>
      <c r="DW30" s="611">
        <v>18.5</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102857</v>
      </c>
      <c r="S31" s="589"/>
      <c r="T31" s="589"/>
      <c r="U31" s="589"/>
      <c r="V31" s="589"/>
      <c r="W31" s="589"/>
      <c r="X31" s="589"/>
      <c r="Y31" s="590"/>
      <c r="Z31" s="641">
        <v>7</v>
      </c>
      <c r="AA31" s="641"/>
      <c r="AB31" s="641"/>
      <c r="AC31" s="641"/>
      <c r="AD31" s="642" t="s">
        <v>223</v>
      </c>
      <c r="AE31" s="642"/>
      <c r="AF31" s="642"/>
      <c r="AG31" s="642"/>
      <c r="AH31" s="642"/>
      <c r="AI31" s="642"/>
      <c r="AJ31" s="642"/>
      <c r="AK31" s="642"/>
      <c r="AL31" s="611" t="s">
        <v>223</v>
      </c>
      <c r="AM31" s="643"/>
      <c r="AN31" s="643"/>
      <c r="AO31" s="644"/>
      <c r="AP31" s="666"/>
      <c r="AQ31" s="667"/>
      <c r="AR31" s="667"/>
      <c r="AS31" s="667"/>
      <c r="AT31" s="671"/>
      <c r="AU31" s="181" t="s">
        <v>297</v>
      </c>
      <c r="AV31" s="181"/>
      <c r="AW31" s="181"/>
      <c r="AX31" s="585" t="s">
        <v>298</v>
      </c>
      <c r="AY31" s="586"/>
      <c r="AZ31" s="586"/>
      <c r="BA31" s="586"/>
      <c r="BB31" s="586"/>
      <c r="BC31" s="586"/>
      <c r="BD31" s="586"/>
      <c r="BE31" s="586"/>
      <c r="BF31" s="587"/>
      <c r="BG31" s="652">
        <v>96.5</v>
      </c>
      <c r="BH31" s="607"/>
      <c r="BI31" s="607"/>
      <c r="BJ31" s="607"/>
      <c r="BK31" s="607"/>
      <c r="BL31" s="607"/>
      <c r="BM31" s="643">
        <v>95.8</v>
      </c>
      <c r="BN31" s="653"/>
      <c r="BO31" s="653"/>
      <c r="BP31" s="653"/>
      <c r="BQ31" s="617"/>
      <c r="BR31" s="652">
        <v>99</v>
      </c>
      <c r="BS31" s="607"/>
      <c r="BT31" s="607"/>
      <c r="BU31" s="607"/>
      <c r="BV31" s="607"/>
      <c r="BW31" s="607"/>
      <c r="BX31" s="643">
        <v>97.6</v>
      </c>
      <c r="BY31" s="653"/>
      <c r="BZ31" s="653"/>
      <c r="CA31" s="653"/>
      <c r="CB31" s="617"/>
      <c r="CD31" s="660"/>
      <c r="CE31" s="661"/>
      <c r="CF31" s="625" t="s">
        <v>299</v>
      </c>
      <c r="CG31" s="622"/>
      <c r="CH31" s="622"/>
      <c r="CI31" s="622"/>
      <c r="CJ31" s="622"/>
      <c r="CK31" s="622"/>
      <c r="CL31" s="622"/>
      <c r="CM31" s="622"/>
      <c r="CN31" s="622"/>
      <c r="CO31" s="622"/>
      <c r="CP31" s="622"/>
      <c r="CQ31" s="623"/>
      <c r="CR31" s="588">
        <v>9942</v>
      </c>
      <c r="CS31" s="607"/>
      <c r="CT31" s="607"/>
      <c r="CU31" s="607"/>
      <c r="CV31" s="607"/>
      <c r="CW31" s="607"/>
      <c r="CX31" s="607"/>
      <c r="CY31" s="608"/>
      <c r="CZ31" s="591">
        <v>0.7</v>
      </c>
      <c r="DA31" s="609"/>
      <c r="DB31" s="609"/>
      <c r="DC31" s="610"/>
      <c r="DD31" s="594">
        <v>9922</v>
      </c>
      <c r="DE31" s="607"/>
      <c r="DF31" s="607"/>
      <c r="DG31" s="607"/>
      <c r="DH31" s="607"/>
      <c r="DI31" s="607"/>
      <c r="DJ31" s="607"/>
      <c r="DK31" s="608"/>
      <c r="DL31" s="594">
        <v>9922</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21882</v>
      </c>
      <c r="S32" s="589"/>
      <c r="T32" s="589"/>
      <c r="U32" s="589"/>
      <c r="V32" s="589"/>
      <c r="W32" s="589"/>
      <c r="X32" s="589"/>
      <c r="Y32" s="590"/>
      <c r="Z32" s="641">
        <v>1.5</v>
      </c>
      <c r="AA32" s="641"/>
      <c r="AB32" s="641"/>
      <c r="AC32" s="641"/>
      <c r="AD32" s="642">
        <v>5275</v>
      </c>
      <c r="AE32" s="642"/>
      <c r="AF32" s="642"/>
      <c r="AG32" s="642"/>
      <c r="AH32" s="642"/>
      <c r="AI32" s="642"/>
      <c r="AJ32" s="642"/>
      <c r="AK32" s="642"/>
      <c r="AL32" s="611">
        <v>0.7</v>
      </c>
      <c r="AM32" s="643"/>
      <c r="AN32" s="643"/>
      <c r="AO32" s="644"/>
      <c r="AP32" s="668"/>
      <c r="AQ32" s="669"/>
      <c r="AR32" s="669"/>
      <c r="AS32" s="669"/>
      <c r="AT32" s="672"/>
      <c r="AU32" s="183"/>
      <c r="AV32" s="183"/>
      <c r="AW32" s="183"/>
      <c r="AX32" s="569" t="s">
        <v>301</v>
      </c>
      <c r="AY32" s="570"/>
      <c r="AZ32" s="570"/>
      <c r="BA32" s="570"/>
      <c r="BB32" s="570"/>
      <c r="BC32" s="570"/>
      <c r="BD32" s="570"/>
      <c r="BE32" s="570"/>
      <c r="BF32" s="571"/>
      <c r="BG32" s="651">
        <v>99.6</v>
      </c>
      <c r="BH32" s="573"/>
      <c r="BI32" s="573"/>
      <c r="BJ32" s="573"/>
      <c r="BK32" s="573"/>
      <c r="BL32" s="573"/>
      <c r="BM32" s="636">
        <v>99.2</v>
      </c>
      <c r="BN32" s="573"/>
      <c r="BO32" s="573"/>
      <c r="BP32" s="573"/>
      <c r="BQ32" s="630"/>
      <c r="BR32" s="651">
        <v>99.9</v>
      </c>
      <c r="BS32" s="573"/>
      <c r="BT32" s="573"/>
      <c r="BU32" s="573"/>
      <c r="BV32" s="573"/>
      <c r="BW32" s="573"/>
      <c r="BX32" s="636">
        <v>97.8</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107500</v>
      </c>
      <c r="S33" s="589"/>
      <c r="T33" s="589"/>
      <c r="U33" s="589"/>
      <c r="V33" s="589"/>
      <c r="W33" s="589"/>
      <c r="X33" s="589"/>
      <c r="Y33" s="590"/>
      <c r="Z33" s="641">
        <v>7.3</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580633</v>
      </c>
      <c r="CS33" s="607"/>
      <c r="CT33" s="607"/>
      <c r="CU33" s="607"/>
      <c r="CV33" s="607"/>
      <c r="CW33" s="607"/>
      <c r="CX33" s="607"/>
      <c r="CY33" s="608"/>
      <c r="CZ33" s="591">
        <v>41.3</v>
      </c>
      <c r="DA33" s="609"/>
      <c r="DB33" s="609"/>
      <c r="DC33" s="610"/>
      <c r="DD33" s="594">
        <v>471045</v>
      </c>
      <c r="DE33" s="607"/>
      <c r="DF33" s="607"/>
      <c r="DG33" s="607"/>
      <c r="DH33" s="607"/>
      <c r="DI33" s="607"/>
      <c r="DJ33" s="607"/>
      <c r="DK33" s="608"/>
      <c r="DL33" s="594">
        <v>316100</v>
      </c>
      <c r="DM33" s="607"/>
      <c r="DN33" s="607"/>
      <c r="DO33" s="607"/>
      <c r="DP33" s="607"/>
      <c r="DQ33" s="607"/>
      <c r="DR33" s="607"/>
      <c r="DS33" s="607"/>
      <c r="DT33" s="607"/>
      <c r="DU33" s="607"/>
      <c r="DV33" s="608"/>
      <c r="DW33" s="611">
        <v>39.200000000000003</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245758</v>
      </c>
      <c r="CS34" s="589"/>
      <c r="CT34" s="589"/>
      <c r="CU34" s="589"/>
      <c r="CV34" s="589"/>
      <c r="CW34" s="589"/>
      <c r="CX34" s="589"/>
      <c r="CY34" s="590"/>
      <c r="CZ34" s="591">
        <v>17.5</v>
      </c>
      <c r="DA34" s="609"/>
      <c r="DB34" s="609"/>
      <c r="DC34" s="610"/>
      <c r="DD34" s="594">
        <v>209515</v>
      </c>
      <c r="DE34" s="589"/>
      <c r="DF34" s="589"/>
      <c r="DG34" s="589"/>
      <c r="DH34" s="589"/>
      <c r="DI34" s="589"/>
      <c r="DJ34" s="589"/>
      <c r="DK34" s="590"/>
      <c r="DL34" s="594">
        <v>140808</v>
      </c>
      <c r="DM34" s="589"/>
      <c r="DN34" s="589"/>
      <c r="DO34" s="589"/>
      <c r="DP34" s="589"/>
      <c r="DQ34" s="589"/>
      <c r="DR34" s="589"/>
      <c r="DS34" s="589"/>
      <c r="DT34" s="589"/>
      <c r="DU34" s="589"/>
      <c r="DV34" s="590"/>
      <c r="DW34" s="611">
        <v>17.399999999999999</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39200</v>
      </c>
      <c r="S35" s="589"/>
      <c r="T35" s="589"/>
      <c r="U35" s="589"/>
      <c r="V35" s="589"/>
      <c r="W35" s="589"/>
      <c r="X35" s="589"/>
      <c r="Y35" s="590"/>
      <c r="Z35" s="641">
        <v>2.7</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147441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10243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89</v>
      </c>
      <c r="CS35" s="607"/>
      <c r="CT35" s="607"/>
      <c r="CU35" s="607"/>
      <c r="CV35" s="607"/>
      <c r="CW35" s="607"/>
      <c r="CX35" s="607"/>
      <c r="CY35" s="608"/>
      <c r="CZ35" s="591">
        <v>0</v>
      </c>
      <c r="DA35" s="609"/>
      <c r="DB35" s="609"/>
      <c r="DC35" s="610"/>
      <c r="DD35" s="594">
        <v>89</v>
      </c>
      <c r="DE35" s="607"/>
      <c r="DF35" s="607"/>
      <c r="DG35" s="607"/>
      <c r="DH35" s="607"/>
      <c r="DI35" s="607"/>
      <c r="DJ35" s="607"/>
      <c r="DK35" s="608"/>
      <c r="DL35" s="594">
        <v>89</v>
      </c>
      <c r="DM35" s="607"/>
      <c r="DN35" s="607"/>
      <c r="DO35" s="607"/>
      <c r="DP35" s="607"/>
      <c r="DQ35" s="607"/>
      <c r="DR35" s="607"/>
      <c r="DS35" s="607"/>
      <c r="DT35" s="607"/>
      <c r="DU35" s="607"/>
      <c r="DV35" s="608"/>
      <c r="DW35" s="611">
        <v>0</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1474668</v>
      </c>
      <c r="S36" s="629"/>
      <c r="T36" s="629"/>
      <c r="U36" s="629"/>
      <c r="V36" s="629"/>
      <c r="W36" s="629"/>
      <c r="X36" s="629"/>
      <c r="Y36" s="632"/>
      <c r="Z36" s="633">
        <v>100</v>
      </c>
      <c r="AA36" s="633"/>
      <c r="AB36" s="633"/>
      <c r="AC36" s="633"/>
      <c r="AD36" s="634">
        <v>768129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44880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8742</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184958</v>
      </c>
      <c r="CS36" s="589"/>
      <c r="CT36" s="589"/>
      <c r="CU36" s="589"/>
      <c r="CV36" s="589"/>
      <c r="CW36" s="589"/>
      <c r="CX36" s="589"/>
      <c r="CY36" s="590"/>
      <c r="CZ36" s="591">
        <v>13.1</v>
      </c>
      <c r="DA36" s="609"/>
      <c r="DB36" s="609"/>
      <c r="DC36" s="610"/>
      <c r="DD36" s="594">
        <v>121319</v>
      </c>
      <c r="DE36" s="589"/>
      <c r="DF36" s="589"/>
      <c r="DG36" s="589"/>
      <c r="DH36" s="589"/>
      <c r="DI36" s="589"/>
      <c r="DJ36" s="589"/>
      <c r="DK36" s="590"/>
      <c r="DL36" s="594">
        <v>95250</v>
      </c>
      <c r="DM36" s="589"/>
      <c r="DN36" s="589"/>
      <c r="DO36" s="589"/>
      <c r="DP36" s="589"/>
      <c r="DQ36" s="589"/>
      <c r="DR36" s="589"/>
      <c r="DS36" s="589"/>
      <c r="DT36" s="589"/>
      <c r="DU36" s="589"/>
      <c r="DV36" s="590"/>
      <c r="DW36" s="611">
        <v>11.8</v>
      </c>
      <c r="DX36" s="612"/>
      <c r="DY36" s="612"/>
      <c r="DZ36" s="612"/>
      <c r="EA36" s="612"/>
      <c r="EB36" s="612"/>
      <c r="EC36" s="613"/>
    </row>
    <row r="37" spans="2:133" ht="11.25" customHeight="1">
      <c r="AQ37" s="614" t="s">
        <v>317</v>
      </c>
      <c r="AR37" s="615"/>
      <c r="AS37" s="615"/>
      <c r="AT37" s="615"/>
      <c r="AU37" s="615"/>
      <c r="AV37" s="615"/>
      <c r="AW37" s="615"/>
      <c r="AX37" s="615"/>
      <c r="AY37" s="616"/>
      <c r="AZ37" s="588">
        <v>28100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142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91913</v>
      </c>
      <c r="CS37" s="607"/>
      <c r="CT37" s="607"/>
      <c r="CU37" s="607"/>
      <c r="CV37" s="607"/>
      <c r="CW37" s="607"/>
      <c r="CX37" s="607"/>
      <c r="CY37" s="608"/>
      <c r="CZ37" s="591">
        <v>6.5</v>
      </c>
      <c r="DA37" s="609"/>
      <c r="DB37" s="609"/>
      <c r="DC37" s="610"/>
      <c r="DD37" s="594">
        <v>50096</v>
      </c>
      <c r="DE37" s="607"/>
      <c r="DF37" s="607"/>
      <c r="DG37" s="607"/>
      <c r="DH37" s="607"/>
      <c r="DI37" s="607"/>
      <c r="DJ37" s="607"/>
      <c r="DK37" s="608"/>
      <c r="DL37" s="594">
        <v>47237</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244</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147441</v>
      </c>
      <c r="CS38" s="589"/>
      <c r="CT38" s="589"/>
      <c r="CU38" s="589"/>
      <c r="CV38" s="589"/>
      <c r="CW38" s="589"/>
      <c r="CX38" s="589"/>
      <c r="CY38" s="590"/>
      <c r="CZ38" s="591">
        <v>10.5</v>
      </c>
      <c r="DA38" s="609"/>
      <c r="DB38" s="609"/>
      <c r="DC38" s="610"/>
      <c r="DD38" s="594">
        <v>140122</v>
      </c>
      <c r="DE38" s="589"/>
      <c r="DF38" s="589"/>
      <c r="DG38" s="589"/>
      <c r="DH38" s="589"/>
      <c r="DI38" s="589"/>
      <c r="DJ38" s="589"/>
      <c r="DK38" s="590"/>
      <c r="DL38" s="594">
        <v>79953</v>
      </c>
      <c r="DM38" s="589"/>
      <c r="DN38" s="589"/>
      <c r="DO38" s="589"/>
      <c r="DP38" s="589"/>
      <c r="DQ38" s="589"/>
      <c r="DR38" s="589"/>
      <c r="DS38" s="589"/>
      <c r="DT38" s="589"/>
      <c r="DU38" s="589"/>
      <c r="DV38" s="590"/>
      <c r="DW38" s="611">
        <v>9.9</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102</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2387</v>
      </c>
      <c r="CS39" s="607"/>
      <c r="CT39" s="607"/>
      <c r="CU39" s="607"/>
      <c r="CV39" s="607"/>
      <c r="CW39" s="607"/>
      <c r="CX39" s="607"/>
      <c r="CY39" s="608"/>
      <c r="CZ39" s="591">
        <v>0.2</v>
      </c>
      <c r="DA39" s="609"/>
      <c r="DB39" s="609"/>
      <c r="DC39" s="610"/>
      <c r="DD39" s="594" t="s">
        <v>321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17328</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127</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57133</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297</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304945</v>
      </c>
      <c r="CS42" s="589"/>
      <c r="CT42" s="589"/>
      <c r="CU42" s="589"/>
      <c r="CV42" s="589"/>
      <c r="CW42" s="589"/>
      <c r="CX42" s="589"/>
      <c r="CY42" s="590"/>
      <c r="CZ42" s="591">
        <v>21.7</v>
      </c>
      <c r="DA42" s="592"/>
      <c r="DB42" s="592"/>
      <c r="DC42" s="593"/>
      <c r="DD42" s="594">
        <v>79530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8326</v>
      </c>
      <c r="CS43" s="607"/>
      <c r="CT43" s="607"/>
      <c r="CU43" s="607"/>
      <c r="CV43" s="607"/>
      <c r="CW43" s="607"/>
      <c r="CX43" s="607"/>
      <c r="CY43" s="608"/>
      <c r="CZ43" s="591">
        <v>0.6</v>
      </c>
      <c r="DA43" s="609"/>
      <c r="DB43" s="609"/>
      <c r="DC43" s="610"/>
      <c r="DD43" s="594">
        <v>8326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137326</v>
      </c>
      <c r="CS44" s="589"/>
      <c r="CT44" s="589"/>
      <c r="CU44" s="589"/>
      <c r="CV44" s="589"/>
      <c r="CW44" s="589"/>
      <c r="CX44" s="589"/>
      <c r="CY44" s="590"/>
      <c r="CZ44" s="591">
        <v>9.8000000000000007</v>
      </c>
      <c r="DA44" s="592"/>
      <c r="DB44" s="592"/>
      <c r="DC44" s="593"/>
      <c r="DD44" s="594">
        <v>63183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63303</v>
      </c>
      <c r="CS45" s="607"/>
      <c r="CT45" s="607"/>
      <c r="CU45" s="607"/>
      <c r="CV45" s="607"/>
      <c r="CW45" s="607"/>
      <c r="CX45" s="607"/>
      <c r="CY45" s="608"/>
      <c r="CZ45" s="591">
        <v>4.5</v>
      </c>
      <c r="DA45" s="609"/>
      <c r="DB45" s="609"/>
      <c r="DC45" s="610"/>
      <c r="DD45" s="594">
        <v>6410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74023</v>
      </c>
      <c r="CS46" s="589"/>
      <c r="CT46" s="589"/>
      <c r="CU46" s="589"/>
      <c r="CV46" s="589"/>
      <c r="CW46" s="589"/>
      <c r="CX46" s="589"/>
      <c r="CY46" s="590"/>
      <c r="CZ46" s="591">
        <v>5.3</v>
      </c>
      <c r="DA46" s="592"/>
      <c r="DB46" s="592"/>
      <c r="DC46" s="593"/>
      <c r="DD46" s="594">
        <v>56773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167619</v>
      </c>
      <c r="CS47" s="607"/>
      <c r="CT47" s="607"/>
      <c r="CU47" s="607"/>
      <c r="CV47" s="607"/>
      <c r="CW47" s="607"/>
      <c r="CX47" s="607"/>
      <c r="CY47" s="608"/>
      <c r="CZ47" s="591">
        <v>11.9</v>
      </c>
      <c r="DA47" s="609"/>
      <c r="DB47" s="609"/>
      <c r="DC47" s="610"/>
      <c r="DD47" s="594">
        <v>16347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345</v>
      </c>
      <c r="CS48" s="589"/>
      <c r="CT48" s="589"/>
      <c r="CU48" s="589"/>
      <c r="CV48" s="589"/>
      <c r="CW48" s="589"/>
      <c r="CX48" s="589"/>
      <c r="CY48" s="590"/>
      <c r="CZ48" s="591" t="s">
        <v>345</v>
      </c>
      <c r="DA48" s="592"/>
      <c r="DB48" s="592"/>
      <c r="DC48" s="593"/>
      <c r="DD48" s="594" t="s">
        <v>345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346</v>
      </c>
      <c r="CE49" s="570"/>
      <c r="CF49" s="570"/>
      <c r="CG49" s="570"/>
      <c r="CH49" s="570"/>
      <c r="CI49" s="570"/>
      <c r="CJ49" s="570"/>
      <c r="CK49" s="570"/>
      <c r="CL49" s="570"/>
      <c r="CM49" s="570"/>
      <c r="CN49" s="570"/>
      <c r="CO49" s="570"/>
      <c r="CP49" s="570"/>
      <c r="CQ49" s="571"/>
      <c r="CR49" s="572">
        <v>1407059</v>
      </c>
      <c r="CS49" s="573"/>
      <c r="CT49" s="573"/>
      <c r="CU49" s="573"/>
      <c r="CV49" s="573"/>
      <c r="CW49" s="573"/>
      <c r="CX49" s="573"/>
      <c r="CY49" s="574"/>
      <c r="CZ49" s="575">
        <v>100</v>
      </c>
      <c r="DA49" s="576"/>
      <c r="DB49" s="576"/>
      <c r="DC49" s="577"/>
      <c r="DD49" s="578">
        <v>1024458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A19" zoomScale="70" zoomScaleNormal="25" zoomScaleSheetLayoutView="70" workbookViewId="0">
      <selection activeCell="AU34" sqref="AU34:AY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348</v>
      </c>
      <c r="DK2" s="1107"/>
      <c r="DL2" s="1107"/>
      <c r="DM2" s="1107"/>
      <c r="DN2" s="1107"/>
      <c r="DO2" s="1108"/>
      <c r="DP2" s="200"/>
      <c r="DQ2" s="1106" t="s">
        <v>349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352</v>
      </c>
      <c r="B5" s="992"/>
      <c r="C5" s="992"/>
      <c r="D5" s="992"/>
      <c r="E5" s="992"/>
      <c r="F5" s="992"/>
      <c r="G5" s="992"/>
      <c r="H5" s="992"/>
      <c r="I5" s="992"/>
      <c r="J5" s="992"/>
      <c r="K5" s="992"/>
      <c r="L5" s="992"/>
      <c r="M5" s="992"/>
      <c r="N5" s="992"/>
      <c r="O5" s="992"/>
      <c r="P5" s="993"/>
      <c r="Q5" s="997" t="s">
        <v>353</v>
      </c>
      <c r="R5" s="998"/>
      <c r="S5" s="998"/>
      <c r="T5" s="998"/>
      <c r="U5" s="999"/>
      <c r="V5" s="997" t="s">
        <v>354</v>
      </c>
      <c r="W5" s="998"/>
      <c r="X5" s="998"/>
      <c r="Y5" s="998"/>
      <c r="Z5" s="999"/>
      <c r="AA5" s="997" t="s">
        <v>355</v>
      </c>
      <c r="AB5" s="998"/>
      <c r="AC5" s="998"/>
      <c r="AD5" s="998"/>
      <c r="AE5" s="998"/>
      <c r="AF5" s="1109" t="s">
        <v>356</v>
      </c>
      <c r="AG5" s="998"/>
      <c r="AH5" s="998"/>
      <c r="AI5" s="998"/>
      <c r="AJ5" s="1013"/>
      <c r="AK5" s="998" t="s">
        <v>357</v>
      </c>
      <c r="AL5" s="998"/>
      <c r="AM5" s="998"/>
      <c r="AN5" s="998"/>
      <c r="AO5" s="999"/>
      <c r="AP5" s="997" t="s">
        <v>358</v>
      </c>
      <c r="AQ5" s="998"/>
      <c r="AR5" s="998"/>
      <c r="AS5" s="998"/>
      <c r="AT5" s="999"/>
      <c r="AU5" s="997" t="s">
        <v>359</v>
      </c>
      <c r="AV5" s="998"/>
      <c r="AW5" s="998"/>
      <c r="AX5" s="998"/>
      <c r="AY5" s="1013"/>
      <c r="AZ5" s="207"/>
      <c r="BA5" s="207"/>
      <c r="BB5" s="207"/>
      <c r="BC5" s="207"/>
      <c r="BD5" s="207"/>
      <c r="BE5" s="208"/>
      <c r="BF5" s="208"/>
      <c r="BG5" s="208"/>
      <c r="BH5" s="208"/>
      <c r="BI5" s="208"/>
      <c r="BJ5" s="208"/>
      <c r="BK5" s="208"/>
      <c r="BL5" s="208"/>
      <c r="BM5" s="208"/>
      <c r="BN5" s="208"/>
      <c r="BO5" s="208"/>
      <c r="BP5" s="208"/>
      <c r="BQ5" s="991" t="s">
        <v>360</v>
      </c>
      <c r="BR5" s="992"/>
      <c r="BS5" s="992"/>
      <c r="BT5" s="992"/>
      <c r="BU5" s="992"/>
      <c r="BV5" s="992"/>
      <c r="BW5" s="992"/>
      <c r="BX5" s="992"/>
      <c r="BY5" s="992"/>
      <c r="BZ5" s="992"/>
      <c r="CA5" s="992"/>
      <c r="CB5" s="992"/>
      <c r="CC5" s="992"/>
      <c r="CD5" s="992"/>
      <c r="CE5" s="992"/>
      <c r="CF5" s="992"/>
      <c r="CG5" s="993"/>
      <c r="CH5" s="997" t="s">
        <v>361</v>
      </c>
      <c r="CI5" s="998"/>
      <c r="CJ5" s="998"/>
      <c r="CK5" s="998"/>
      <c r="CL5" s="999"/>
      <c r="CM5" s="997" t="s">
        <v>362</v>
      </c>
      <c r="CN5" s="998"/>
      <c r="CO5" s="998"/>
      <c r="CP5" s="998"/>
      <c r="CQ5" s="999"/>
      <c r="CR5" s="997" t="s">
        <v>363</v>
      </c>
      <c r="CS5" s="998"/>
      <c r="CT5" s="998"/>
      <c r="CU5" s="998"/>
      <c r="CV5" s="999"/>
      <c r="CW5" s="997" t="s">
        <v>364</v>
      </c>
      <c r="CX5" s="998"/>
      <c r="CY5" s="998"/>
      <c r="CZ5" s="998"/>
      <c r="DA5" s="999"/>
      <c r="DB5" s="997" t="s">
        <v>365</v>
      </c>
      <c r="DC5" s="998"/>
      <c r="DD5" s="998"/>
      <c r="DE5" s="998"/>
      <c r="DF5" s="999"/>
      <c r="DG5" s="1094" t="s">
        <v>366</v>
      </c>
      <c r="DH5" s="1095"/>
      <c r="DI5" s="1095"/>
      <c r="DJ5" s="1095"/>
      <c r="DK5" s="1096"/>
      <c r="DL5" s="1094" t="s">
        <v>367</v>
      </c>
      <c r="DM5" s="1095"/>
      <c r="DN5" s="1095"/>
      <c r="DO5" s="1095"/>
      <c r="DP5" s="1096"/>
      <c r="DQ5" s="997" t="s">
        <v>368</v>
      </c>
      <c r="DR5" s="998"/>
      <c r="DS5" s="998"/>
      <c r="DT5" s="998"/>
      <c r="DU5" s="999"/>
      <c r="DV5" s="997" t="s">
        <v>359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369</v>
      </c>
      <c r="C7" s="1047"/>
      <c r="D7" s="1047"/>
      <c r="E7" s="1047"/>
      <c r="F7" s="1047"/>
      <c r="G7" s="1047"/>
      <c r="H7" s="1047"/>
      <c r="I7" s="1047"/>
      <c r="J7" s="1047"/>
      <c r="K7" s="1047"/>
      <c r="L7" s="1047"/>
      <c r="M7" s="1047"/>
      <c r="N7" s="1047"/>
      <c r="O7" s="1047"/>
      <c r="P7" s="1048"/>
      <c r="Q7" s="1100">
        <v>1475</v>
      </c>
      <c r="R7" s="1101"/>
      <c r="S7" s="1101"/>
      <c r="T7" s="1101"/>
      <c r="U7" s="1101"/>
      <c r="V7" s="1101">
        <v>1407</v>
      </c>
      <c r="W7" s="1101"/>
      <c r="X7" s="1101"/>
      <c r="Y7" s="1101"/>
      <c r="Z7" s="1101"/>
      <c r="AA7" s="1101">
        <v>68</v>
      </c>
      <c r="AB7" s="1101"/>
      <c r="AC7" s="1101"/>
      <c r="AD7" s="1101"/>
      <c r="AE7" s="1102"/>
      <c r="AF7" s="1103">
        <v>63</v>
      </c>
      <c r="AG7" s="1104"/>
      <c r="AH7" s="1104"/>
      <c r="AI7" s="1104"/>
      <c r="AJ7" s="1105"/>
      <c r="AK7" s="1087">
        <v>0</v>
      </c>
      <c r="AL7" s="1088"/>
      <c r="AM7" s="1088"/>
      <c r="AN7" s="1088"/>
      <c r="AO7" s="1088"/>
      <c r="AP7" s="1088">
        <v>960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-12</v>
      </c>
      <c r="CI7" s="1085"/>
      <c r="CJ7" s="1085"/>
      <c r="CK7" s="1085"/>
      <c r="CL7" s="1086"/>
      <c r="CM7" s="1084">
        <v>19</v>
      </c>
      <c r="CN7" s="1085"/>
      <c r="CO7" s="1085"/>
      <c r="CP7" s="1085"/>
      <c r="CQ7" s="1086"/>
      <c r="CR7" s="1084">
        <v>30</v>
      </c>
      <c r="CS7" s="1085"/>
      <c r="CT7" s="1085"/>
      <c r="CU7" s="1085"/>
      <c r="CV7" s="1086"/>
      <c r="CW7" s="1084">
        <v>2</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63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373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352</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130</v>
      </c>
      <c r="R28" s="1050"/>
      <c r="S28" s="1050"/>
      <c r="T28" s="1050"/>
      <c r="U28" s="1050"/>
      <c r="V28" s="1050">
        <v>121</v>
      </c>
      <c r="W28" s="1050"/>
      <c r="X28" s="1050"/>
      <c r="Y28" s="1050"/>
      <c r="Z28" s="1050"/>
      <c r="AA28" s="1050">
        <v>9</v>
      </c>
      <c r="AB28" s="1050"/>
      <c r="AC28" s="1050"/>
      <c r="AD28" s="1050"/>
      <c r="AE28" s="1051"/>
      <c r="AF28" s="1052">
        <v>9</v>
      </c>
      <c r="AG28" s="1050"/>
      <c r="AH28" s="1050"/>
      <c r="AI28" s="1050"/>
      <c r="AJ28" s="1053"/>
      <c r="AK28" s="1054">
        <v>6</v>
      </c>
      <c r="AL28" s="1042"/>
      <c r="AM28" s="1042"/>
      <c r="AN28" s="1042"/>
      <c r="AO28" s="1042"/>
      <c r="AP28" s="1042">
        <v>8</v>
      </c>
      <c r="AQ28" s="1042"/>
      <c r="AR28" s="1042"/>
      <c r="AS28" s="1042"/>
      <c r="AT28" s="1042"/>
      <c r="AU28" s="1042">
        <v>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385</v>
      </c>
      <c r="C29" s="1028"/>
      <c r="D29" s="1028"/>
      <c r="E29" s="1028"/>
      <c r="F29" s="1028"/>
      <c r="G29" s="1028"/>
      <c r="H29" s="1028"/>
      <c r="I29" s="1028"/>
      <c r="J29" s="1028"/>
      <c r="K29" s="1028"/>
      <c r="L29" s="1028"/>
      <c r="M29" s="1028"/>
      <c r="N29" s="1028"/>
      <c r="O29" s="1028"/>
      <c r="P29" s="1029"/>
      <c r="Q29" s="1039">
        <v>81</v>
      </c>
      <c r="R29" s="1040"/>
      <c r="S29" s="1040"/>
      <c r="T29" s="1040"/>
      <c r="U29" s="1040"/>
      <c r="V29" s="1040">
        <v>79</v>
      </c>
      <c r="W29" s="1040"/>
      <c r="X29" s="1040"/>
      <c r="Y29" s="1040"/>
      <c r="Z29" s="1040"/>
      <c r="AA29" s="1040">
        <v>2</v>
      </c>
      <c r="AB29" s="1040"/>
      <c r="AC29" s="1040"/>
      <c r="AD29" s="1040"/>
      <c r="AE29" s="1041"/>
      <c r="AF29" s="1033">
        <v>2</v>
      </c>
      <c r="AG29" s="1034"/>
      <c r="AH29" s="1034"/>
      <c r="AI29" s="1034"/>
      <c r="AJ29" s="1035"/>
      <c r="AK29" s="976">
        <v>4</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386</v>
      </c>
      <c r="C30" s="1028"/>
      <c r="D30" s="1028"/>
      <c r="E30" s="1028"/>
      <c r="F30" s="1028"/>
      <c r="G30" s="1028"/>
      <c r="H30" s="1028"/>
      <c r="I30" s="1028"/>
      <c r="J30" s="1028"/>
      <c r="K30" s="1028"/>
      <c r="L30" s="1028"/>
      <c r="M30" s="1028"/>
      <c r="N30" s="1028"/>
      <c r="O30" s="1028"/>
      <c r="P30" s="1029"/>
      <c r="Q30" s="1039">
        <v>185</v>
      </c>
      <c r="R30" s="1040"/>
      <c r="S30" s="1040"/>
      <c r="T30" s="1040"/>
      <c r="U30" s="1040"/>
      <c r="V30" s="1040">
        <v>185</v>
      </c>
      <c r="W30" s="1040"/>
      <c r="X30" s="1040"/>
      <c r="Y30" s="1040"/>
      <c r="Z30" s="1040"/>
      <c r="AA30" s="1040">
        <v>0</v>
      </c>
      <c r="AB30" s="1040"/>
      <c r="AC30" s="1040"/>
      <c r="AD30" s="1040"/>
      <c r="AE30" s="1041"/>
      <c r="AF30" s="1033">
        <v>0</v>
      </c>
      <c r="AG30" s="1034"/>
      <c r="AH30" s="1034"/>
      <c r="AI30" s="1034"/>
      <c r="AJ30" s="1035"/>
      <c r="AK30" s="976">
        <v>27</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387</v>
      </c>
      <c r="C31" s="1028"/>
      <c r="D31" s="1028"/>
      <c r="E31" s="1028"/>
      <c r="F31" s="1028"/>
      <c r="G31" s="1028"/>
      <c r="H31" s="1028"/>
      <c r="I31" s="1028"/>
      <c r="J31" s="1028"/>
      <c r="K31" s="1028"/>
      <c r="L31" s="1028"/>
      <c r="M31" s="1028"/>
      <c r="N31" s="1028"/>
      <c r="O31" s="1028"/>
      <c r="P31" s="1029"/>
      <c r="Q31" s="1039">
        <v>15</v>
      </c>
      <c r="R31" s="1040"/>
      <c r="S31" s="1040"/>
      <c r="T31" s="1040"/>
      <c r="U31" s="1040"/>
      <c r="V31" s="1040">
        <v>15</v>
      </c>
      <c r="W31" s="1040"/>
      <c r="X31" s="1040"/>
      <c r="Y31" s="1040"/>
      <c r="Z31" s="1040"/>
      <c r="AA31" s="1040">
        <v>0</v>
      </c>
      <c r="AB31" s="1040"/>
      <c r="AC31" s="1040"/>
      <c r="AD31" s="1040"/>
      <c r="AE31" s="1041"/>
      <c r="AF31" s="1033">
        <v>0</v>
      </c>
      <c r="AG31" s="1034"/>
      <c r="AH31" s="1034"/>
      <c r="AI31" s="1034"/>
      <c r="AJ31" s="1035"/>
      <c r="AK31" s="976">
        <v>7</v>
      </c>
      <c r="AL31" s="967"/>
      <c r="AM31" s="967"/>
      <c r="AN31" s="967"/>
      <c r="AO31" s="967"/>
      <c r="AP31" s="967">
        <v>0</v>
      </c>
      <c r="AQ31" s="967"/>
      <c r="AR31" s="967"/>
      <c r="AS31" s="967"/>
      <c r="AT31" s="967"/>
      <c r="AU31" s="967">
        <v>0</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388</v>
      </c>
      <c r="C32" s="1028"/>
      <c r="D32" s="1028"/>
      <c r="E32" s="1028"/>
      <c r="F32" s="1028"/>
      <c r="G32" s="1028"/>
      <c r="H32" s="1028"/>
      <c r="I32" s="1028"/>
      <c r="J32" s="1028"/>
      <c r="K32" s="1028"/>
      <c r="L32" s="1028"/>
      <c r="M32" s="1028"/>
      <c r="N32" s="1028"/>
      <c r="O32" s="1028"/>
      <c r="P32" s="1029"/>
      <c r="Q32" s="1039">
        <v>46</v>
      </c>
      <c r="R32" s="1040"/>
      <c r="S32" s="1040"/>
      <c r="T32" s="1040"/>
      <c r="U32" s="1040"/>
      <c r="V32" s="1040">
        <v>46</v>
      </c>
      <c r="W32" s="1040"/>
      <c r="X32" s="1040"/>
      <c r="Y32" s="1040"/>
      <c r="Z32" s="1040"/>
      <c r="AA32" s="1040">
        <v>0</v>
      </c>
      <c r="AB32" s="1040"/>
      <c r="AC32" s="1040"/>
      <c r="AD32" s="1040"/>
      <c r="AE32" s="1041"/>
      <c r="AF32" s="1033">
        <v>0</v>
      </c>
      <c r="AG32" s="1034"/>
      <c r="AH32" s="1034"/>
      <c r="AI32" s="1034"/>
      <c r="AJ32" s="1035"/>
      <c r="AK32" s="976">
        <v>28</v>
      </c>
      <c r="AL32" s="967"/>
      <c r="AM32" s="967"/>
      <c r="AN32" s="967"/>
      <c r="AO32" s="967"/>
      <c r="AP32" s="967">
        <v>26</v>
      </c>
      <c r="AQ32" s="967"/>
      <c r="AR32" s="967"/>
      <c r="AS32" s="967"/>
      <c r="AT32" s="967"/>
      <c r="AU32" s="967">
        <v>22</v>
      </c>
      <c r="AV32" s="967"/>
      <c r="AW32" s="967"/>
      <c r="AX32" s="967"/>
      <c r="AY32" s="967"/>
      <c r="AZ32" s="1038"/>
      <c r="BA32" s="1038"/>
      <c r="BB32" s="1038"/>
      <c r="BC32" s="1038"/>
      <c r="BD32" s="1038"/>
      <c r="BE32" s="1022" t="s">
        <v>389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390</v>
      </c>
      <c r="C33" s="1028"/>
      <c r="D33" s="1028"/>
      <c r="E33" s="1028"/>
      <c r="F33" s="1028"/>
      <c r="G33" s="1028"/>
      <c r="H33" s="1028"/>
      <c r="I33" s="1028"/>
      <c r="J33" s="1028"/>
      <c r="K33" s="1028"/>
      <c r="L33" s="1028"/>
      <c r="M33" s="1028"/>
      <c r="N33" s="1028"/>
      <c r="O33" s="1028"/>
      <c r="P33" s="1029"/>
      <c r="Q33" s="1039">
        <v>59</v>
      </c>
      <c r="R33" s="1040"/>
      <c r="S33" s="1040"/>
      <c r="T33" s="1040"/>
      <c r="U33" s="1040"/>
      <c r="V33" s="1040">
        <v>60</v>
      </c>
      <c r="W33" s="1040"/>
      <c r="X33" s="1040"/>
      <c r="Y33" s="1040"/>
      <c r="Z33" s="1040"/>
      <c r="AA33" s="1040">
        <v>1</v>
      </c>
      <c r="AB33" s="1040"/>
      <c r="AC33" s="1040"/>
      <c r="AD33" s="1040"/>
      <c r="AE33" s="1041"/>
      <c r="AF33" s="1033">
        <v>1</v>
      </c>
      <c r="AG33" s="1034"/>
      <c r="AH33" s="1034"/>
      <c r="AI33" s="1034"/>
      <c r="AJ33" s="1035"/>
      <c r="AK33" s="976">
        <v>45</v>
      </c>
      <c r="AL33" s="967"/>
      <c r="AM33" s="967"/>
      <c r="AN33" s="967"/>
      <c r="AO33" s="967"/>
      <c r="AP33" s="967">
        <v>132</v>
      </c>
      <c r="AQ33" s="967"/>
      <c r="AR33" s="967"/>
      <c r="AS33" s="967"/>
      <c r="AT33" s="967"/>
      <c r="AU33" s="967">
        <v>119</v>
      </c>
      <c r="AV33" s="967"/>
      <c r="AW33" s="967"/>
      <c r="AX33" s="967"/>
      <c r="AY33" s="967"/>
      <c r="AZ33" s="1038"/>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5719</v>
      </c>
      <c r="R68" s="978"/>
      <c r="S68" s="978"/>
      <c r="T68" s="978"/>
      <c r="U68" s="978"/>
      <c r="V68" s="978">
        <v>5670</v>
      </c>
      <c r="W68" s="978"/>
      <c r="X68" s="978"/>
      <c r="Y68" s="978"/>
      <c r="Z68" s="978"/>
      <c r="AA68" s="978">
        <v>49</v>
      </c>
      <c r="AB68" s="978"/>
      <c r="AC68" s="978"/>
      <c r="AD68" s="978"/>
      <c r="AE68" s="978"/>
      <c r="AF68" s="978"/>
      <c r="AG68" s="978"/>
      <c r="AH68" s="978"/>
      <c r="AI68" s="978"/>
      <c r="AJ68" s="978"/>
      <c r="AK68" s="978">
        <v>5</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687</v>
      </c>
      <c r="R69" s="967"/>
      <c r="S69" s="967"/>
      <c r="T69" s="967"/>
      <c r="U69" s="967"/>
      <c r="V69" s="967">
        <v>680</v>
      </c>
      <c r="W69" s="967"/>
      <c r="X69" s="967"/>
      <c r="Y69" s="967"/>
      <c r="Z69" s="967"/>
      <c r="AA69" s="967">
        <v>6</v>
      </c>
      <c r="AB69" s="967"/>
      <c r="AC69" s="967"/>
      <c r="AD69" s="967"/>
      <c r="AE69" s="967"/>
      <c r="AF69" s="967"/>
      <c r="AG69" s="967"/>
      <c r="AH69" s="967"/>
      <c r="AI69" s="967"/>
      <c r="AJ69" s="967"/>
      <c r="AK69" s="967">
        <v>12</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101</v>
      </c>
      <c r="R70" s="967"/>
      <c r="S70" s="967"/>
      <c r="T70" s="967"/>
      <c r="U70" s="967"/>
      <c r="V70" s="967">
        <v>100</v>
      </c>
      <c r="W70" s="967"/>
      <c r="X70" s="967"/>
      <c r="Y70" s="967"/>
      <c r="Z70" s="967"/>
      <c r="AA70" s="967">
        <v>1</v>
      </c>
      <c r="AB70" s="967"/>
      <c r="AC70" s="967"/>
      <c r="AD70" s="967"/>
      <c r="AE70" s="967"/>
      <c r="AF70" s="967"/>
      <c r="AG70" s="967"/>
      <c r="AH70" s="967"/>
      <c r="AI70" s="967"/>
      <c r="AJ70" s="967"/>
      <c r="AK70" s="967">
        <v>0</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1264</v>
      </c>
      <c r="R71" s="967"/>
      <c r="S71" s="967"/>
      <c r="T71" s="967"/>
      <c r="U71" s="967"/>
      <c r="V71" s="967">
        <v>1210</v>
      </c>
      <c r="W71" s="967"/>
      <c r="X71" s="967"/>
      <c r="Y71" s="967"/>
      <c r="Z71" s="967"/>
      <c r="AA71" s="967">
        <v>53</v>
      </c>
      <c r="AB71" s="967"/>
      <c r="AC71" s="967"/>
      <c r="AD71" s="967"/>
      <c r="AE71" s="967"/>
      <c r="AF71" s="967"/>
      <c r="AG71" s="967"/>
      <c r="AH71" s="967"/>
      <c r="AI71" s="967"/>
      <c r="AJ71" s="967"/>
      <c r="AK71" s="967">
        <v>0</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2091</v>
      </c>
      <c r="R72" s="967"/>
      <c r="S72" s="967"/>
      <c r="T72" s="967"/>
      <c r="U72" s="967"/>
      <c r="V72" s="967">
        <v>2091</v>
      </c>
      <c r="W72" s="967"/>
      <c r="X72" s="967"/>
      <c r="Y72" s="967"/>
      <c r="Z72" s="967"/>
      <c r="AA72" s="967">
        <v>0</v>
      </c>
      <c r="AB72" s="967"/>
      <c r="AC72" s="967"/>
      <c r="AD72" s="967"/>
      <c r="AE72" s="967"/>
      <c r="AF72" s="967"/>
      <c r="AG72" s="967"/>
      <c r="AH72" s="967"/>
      <c r="AI72" s="967"/>
      <c r="AJ72" s="967"/>
      <c r="AK72" s="967">
        <v>0</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14880</v>
      </c>
      <c r="R73" s="967"/>
      <c r="S73" s="967"/>
      <c r="T73" s="967"/>
      <c r="U73" s="967"/>
      <c r="V73" s="967">
        <v>14267</v>
      </c>
      <c r="W73" s="967"/>
      <c r="X73" s="967"/>
      <c r="Y73" s="967"/>
      <c r="Z73" s="967"/>
      <c r="AA73" s="967">
        <v>613</v>
      </c>
      <c r="AB73" s="967"/>
      <c r="AC73" s="967"/>
      <c r="AD73" s="967"/>
      <c r="AE73" s="967"/>
      <c r="AF73" s="967"/>
      <c r="AG73" s="967"/>
      <c r="AH73" s="967"/>
      <c r="AI73" s="967"/>
      <c r="AJ73" s="967"/>
      <c r="AK73" s="967">
        <v>0</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289</v>
      </c>
      <c r="AG109" s="888"/>
      <c r="AH109" s="888"/>
      <c r="AI109" s="888"/>
      <c r="AJ109" s="889"/>
      <c r="AK109" s="890" t="s">
        <v>288</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289</v>
      </c>
      <c r="BW109" s="888"/>
      <c r="BX109" s="888"/>
      <c r="BY109" s="888"/>
      <c r="BZ109" s="889"/>
      <c r="CA109" s="890" t="s">
        <v>288</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289</v>
      </c>
      <c r="DM109" s="888"/>
      <c r="DN109" s="888"/>
      <c r="DO109" s="888"/>
      <c r="DP109" s="889"/>
      <c r="DQ109" s="890" t="s">
        <v>288</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181451</v>
      </c>
      <c r="AB110" s="873"/>
      <c r="AC110" s="873"/>
      <c r="AD110" s="873"/>
      <c r="AE110" s="874"/>
      <c r="AF110" s="875">
        <v>166232</v>
      </c>
      <c r="AG110" s="873"/>
      <c r="AH110" s="873"/>
      <c r="AI110" s="873"/>
      <c r="AJ110" s="874"/>
      <c r="AK110" s="875">
        <v>161593</v>
      </c>
      <c r="AL110" s="873"/>
      <c r="AM110" s="873"/>
      <c r="AN110" s="873"/>
      <c r="AO110" s="874"/>
      <c r="AP110" s="876">
        <v>24.6</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1049427</v>
      </c>
      <c r="BR110" s="800"/>
      <c r="BS110" s="800"/>
      <c r="BT110" s="800"/>
      <c r="BU110" s="800"/>
      <c r="BV110" s="800">
        <v>1004444</v>
      </c>
      <c r="BW110" s="800"/>
      <c r="BX110" s="800"/>
      <c r="BY110" s="800"/>
      <c r="BZ110" s="800"/>
      <c r="CA110" s="800">
        <v>960293</v>
      </c>
      <c r="CB110" s="800"/>
      <c r="CC110" s="800"/>
      <c r="CD110" s="800"/>
      <c r="CE110" s="800"/>
      <c r="CF110" s="861">
        <v>146.30000000000001</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54827</v>
      </c>
      <c r="BR111" s="771"/>
      <c r="BS111" s="771"/>
      <c r="BT111" s="771"/>
      <c r="BU111" s="771"/>
      <c r="BV111" s="771">
        <v>296232</v>
      </c>
      <c r="BW111" s="771"/>
      <c r="BX111" s="771"/>
      <c r="BY111" s="771"/>
      <c r="BZ111" s="771"/>
      <c r="CA111" s="771">
        <v>26633</v>
      </c>
      <c r="CB111" s="771"/>
      <c r="CC111" s="771"/>
      <c r="CD111" s="771"/>
      <c r="CE111" s="771"/>
      <c r="CF111" s="848">
        <v>4.0999999999999996</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187243</v>
      </c>
      <c r="BR112" s="771"/>
      <c r="BS112" s="771"/>
      <c r="BT112" s="771"/>
      <c r="BU112" s="771"/>
      <c r="BV112" s="771">
        <v>166871</v>
      </c>
      <c r="BW112" s="771"/>
      <c r="BX112" s="771"/>
      <c r="BY112" s="771"/>
      <c r="BZ112" s="771"/>
      <c r="CA112" s="771">
        <v>149408</v>
      </c>
      <c r="CB112" s="771"/>
      <c r="CC112" s="771"/>
      <c r="CD112" s="771"/>
      <c r="CE112" s="771"/>
      <c r="CF112" s="848">
        <v>22.8</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30815</v>
      </c>
      <c r="AB113" s="909"/>
      <c r="AC113" s="909"/>
      <c r="AD113" s="909"/>
      <c r="AE113" s="910"/>
      <c r="AF113" s="911">
        <v>29194</v>
      </c>
      <c r="AG113" s="909"/>
      <c r="AH113" s="909"/>
      <c r="AI113" s="909"/>
      <c r="AJ113" s="910"/>
      <c r="AK113" s="911">
        <v>28755</v>
      </c>
      <c r="AL113" s="909"/>
      <c r="AM113" s="909"/>
      <c r="AN113" s="909"/>
      <c r="AO113" s="910"/>
      <c r="AP113" s="912">
        <v>4.4000000000000004</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21903</v>
      </c>
      <c r="BR113" s="771"/>
      <c r="BS113" s="771"/>
      <c r="BT113" s="771"/>
      <c r="BU113" s="771"/>
      <c r="BV113" s="771">
        <v>19914</v>
      </c>
      <c r="BW113" s="771"/>
      <c r="BX113" s="771"/>
      <c r="BY113" s="771"/>
      <c r="BZ113" s="771"/>
      <c r="CA113" s="771">
        <v>42458</v>
      </c>
      <c r="CB113" s="771"/>
      <c r="CC113" s="771"/>
      <c r="CD113" s="771"/>
      <c r="CE113" s="771"/>
      <c r="CF113" s="848">
        <v>6.5</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2509</v>
      </c>
      <c r="AB114" s="784"/>
      <c r="AC114" s="784"/>
      <c r="AD114" s="784"/>
      <c r="AE114" s="785"/>
      <c r="AF114" s="786">
        <v>4863</v>
      </c>
      <c r="AG114" s="784"/>
      <c r="AH114" s="784"/>
      <c r="AI114" s="784"/>
      <c r="AJ114" s="785"/>
      <c r="AK114" s="786">
        <v>3401</v>
      </c>
      <c r="AL114" s="784"/>
      <c r="AM114" s="784"/>
      <c r="AN114" s="784"/>
      <c r="AO114" s="785"/>
      <c r="AP114" s="754">
        <v>0.5</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468308</v>
      </c>
      <c r="BR114" s="771"/>
      <c r="BS114" s="771"/>
      <c r="BT114" s="771"/>
      <c r="BU114" s="771"/>
      <c r="BV114" s="771">
        <v>445833</v>
      </c>
      <c r="BW114" s="771"/>
      <c r="BX114" s="771"/>
      <c r="BY114" s="771"/>
      <c r="BZ114" s="771"/>
      <c r="CA114" s="771">
        <v>445762</v>
      </c>
      <c r="CB114" s="771"/>
      <c r="CC114" s="771"/>
      <c r="CD114" s="771"/>
      <c r="CE114" s="771"/>
      <c r="CF114" s="848">
        <v>67.900000000000006</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101</v>
      </c>
      <c r="AB116" s="784"/>
      <c r="AC116" s="784"/>
      <c r="AD116" s="784"/>
      <c r="AE116" s="785"/>
      <c r="AF116" s="786">
        <v>43</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40168</v>
      </c>
      <c r="DH116" s="784"/>
      <c r="DI116" s="784"/>
      <c r="DJ116" s="784"/>
      <c r="DK116" s="785"/>
      <c r="DL116" s="786">
        <v>33385</v>
      </c>
      <c r="DM116" s="784"/>
      <c r="DN116" s="784"/>
      <c r="DO116" s="784"/>
      <c r="DP116" s="785"/>
      <c r="DQ116" s="786">
        <v>26633</v>
      </c>
      <c r="DR116" s="784"/>
      <c r="DS116" s="784"/>
      <c r="DT116" s="784"/>
      <c r="DU116" s="785"/>
      <c r="DV116" s="754">
        <v>4.0999999999999996</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214876</v>
      </c>
      <c r="AB117" s="895"/>
      <c r="AC117" s="895"/>
      <c r="AD117" s="895"/>
      <c r="AE117" s="896"/>
      <c r="AF117" s="898">
        <v>200332</v>
      </c>
      <c r="AG117" s="895"/>
      <c r="AH117" s="895"/>
      <c r="AI117" s="895"/>
      <c r="AJ117" s="896"/>
      <c r="AK117" s="898">
        <v>193749</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289</v>
      </c>
      <c r="AG118" s="888"/>
      <c r="AH118" s="888"/>
      <c r="AI118" s="888"/>
      <c r="AJ118" s="889"/>
      <c r="AK118" s="890" t="s">
        <v>288</v>
      </c>
      <c r="AL118" s="888"/>
      <c r="AM118" s="888"/>
      <c r="AN118" s="888"/>
      <c r="AO118" s="889"/>
      <c r="AP118" s="891" t="s">
        <v>412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440</v>
      </c>
      <c r="BP118" s="838"/>
      <c r="BQ118" s="857">
        <v>1781708</v>
      </c>
      <c r="BR118" s="858"/>
      <c r="BS118" s="858"/>
      <c r="BT118" s="858"/>
      <c r="BU118" s="858"/>
      <c r="BV118" s="858">
        <v>1933294</v>
      </c>
      <c r="BW118" s="858"/>
      <c r="BX118" s="858"/>
      <c r="BY118" s="858"/>
      <c r="BZ118" s="858"/>
      <c r="CA118" s="858">
        <v>1624554</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v>14659</v>
      </c>
      <c r="DH118" s="784"/>
      <c r="DI118" s="784"/>
      <c r="DJ118" s="784"/>
      <c r="DK118" s="785"/>
      <c r="DL118" s="786">
        <v>262847</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1071815</v>
      </c>
      <c r="BR119" s="800"/>
      <c r="BS119" s="800"/>
      <c r="BT119" s="800"/>
      <c r="BU119" s="800"/>
      <c r="BV119" s="800">
        <v>1066199</v>
      </c>
      <c r="BW119" s="800"/>
      <c r="BX119" s="800"/>
      <c r="BY119" s="800"/>
      <c r="BZ119" s="800"/>
      <c r="CA119" s="800">
        <v>1064286</v>
      </c>
      <c r="CB119" s="800"/>
      <c r="CC119" s="800"/>
      <c r="CD119" s="800"/>
      <c r="CE119" s="800"/>
      <c r="CF119" s="861">
        <v>162.19999999999999</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1555</v>
      </c>
      <c r="BR120" s="771"/>
      <c r="BS120" s="771"/>
      <c r="BT120" s="771"/>
      <c r="BU120" s="771"/>
      <c r="BV120" s="771">
        <v>3200</v>
      </c>
      <c r="BW120" s="771"/>
      <c r="BX120" s="771"/>
      <c r="BY120" s="771"/>
      <c r="BZ120" s="771"/>
      <c r="CA120" s="771">
        <v>37007</v>
      </c>
      <c r="CB120" s="771"/>
      <c r="CC120" s="771"/>
      <c r="CD120" s="771"/>
      <c r="CE120" s="771"/>
      <c r="CF120" s="848">
        <v>5.6</v>
      </c>
      <c r="CG120" s="849"/>
      <c r="CH120" s="849"/>
      <c r="CI120" s="849"/>
      <c r="CJ120" s="849"/>
      <c r="CK120" s="850" t="s">
        <v>446</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140118</v>
      </c>
      <c r="DH120" s="800"/>
      <c r="DI120" s="800"/>
      <c r="DJ120" s="800"/>
      <c r="DK120" s="800"/>
      <c r="DL120" s="800">
        <v>129448</v>
      </c>
      <c r="DM120" s="800"/>
      <c r="DN120" s="800"/>
      <c r="DO120" s="800"/>
      <c r="DP120" s="800"/>
      <c r="DQ120" s="800">
        <v>119153</v>
      </c>
      <c r="DR120" s="800"/>
      <c r="DS120" s="800"/>
      <c r="DT120" s="800"/>
      <c r="DU120" s="800"/>
      <c r="DV120" s="801">
        <v>18.2</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1007797</v>
      </c>
      <c r="BR121" s="858"/>
      <c r="BS121" s="858"/>
      <c r="BT121" s="858"/>
      <c r="BU121" s="858"/>
      <c r="BV121" s="858">
        <v>960911</v>
      </c>
      <c r="BW121" s="858"/>
      <c r="BX121" s="858"/>
      <c r="BY121" s="858"/>
      <c r="BZ121" s="858"/>
      <c r="CA121" s="858">
        <v>940384</v>
      </c>
      <c r="CB121" s="858"/>
      <c r="CC121" s="858"/>
      <c r="CD121" s="858"/>
      <c r="CE121" s="858"/>
      <c r="CF121" s="859">
        <v>143.30000000000001</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39604</v>
      </c>
      <c r="DH121" s="771"/>
      <c r="DI121" s="771"/>
      <c r="DJ121" s="771"/>
      <c r="DK121" s="771"/>
      <c r="DL121" s="771">
        <v>28052</v>
      </c>
      <c r="DM121" s="771"/>
      <c r="DN121" s="771"/>
      <c r="DO121" s="771"/>
      <c r="DP121" s="771"/>
      <c r="DQ121" s="771">
        <v>21855</v>
      </c>
      <c r="DR121" s="771"/>
      <c r="DS121" s="771"/>
      <c r="DT121" s="771"/>
      <c r="DU121" s="771"/>
      <c r="DV121" s="823">
        <v>3.3</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449</v>
      </c>
      <c r="BP122" s="838"/>
      <c r="BQ122" s="839">
        <v>2081167</v>
      </c>
      <c r="BR122" s="840"/>
      <c r="BS122" s="840"/>
      <c r="BT122" s="840"/>
      <c r="BU122" s="840"/>
      <c r="BV122" s="840">
        <v>2030310</v>
      </c>
      <c r="BW122" s="840"/>
      <c r="BX122" s="840"/>
      <c r="BY122" s="840"/>
      <c r="BZ122" s="840"/>
      <c r="CA122" s="840">
        <v>2041677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462</v>
      </c>
      <c r="DM127" s="820"/>
      <c r="DN127" s="820"/>
      <c r="DO127" s="820"/>
      <c r="DP127" s="820"/>
      <c r="DQ127" s="820" t="s">
        <v>462</v>
      </c>
      <c r="DR127" s="820"/>
      <c r="DS127" s="820"/>
      <c r="DT127" s="820"/>
      <c r="DU127" s="820"/>
      <c r="DV127" s="821" t="s">
        <v>462</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1555</v>
      </c>
      <c r="AB128" s="724"/>
      <c r="AC128" s="724"/>
      <c r="AD128" s="724"/>
      <c r="AE128" s="725"/>
      <c r="AF128" s="726">
        <v>812</v>
      </c>
      <c r="AG128" s="724"/>
      <c r="AH128" s="724"/>
      <c r="AI128" s="724"/>
      <c r="AJ128" s="725"/>
      <c r="AK128" s="726">
        <v>20</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857206</v>
      </c>
      <c r="AB129" s="784"/>
      <c r="AC129" s="784"/>
      <c r="AD129" s="784"/>
      <c r="AE129" s="785"/>
      <c r="AF129" s="786">
        <v>822936</v>
      </c>
      <c r="AG129" s="784"/>
      <c r="AH129" s="784"/>
      <c r="AI129" s="784"/>
      <c r="AJ129" s="785"/>
      <c r="AK129" s="786">
        <v>803442</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160811</v>
      </c>
      <c r="AB130" s="784"/>
      <c r="AC130" s="784"/>
      <c r="AD130" s="784"/>
      <c r="AE130" s="785"/>
      <c r="AF130" s="786">
        <v>150685</v>
      </c>
      <c r="AG130" s="784"/>
      <c r="AH130" s="784"/>
      <c r="AI130" s="784"/>
      <c r="AJ130" s="785"/>
      <c r="AK130" s="786">
        <v>147271</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696395</v>
      </c>
      <c r="AB131" s="717"/>
      <c r="AC131" s="717"/>
      <c r="AD131" s="717"/>
      <c r="AE131" s="718"/>
      <c r="AF131" s="719">
        <v>672251</v>
      </c>
      <c r="AG131" s="717"/>
      <c r="AH131" s="717"/>
      <c r="AI131" s="717"/>
      <c r="AJ131" s="718"/>
      <c r="AK131" s="719">
        <v>656171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7.5402609150000002</v>
      </c>
      <c r="AB132" s="740"/>
      <c r="AC132" s="740"/>
      <c r="AD132" s="740"/>
      <c r="AE132" s="741"/>
      <c r="AF132" s="742">
        <v>7.2643997550000003</v>
      </c>
      <c r="AG132" s="740"/>
      <c r="AH132" s="740"/>
      <c r="AI132" s="740"/>
      <c r="AJ132" s="741"/>
      <c r="AK132" s="742">
        <v>7.0801666030000003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9.1999999999999993</v>
      </c>
      <c r="AB133" s="749"/>
      <c r="AC133" s="749"/>
      <c r="AD133" s="749"/>
      <c r="AE133" s="750"/>
      <c r="AF133" s="748">
        <v>8.1999999999999993</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Normal="85" zoomScaleSheetLayoutView="55" workbookViewId="0">
      <selection activeCell="L53" sqref="L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304270</v>
      </c>
      <c r="L9" s="264">
        <v>375179</v>
      </c>
      <c r="M9" s="265">
        <v>198661</v>
      </c>
      <c r="N9" s="266">
        <v>88.9</v>
      </c>
    </row>
    <row r="10" spans="1:16">
      <c r="A10" s="248"/>
      <c r="B10" s="244"/>
      <c r="C10" s="244"/>
      <c r="D10" s="244"/>
      <c r="E10" s="244"/>
      <c r="F10" s="244"/>
      <c r="G10" s="1133" t="s">
        <v>483</v>
      </c>
      <c r="H10" s="1134"/>
      <c r="I10" s="1134"/>
      <c r="J10" s="1135"/>
      <c r="K10" s="267">
        <v>38065</v>
      </c>
      <c r="L10" s="268">
        <v>46936</v>
      </c>
      <c r="M10" s="269">
        <v>22571</v>
      </c>
      <c r="N10" s="270">
        <v>107.9</v>
      </c>
    </row>
    <row r="11" spans="1:16" ht="13.5" customHeight="1">
      <c r="A11" s="248"/>
      <c r="B11" s="244"/>
      <c r="C11" s="244"/>
      <c r="D11" s="244"/>
      <c r="E11" s="244"/>
      <c r="F11" s="244"/>
      <c r="G11" s="1133" t="s">
        <v>484</v>
      </c>
      <c r="H11" s="1134"/>
      <c r="I11" s="1134"/>
      <c r="J11" s="1135"/>
      <c r="K11" s="267">
        <v>35345</v>
      </c>
      <c r="L11" s="268">
        <v>43582</v>
      </c>
      <c r="M11" s="269">
        <v>24639</v>
      </c>
      <c r="N11" s="270">
        <v>76.900000000000006</v>
      </c>
    </row>
    <row r="12" spans="1:16" ht="13.5" customHeight="1">
      <c r="A12" s="248"/>
      <c r="B12" s="244"/>
      <c r="C12" s="244"/>
      <c r="D12" s="244"/>
      <c r="E12" s="244"/>
      <c r="F12" s="244"/>
      <c r="G12" s="1133" t="s">
        <v>485</v>
      </c>
      <c r="H12" s="1134"/>
      <c r="I12" s="1134"/>
      <c r="J12" s="1135"/>
      <c r="K12" s="267" t="s">
        <v>486</v>
      </c>
      <c r="L12" s="268" t="s">
        <v>486</v>
      </c>
      <c r="M12" s="269">
        <v>3341</v>
      </c>
      <c r="N12" s="270" t="s">
        <v>486</v>
      </c>
    </row>
    <row r="13" spans="1:16" ht="13.5" customHeight="1">
      <c r="A13" s="248"/>
      <c r="B13" s="244"/>
      <c r="C13" s="244"/>
      <c r="D13" s="244"/>
      <c r="E13" s="244"/>
      <c r="F13" s="244"/>
      <c r="G13" s="1133" t="s">
        <v>487</v>
      </c>
      <c r="H13" s="1134"/>
      <c r="I13" s="1134"/>
      <c r="J13" s="1135"/>
      <c r="K13" s="267" t="s">
        <v>486</v>
      </c>
      <c r="L13" s="268" t="s">
        <v>486</v>
      </c>
      <c r="M13" s="269" t="s">
        <v>486</v>
      </c>
      <c r="N13" s="270" t="s">
        <v>486</v>
      </c>
    </row>
    <row r="14" spans="1:16" ht="13.5" customHeight="1">
      <c r="A14" s="248"/>
      <c r="B14" s="244"/>
      <c r="C14" s="244"/>
      <c r="D14" s="244"/>
      <c r="E14" s="244"/>
      <c r="F14" s="244"/>
      <c r="G14" s="1133" t="s">
        <v>488</v>
      </c>
      <c r="H14" s="1134"/>
      <c r="I14" s="1134"/>
      <c r="J14" s="1135"/>
      <c r="K14" s="267">
        <v>15464</v>
      </c>
      <c r="L14" s="268">
        <v>19068</v>
      </c>
      <c r="M14" s="269">
        <v>9231</v>
      </c>
      <c r="N14" s="270">
        <v>106.6</v>
      </c>
    </row>
    <row r="15" spans="1:16" ht="13.5" customHeight="1">
      <c r="A15" s="248"/>
      <c r="B15" s="244"/>
      <c r="C15" s="244"/>
      <c r="D15" s="244"/>
      <c r="E15" s="244"/>
      <c r="F15" s="244"/>
      <c r="G15" s="1133" t="s">
        <v>489</v>
      </c>
      <c r="H15" s="1134"/>
      <c r="I15" s="1134"/>
      <c r="J15" s="1135"/>
      <c r="K15" s="267">
        <v>8326</v>
      </c>
      <c r="L15" s="268">
        <v>10266</v>
      </c>
      <c r="M15" s="269">
        <v>4542</v>
      </c>
      <c r="N15" s="270">
        <v>126</v>
      </c>
    </row>
    <row r="16" spans="1:16">
      <c r="A16" s="248"/>
      <c r="B16" s="244"/>
      <c r="C16" s="244"/>
      <c r="D16" s="244"/>
      <c r="E16" s="244"/>
      <c r="F16" s="244"/>
      <c r="G16" s="1136" t="s">
        <v>490</v>
      </c>
      <c r="H16" s="1137"/>
      <c r="I16" s="1137"/>
      <c r="J16" s="1138"/>
      <c r="K16" s="268">
        <v>-32842</v>
      </c>
      <c r="L16" s="268">
        <v>-40496</v>
      </c>
      <c r="M16" s="269">
        <v>-20623</v>
      </c>
      <c r="N16" s="270">
        <v>96.4</v>
      </c>
    </row>
    <row r="17" spans="1:16">
      <c r="A17" s="248"/>
      <c r="B17" s="244"/>
      <c r="C17" s="244"/>
      <c r="D17" s="244"/>
      <c r="E17" s="244"/>
      <c r="F17" s="244"/>
      <c r="G17" s="1136" t="s">
        <v>171</v>
      </c>
      <c r="H17" s="1137"/>
      <c r="I17" s="1137"/>
      <c r="J17" s="1138"/>
      <c r="K17" s="268">
        <v>368628</v>
      </c>
      <c r="L17" s="268">
        <v>454535</v>
      </c>
      <c r="M17" s="269">
        <v>242361</v>
      </c>
      <c r="N17" s="270">
        <v>87.5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41.92</v>
      </c>
      <c r="L21" s="281">
        <v>22.07</v>
      </c>
      <c r="M21" s="282">
        <v>19.850000000000001</v>
      </c>
      <c r="N21" s="249"/>
      <c r="O21" s="283"/>
      <c r="P21" s="279"/>
    </row>
    <row r="22" spans="1:16" s="284" customFormat="1">
      <c r="A22" s="279"/>
      <c r="B22" s="249"/>
      <c r="C22" s="249"/>
      <c r="D22" s="249"/>
      <c r="E22" s="249"/>
      <c r="F22" s="249"/>
      <c r="G22" s="1130" t="s">
        <v>496</v>
      </c>
      <c r="H22" s="1131"/>
      <c r="I22" s="1131"/>
      <c r="J22" s="1132"/>
      <c r="K22" s="285">
        <v>92.3</v>
      </c>
      <c r="L22" s="286">
        <v>93.5</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161593</v>
      </c>
      <c r="L32" s="294">
        <v>199252</v>
      </c>
      <c r="M32" s="295">
        <v>131612</v>
      </c>
      <c r="N32" s="296">
        <v>51.4</v>
      </c>
    </row>
    <row r="33" spans="1:16" ht="13.5" customHeight="1">
      <c r="A33" s="248"/>
      <c r="B33" s="244"/>
      <c r="C33" s="244"/>
      <c r="D33" s="244"/>
      <c r="E33" s="244"/>
      <c r="F33" s="244"/>
      <c r="G33" s="1121" t="s">
        <v>500</v>
      </c>
      <c r="H33" s="1122"/>
      <c r="I33" s="1122"/>
      <c r="J33" s="1123"/>
      <c r="K33" s="294" t="s">
        <v>486</v>
      </c>
      <c r="L33" s="294" t="s">
        <v>486</v>
      </c>
      <c r="M33" s="295" t="s">
        <v>486</v>
      </c>
      <c r="N33" s="296" t="s">
        <v>486</v>
      </c>
    </row>
    <row r="34" spans="1:16" ht="27" customHeight="1">
      <c r="A34" s="248"/>
      <c r="B34" s="244"/>
      <c r="C34" s="244"/>
      <c r="D34" s="244"/>
      <c r="E34" s="244"/>
      <c r="F34" s="244"/>
      <c r="G34" s="1121" t="s">
        <v>501</v>
      </c>
      <c r="H34" s="1122"/>
      <c r="I34" s="1122"/>
      <c r="J34" s="1123"/>
      <c r="K34" s="294" t="s">
        <v>486</v>
      </c>
      <c r="L34" s="294" t="s">
        <v>486</v>
      </c>
      <c r="M34" s="295">
        <v>41</v>
      </c>
      <c r="N34" s="296" t="s">
        <v>486</v>
      </c>
    </row>
    <row r="35" spans="1:16" ht="27" customHeight="1">
      <c r="A35" s="248"/>
      <c r="B35" s="244"/>
      <c r="C35" s="244"/>
      <c r="D35" s="244"/>
      <c r="E35" s="244"/>
      <c r="F35" s="244"/>
      <c r="G35" s="1121" t="s">
        <v>502</v>
      </c>
      <c r="H35" s="1122"/>
      <c r="I35" s="1122"/>
      <c r="J35" s="1123"/>
      <c r="K35" s="294">
        <v>28755</v>
      </c>
      <c r="L35" s="294">
        <v>35456</v>
      </c>
      <c r="M35" s="295">
        <v>31555</v>
      </c>
      <c r="N35" s="296">
        <v>12.4</v>
      </c>
    </row>
    <row r="36" spans="1:16" ht="27" customHeight="1">
      <c r="A36" s="248"/>
      <c r="B36" s="244"/>
      <c r="C36" s="244"/>
      <c r="D36" s="244"/>
      <c r="E36" s="244"/>
      <c r="F36" s="244"/>
      <c r="G36" s="1121" t="s">
        <v>503</v>
      </c>
      <c r="H36" s="1122"/>
      <c r="I36" s="1122"/>
      <c r="J36" s="1123"/>
      <c r="K36" s="294">
        <v>3401</v>
      </c>
      <c r="L36" s="294">
        <v>4194</v>
      </c>
      <c r="M36" s="295">
        <v>5720</v>
      </c>
      <c r="N36" s="296">
        <v>-26.7</v>
      </c>
    </row>
    <row r="37" spans="1:16" ht="13.5" customHeight="1">
      <c r="A37" s="248"/>
      <c r="B37" s="244"/>
      <c r="C37" s="244"/>
      <c r="D37" s="244"/>
      <c r="E37" s="244"/>
      <c r="F37" s="244"/>
      <c r="G37" s="1121" t="s">
        <v>504</v>
      </c>
      <c r="H37" s="1122"/>
      <c r="I37" s="1122"/>
      <c r="J37" s="1123"/>
      <c r="K37" s="294" t="s">
        <v>486</v>
      </c>
      <c r="L37" s="294" t="s">
        <v>486</v>
      </c>
      <c r="M37" s="295">
        <v>1648</v>
      </c>
      <c r="N37" s="296" t="s">
        <v>486</v>
      </c>
    </row>
    <row r="38" spans="1:16" ht="27" customHeight="1">
      <c r="A38" s="248"/>
      <c r="B38" s="244"/>
      <c r="C38" s="244"/>
      <c r="D38" s="244"/>
      <c r="E38" s="244"/>
      <c r="F38" s="244"/>
      <c r="G38" s="1124" t="s">
        <v>505</v>
      </c>
      <c r="H38" s="1125"/>
      <c r="I38" s="1125"/>
      <c r="J38" s="1126"/>
      <c r="K38" s="297" t="s">
        <v>486</v>
      </c>
      <c r="L38" s="297" t="s">
        <v>486</v>
      </c>
      <c r="M38" s="298">
        <v>64</v>
      </c>
      <c r="N38" s="299" t="s">
        <v>486</v>
      </c>
      <c r="O38" s="293"/>
    </row>
    <row r="39" spans="1:16">
      <c r="A39" s="248"/>
      <c r="B39" s="244"/>
      <c r="C39" s="244"/>
      <c r="D39" s="244"/>
      <c r="E39" s="244"/>
      <c r="F39" s="244"/>
      <c r="G39" s="1124" t="s">
        <v>506</v>
      </c>
      <c r="H39" s="1125"/>
      <c r="I39" s="1125"/>
      <c r="J39" s="1126"/>
      <c r="K39" s="300">
        <v>-20</v>
      </c>
      <c r="L39" s="300">
        <v>-25</v>
      </c>
      <c r="M39" s="301">
        <v>-9298</v>
      </c>
      <c r="N39" s="302">
        <v>-99.7</v>
      </c>
      <c r="O39" s="293"/>
    </row>
    <row r="40" spans="1:16" ht="27" customHeight="1">
      <c r="A40" s="248"/>
      <c r="B40" s="244"/>
      <c r="C40" s="244"/>
      <c r="D40" s="244"/>
      <c r="E40" s="244"/>
      <c r="F40" s="244"/>
      <c r="G40" s="1121" t="s">
        <v>507</v>
      </c>
      <c r="H40" s="1122"/>
      <c r="I40" s="1122"/>
      <c r="J40" s="1123"/>
      <c r="K40" s="300">
        <v>-147271</v>
      </c>
      <c r="L40" s="300">
        <v>-181592</v>
      </c>
      <c r="M40" s="301">
        <v>-121787</v>
      </c>
      <c r="N40" s="302">
        <v>49.1</v>
      </c>
      <c r="O40" s="293"/>
    </row>
    <row r="41" spans="1:16">
      <c r="A41" s="248"/>
      <c r="B41" s="244"/>
      <c r="C41" s="244"/>
      <c r="D41" s="244"/>
      <c r="E41" s="244"/>
      <c r="F41" s="244"/>
      <c r="G41" s="1127" t="s">
        <v>283</v>
      </c>
      <c r="H41" s="1128"/>
      <c r="I41" s="1128"/>
      <c r="J41" s="1129"/>
      <c r="K41" s="294">
        <v>46458</v>
      </c>
      <c r="L41" s="300">
        <v>57285</v>
      </c>
      <c r="M41" s="301">
        <v>39554</v>
      </c>
      <c r="N41" s="302">
        <v>44.8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312062</v>
      </c>
      <c r="J51" s="320">
        <v>345201</v>
      </c>
      <c r="K51" s="321">
        <v>-6.1</v>
      </c>
      <c r="L51" s="322">
        <v>325581</v>
      </c>
      <c r="M51" s="323">
        <v>11.5</v>
      </c>
      <c r="N51" s="324">
        <v>-17.600000000000001</v>
      </c>
    </row>
    <row r="52" spans="1:14">
      <c r="A52" s="248"/>
      <c r="B52" s="244"/>
      <c r="C52" s="244"/>
      <c r="D52" s="244"/>
      <c r="E52" s="244"/>
      <c r="F52" s="244"/>
      <c r="G52" s="325"/>
      <c r="H52" s="326" t="s">
        <v>518</v>
      </c>
      <c r="I52" s="327">
        <v>174974</v>
      </c>
      <c r="J52" s="328">
        <v>193555</v>
      </c>
      <c r="K52" s="329">
        <v>-16.8</v>
      </c>
      <c r="L52" s="330">
        <v>165116</v>
      </c>
      <c r="M52" s="331">
        <v>0.9</v>
      </c>
      <c r="N52" s="332">
        <v>-17.7</v>
      </c>
    </row>
    <row r="53" spans="1:14">
      <c r="A53" s="248"/>
      <c r="B53" s="244"/>
      <c r="C53" s="244"/>
      <c r="D53" s="244"/>
      <c r="E53" s="244"/>
      <c r="F53" s="244"/>
      <c r="G53" s="310" t="s">
        <v>519</v>
      </c>
      <c r="H53" s="311"/>
      <c r="I53" s="319">
        <v>153571</v>
      </c>
      <c r="J53" s="320">
        <v>175109</v>
      </c>
      <c r="K53" s="321">
        <v>-49.3</v>
      </c>
      <c r="L53" s="322">
        <v>203567</v>
      </c>
      <c r="M53" s="323">
        <v>-37.5</v>
      </c>
      <c r="N53" s="324">
        <v>-11.8</v>
      </c>
    </row>
    <row r="54" spans="1:14">
      <c r="A54" s="248"/>
      <c r="B54" s="244"/>
      <c r="C54" s="244"/>
      <c r="D54" s="244"/>
      <c r="E54" s="244"/>
      <c r="F54" s="244"/>
      <c r="G54" s="325"/>
      <c r="H54" s="326" t="s">
        <v>518</v>
      </c>
      <c r="I54" s="327">
        <v>66241</v>
      </c>
      <c r="J54" s="328">
        <v>75531</v>
      </c>
      <c r="K54" s="329">
        <v>-61</v>
      </c>
      <c r="L54" s="330">
        <v>121137</v>
      </c>
      <c r="M54" s="331">
        <v>-26.6</v>
      </c>
      <c r="N54" s="332">
        <v>-34.4</v>
      </c>
    </row>
    <row r="55" spans="1:14">
      <c r="A55" s="248"/>
      <c r="B55" s="244"/>
      <c r="C55" s="244"/>
      <c r="D55" s="244"/>
      <c r="E55" s="244"/>
      <c r="F55" s="244"/>
      <c r="G55" s="310" t="s">
        <v>520</v>
      </c>
      <c r="H55" s="311"/>
      <c r="I55" s="319">
        <v>141385</v>
      </c>
      <c r="J55" s="320">
        <v>166531</v>
      </c>
      <c r="K55" s="321">
        <v>-4.9000000000000004</v>
      </c>
      <c r="L55" s="322">
        <v>185018</v>
      </c>
      <c r="M55" s="323">
        <v>-9.1</v>
      </c>
      <c r="N55" s="324">
        <v>4.2</v>
      </c>
    </row>
    <row r="56" spans="1:14">
      <c r="A56" s="248"/>
      <c r="B56" s="244"/>
      <c r="C56" s="244"/>
      <c r="D56" s="244"/>
      <c r="E56" s="244"/>
      <c r="F56" s="244"/>
      <c r="G56" s="325"/>
      <c r="H56" s="326" t="s">
        <v>518</v>
      </c>
      <c r="I56" s="327">
        <v>72160</v>
      </c>
      <c r="J56" s="328">
        <v>84994</v>
      </c>
      <c r="K56" s="329">
        <v>12.5</v>
      </c>
      <c r="L56" s="330">
        <v>95064</v>
      </c>
      <c r="M56" s="331">
        <v>-21.5</v>
      </c>
      <c r="N56" s="332">
        <v>34</v>
      </c>
    </row>
    <row r="57" spans="1:14">
      <c r="A57" s="248"/>
      <c r="B57" s="244"/>
      <c r="C57" s="244"/>
      <c r="D57" s="244"/>
      <c r="E57" s="244"/>
      <c r="F57" s="244"/>
      <c r="G57" s="310" t="s">
        <v>521</v>
      </c>
      <c r="H57" s="311"/>
      <c r="I57" s="319">
        <v>127552</v>
      </c>
      <c r="J57" s="320">
        <v>152940</v>
      </c>
      <c r="K57" s="321">
        <v>-8.1999999999999993</v>
      </c>
      <c r="L57" s="322">
        <v>238802</v>
      </c>
      <c r="M57" s="323">
        <v>29.1</v>
      </c>
      <c r="N57" s="324">
        <v>-37.299999999999997</v>
      </c>
    </row>
    <row r="58" spans="1:14">
      <c r="A58" s="248"/>
      <c r="B58" s="244"/>
      <c r="C58" s="244"/>
      <c r="D58" s="244"/>
      <c r="E58" s="244"/>
      <c r="F58" s="244"/>
      <c r="G58" s="325"/>
      <c r="H58" s="326" t="s">
        <v>518</v>
      </c>
      <c r="I58" s="327">
        <v>68564</v>
      </c>
      <c r="J58" s="328">
        <v>82211</v>
      </c>
      <c r="K58" s="329">
        <v>-3.3</v>
      </c>
      <c r="L58" s="330">
        <v>128562</v>
      </c>
      <c r="M58" s="331">
        <v>35.200000000000003</v>
      </c>
      <c r="N58" s="332">
        <v>-38.5</v>
      </c>
    </row>
    <row r="59" spans="1:14">
      <c r="A59" s="248"/>
      <c r="B59" s="244"/>
      <c r="C59" s="244"/>
      <c r="D59" s="244"/>
      <c r="E59" s="244"/>
      <c r="F59" s="244"/>
      <c r="G59" s="310" t="s">
        <v>522</v>
      </c>
      <c r="H59" s="311"/>
      <c r="I59" s="319">
        <v>137326</v>
      </c>
      <c r="J59" s="320">
        <v>169329</v>
      </c>
      <c r="K59" s="321">
        <v>10.7</v>
      </c>
      <c r="L59" s="322">
        <v>288550</v>
      </c>
      <c r="M59" s="323">
        <v>20.8</v>
      </c>
      <c r="N59" s="324">
        <v>-10.1</v>
      </c>
    </row>
    <row r="60" spans="1:14">
      <c r="A60" s="248"/>
      <c r="B60" s="244"/>
      <c r="C60" s="244"/>
      <c r="D60" s="244"/>
      <c r="E60" s="244"/>
      <c r="F60" s="244"/>
      <c r="G60" s="325"/>
      <c r="H60" s="326" t="s">
        <v>518</v>
      </c>
      <c r="I60" s="333">
        <v>74023</v>
      </c>
      <c r="J60" s="328">
        <v>91274</v>
      </c>
      <c r="K60" s="329">
        <v>11</v>
      </c>
      <c r="L60" s="330">
        <v>141525</v>
      </c>
      <c r="M60" s="331">
        <v>10.1</v>
      </c>
      <c r="N60" s="332">
        <v>0.9</v>
      </c>
    </row>
    <row r="61" spans="1:14">
      <c r="A61" s="248"/>
      <c r="B61" s="244"/>
      <c r="C61" s="244"/>
      <c r="D61" s="244"/>
      <c r="E61" s="244"/>
      <c r="F61" s="244"/>
      <c r="G61" s="310" t="s">
        <v>523</v>
      </c>
      <c r="H61" s="334"/>
      <c r="I61" s="335">
        <v>174379</v>
      </c>
      <c r="J61" s="336">
        <v>201822</v>
      </c>
      <c r="K61" s="337">
        <v>-11.6</v>
      </c>
      <c r="L61" s="338">
        <v>248304</v>
      </c>
      <c r="M61" s="339">
        <v>3</v>
      </c>
      <c r="N61" s="324">
        <v>-14.6</v>
      </c>
    </row>
    <row r="62" spans="1:14">
      <c r="A62" s="248"/>
      <c r="B62" s="244"/>
      <c r="C62" s="244"/>
      <c r="D62" s="244"/>
      <c r="E62" s="244"/>
      <c r="F62" s="244"/>
      <c r="G62" s="325"/>
      <c r="H62" s="326" t="s">
        <v>518</v>
      </c>
      <c r="I62" s="327">
        <v>91192</v>
      </c>
      <c r="J62" s="328">
        <v>105513</v>
      </c>
      <c r="K62" s="329">
        <v>-11.5</v>
      </c>
      <c r="L62" s="330">
        <v>130281</v>
      </c>
      <c r="M62" s="331">
        <v>-0.4</v>
      </c>
      <c r="N62" s="332">
        <v>-11.1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44.81</v>
      </c>
      <c r="G47" s="12">
        <v>71.44</v>
      </c>
      <c r="H47" s="12">
        <v>82.81</v>
      </c>
      <c r="I47" s="12">
        <v>86.27</v>
      </c>
      <c r="J47" s="13">
        <v>88.37</v>
      </c>
    </row>
    <row r="48" spans="2:10" ht="57.75" customHeight="1">
      <c r="B48" s="14"/>
      <c r="C48" s="1141" t="s">
        <v>4</v>
      </c>
      <c r="D48" s="1141"/>
      <c r="E48" s="1142"/>
      <c r="F48" s="15">
        <v>24.09</v>
      </c>
      <c r="G48" s="16">
        <v>16.57</v>
      </c>
      <c r="H48" s="16">
        <v>8.44</v>
      </c>
      <c r="I48" s="16">
        <v>7.29</v>
      </c>
      <c r="J48" s="17">
        <v>7.84</v>
      </c>
    </row>
    <row r="49" spans="2:10" ht="57.75" customHeight="1" thickBot="1">
      <c r="B49" s="18"/>
      <c r="C49" s="1143" t="s">
        <v>5</v>
      </c>
      <c r="D49" s="1143"/>
      <c r="E49" s="1144"/>
      <c r="F49" s="19">
        <v>22.46</v>
      </c>
      <c r="G49" s="20">
        <v>14.19</v>
      </c>
      <c r="H49" s="20">
        <v>3.6</v>
      </c>
      <c r="I49" s="20" t="s">
        <v>530</v>
      </c>
      <c r="J49" s="21">
        <v>0.38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24.09</v>
      </c>
      <c r="G34" s="33">
        <v>16.57</v>
      </c>
      <c r="H34" s="33">
        <v>8.43</v>
      </c>
      <c r="I34" s="33">
        <v>7.29</v>
      </c>
      <c r="J34" s="34">
        <v>7.84</v>
      </c>
      <c r="K34" s="22"/>
      <c r="L34" s="22"/>
      <c r="M34" s="22"/>
      <c r="N34" s="22"/>
      <c r="O34" s="22"/>
      <c r="P34" s="22"/>
    </row>
    <row r="35" spans="1:16" ht="39" customHeight="1">
      <c r="A35" s="22"/>
      <c r="B35" s="35"/>
      <c r="C35" s="1145" t="s">
        <v>532</v>
      </c>
      <c r="D35" s="1146"/>
      <c r="E35" s="1147"/>
      <c r="F35" s="36">
        <v>0.01</v>
      </c>
      <c r="G35" s="37">
        <v>0.05</v>
      </c>
      <c r="H35" s="37">
        <v>1.35</v>
      </c>
      <c r="I35" s="37">
        <v>2.44</v>
      </c>
      <c r="J35" s="38">
        <v>1.17</v>
      </c>
      <c r="K35" s="22"/>
      <c r="L35" s="22"/>
      <c r="M35" s="22"/>
      <c r="N35" s="22"/>
      <c r="O35" s="22"/>
      <c r="P35" s="22"/>
    </row>
    <row r="36" spans="1:16" ht="39" customHeight="1">
      <c r="A36" s="22"/>
      <c r="B36" s="35"/>
      <c r="C36" s="1145" t="s">
        <v>533</v>
      </c>
      <c r="D36" s="1146"/>
      <c r="E36" s="1147"/>
      <c r="F36" s="36">
        <v>0.13</v>
      </c>
      <c r="G36" s="37">
        <v>0.09</v>
      </c>
      <c r="H36" s="37">
        <v>0.04</v>
      </c>
      <c r="I36" s="37">
        <v>0.17</v>
      </c>
      <c r="J36" s="38">
        <v>0.2</v>
      </c>
      <c r="K36" s="22"/>
      <c r="L36" s="22"/>
      <c r="M36" s="22"/>
      <c r="N36" s="22"/>
      <c r="O36" s="22"/>
      <c r="P36" s="22"/>
    </row>
    <row r="37" spans="1:16" ht="39" customHeight="1">
      <c r="A37" s="22"/>
      <c r="B37" s="35"/>
      <c r="C37" s="1145" t="s">
        <v>534</v>
      </c>
      <c r="D37" s="1146"/>
      <c r="E37" s="1147"/>
      <c r="F37" s="36">
        <v>0.01</v>
      </c>
      <c r="G37" s="37">
        <v>0</v>
      </c>
      <c r="H37" s="37">
        <v>0.01</v>
      </c>
      <c r="I37" s="37">
        <v>0.01</v>
      </c>
      <c r="J37" s="38">
        <v>0.12</v>
      </c>
      <c r="K37" s="22"/>
      <c r="L37" s="22"/>
      <c r="M37" s="22"/>
      <c r="N37" s="22"/>
      <c r="O37" s="22"/>
      <c r="P37" s="22"/>
    </row>
    <row r="38" spans="1:16" ht="39" customHeight="1">
      <c r="A38" s="22"/>
      <c r="B38" s="35"/>
      <c r="C38" s="1145" t="s">
        <v>535</v>
      </c>
      <c r="D38" s="1146"/>
      <c r="E38" s="1147"/>
      <c r="F38" s="36">
        <v>0</v>
      </c>
      <c r="G38" s="37">
        <v>0</v>
      </c>
      <c r="H38" s="37">
        <v>0</v>
      </c>
      <c r="I38" s="37">
        <v>0</v>
      </c>
      <c r="J38" s="38">
        <v>0.01</v>
      </c>
      <c r="K38" s="22"/>
      <c r="L38" s="22"/>
      <c r="M38" s="22"/>
      <c r="N38" s="22"/>
      <c r="O38" s="22"/>
      <c r="P38" s="22"/>
    </row>
    <row r="39" spans="1:16" ht="39" customHeight="1">
      <c r="A39" s="22"/>
      <c r="B39" s="35"/>
      <c r="C39" s="1145" t="s">
        <v>536</v>
      </c>
      <c r="D39" s="1146"/>
      <c r="E39" s="1147"/>
      <c r="F39" s="36">
        <v>0</v>
      </c>
      <c r="G39" s="37">
        <v>0</v>
      </c>
      <c r="H39" s="37">
        <v>0</v>
      </c>
      <c r="I39" s="37">
        <v>0.01</v>
      </c>
      <c r="J39" s="38">
        <v>0.01</v>
      </c>
      <c r="K39" s="22"/>
      <c r="L39" s="22"/>
      <c r="M39" s="22"/>
      <c r="N39" s="22"/>
      <c r="O39" s="22"/>
      <c r="P39" s="22"/>
    </row>
    <row r="40" spans="1:16" ht="39" customHeight="1">
      <c r="A40" s="22"/>
      <c r="B40" s="35"/>
      <c r="C40" s="1145" t="s">
        <v>537</v>
      </c>
      <c r="D40" s="1146"/>
      <c r="E40" s="1147"/>
      <c r="F40" s="36">
        <v>0</v>
      </c>
      <c r="G40" s="37">
        <v>0</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538</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539</v>
      </c>
      <c r="D43" s="1149"/>
      <c r="E43" s="1150"/>
      <c r="F43" s="41">
        <v>0</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226</v>
      </c>
      <c r="L45" s="60">
        <v>218</v>
      </c>
      <c r="M45" s="60">
        <v>181</v>
      </c>
      <c r="N45" s="60">
        <v>166</v>
      </c>
      <c r="O45" s="61">
        <v>162</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33</v>
      </c>
      <c r="L48" s="64">
        <v>31</v>
      </c>
      <c r="M48" s="64">
        <v>31</v>
      </c>
      <c r="N48" s="64">
        <v>29</v>
      </c>
      <c r="O48" s="65">
        <v>29</v>
      </c>
      <c r="P48" s="48"/>
      <c r="Q48" s="48"/>
      <c r="R48" s="48"/>
      <c r="S48" s="48"/>
      <c r="T48" s="48"/>
      <c r="U48" s="48"/>
    </row>
    <row r="49" spans="1:21" ht="30.75" customHeight="1">
      <c r="A49" s="48"/>
      <c r="B49" s="1163"/>
      <c r="C49" s="1164"/>
      <c r="D49" s="62"/>
      <c r="E49" s="1155" t="s">
        <v>16</v>
      </c>
      <c r="F49" s="1155"/>
      <c r="G49" s="1155"/>
      <c r="H49" s="1155"/>
      <c r="I49" s="1155"/>
      <c r="J49" s="1156"/>
      <c r="K49" s="63">
        <v>2</v>
      </c>
      <c r="L49" s="64">
        <v>4</v>
      </c>
      <c r="M49" s="64">
        <v>3</v>
      </c>
      <c r="N49" s="64">
        <v>5</v>
      </c>
      <c r="O49" s="65">
        <v>3</v>
      </c>
      <c r="P49" s="48"/>
      <c r="Q49" s="48"/>
      <c r="R49" s="48"/>
      <c r="S49" s="48"/>
      <c r="T49" s="48"/>
      <c r="U49" s="48"/>
    </row>
    <row r="50" spans="1:21" ht="30.75" customHeight="1">
      <c r="A50" s="48"/>
      <c r="B50" s="1163"/>
      <c r="C50" s="1164"/>
      <c r="D50" s="62"/>
      <c r="E50" s="1155" t="s">
        <v>17</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185</v>
      </c>
      <c r="L52" s="64">
        <v>187</v>
      </c>
      <c r="M52" s="64">
        <v>163</v>
      </c>
      <c r="N52" s="64">
        <v>152</v>
      </c>
      <c r="O52" s="65">
        <v>148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76</v>
      </c>
      <c r="L53" s="69">
        <v>66</v>
      </c>
      <c r="M53" s="69">
        <v>52</v>
      </c>
      <c r="N53" s="69">
        <v>48</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2016-04-26T00:48:14Z</cp:lastPrinted>
  <dcterms:created xsi:type="dcterms:W3CDTF">2016-02-15T01:52:38Z</dcterms:created>
  <dcterms:modified xsi:type="dcterms:W3CDTF">2016-04-26T00:49:31Z</dcterms:modified>
</cp:coreProperties>
</file>