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1" yWindow="65131" windowWidth="11085" windowHeight="9810" firstSheet="1" activeTab="4"/>
  </bookViews>
  <sheets>
    <sheet name="事業数、種類別現在給水人口" sheetId="1" r:id="rId1"/>
    <sheet name="市町村別現在・計画給水人口" sheetId="2" r:id="rId2"/>
    <sheet name="用水供給、上水、簡水" sheetId="3" r:id="rId3"/>
    <sheet name="簡水、専水、飲供" sheetId="4" r:id="rId4"/>
    <sheet name="白紙ページP10" sheetId="5" r:id="rId5"/>
  </sheets>
  <definedNames>
    <definedName name="_xlnm.Print_Area" localSheetId="3">'簡水、専水、飲供'!$A$1:$Z$32</definedName>
    <definedName name="_xlnm.Print_Area" localSheetId="0">'事業数、種類別現在給水人口'!$A$1:$K$33</definedName>
    <definedName name="_xlnm.Print_Area" localSheetId="2">'用水供給、上水、簡水'!$A$1:$T$36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D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簡水現在給水人口合計から私営分引いた数値</t>
        </r>
      </text>
    </comment>
    <comment ref="D9" authorId="0">
      <text>
        <r>
          <rPr>
            <sz val="9"/>
            <rFont val="ＭＳ Ｐゴシック"/>
            <family val="3"/>
          </rPr>
          <t>県内１２市＋都祁上水道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Ⅱ－１市町村別水道普及状況　参照</t>
        </r>
      </text>
    </comment>
    <comment ref="B1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Ⅱ－１市町村別水道普及状況　参照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県水（１－１）参照
水道用水供給事業＝県水がしている事業のこと</t>
        </r>
      </text>
    </comment>
    <comment ref="G1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Ⅱ－３（４）</t>
        </r>
      </text>
    </comment>
    <comment ref="K20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Ⅱ－４</t>
        </r>
      </text>
    </comment>
    <comment ref="A15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Ⅱ－４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A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Ⅱ-５入力後に反映させる</t>
        </r>
      </text>
    </comment>
  </commentList>
</comments>
</file>

<file path=xl/sharedStrings.xml><?xml version="1.0" encoding="utf-8"?>
<sst xmlns="http://schemas.openxmlformats.org/spreadsheetml/2006/main" count="213" uniqueCount="162">
  <si>
    <t>上水道</t>
  </si>
  <si>
    <t>簡易水道</t>
  </si>
  <si>
    <t>専用水道</t>
  </si>
  <si>
    <t>県営</t>
  </si>
  <si>
    <t>市営</t>
  </si>
  <si>
    <t>町営</t>
  </si>
  <si>
    <t>村営</t>
  </si>
  <si>
    <t>計</t>
  </si>
  <si>
    <t>一部事務
組合営</t>
  </si>
  <si>
    <t>生協等
私人営</t>
  </si>
  <si>
    <t>市部</t>
  </si>
  <si>
    <t>町部</t>
  </si>
  <si>
    <t>村部</t>
  </si>
  <si>
    <t>計
（人）</t>
  </si>
  <si>
    <t>公　　　営
（人）</t>
  </si>
  <si>
    <t>私　　　営
（人）</t>
  </si>
  <si>
    <t>自 己 水 源
の み （人）</t>
  </si>
  <si>
    <t>合　　計</t>
  </si>
  <si>
    <t>自己水源
以外（人）</t>
  </si>
  <si>
    <t>市</t>
  </si>
  <si>
    <t>その他</t>
  </si>
  <si>
    <t>町</t>
  </si>
  <si>
    <t>村</t>
  </si>
  <si>
    <t>自己水源のみ</t>
  </si>
  <si>
    <t>注）　合計は、専用水道の自己水源以外の数値（※）を除く。</t>
  </si>
  <si>
    <t>ダム直接</t>
  </si>
  <si>
    <t>ダム放流</t>
  </si>
  <si>
    <t>緩速ろ過</t>
  </si>
  <si>
    <t>急速ろ過</t>
  </si>
  <si>
    <t>自己検査</t>
  </si>
  <si>
    <t>保健所</t>
  </si>
  <si>
    <t>登録機関</t>
  </si>
  <si>
    <t xml:space="preserve">注）　合計および普及率は、専用水道の自己水源以外の数値（※）を除く。 </t>
  </si>
  <si>
    <t>事業体
箇所数
（箇所）</t>
  </si>
  <si>
    <t>計      画
給水人口
（人）</t>
  </si>
  <si>
    <t>現　　　在
給水人口
（人）</t>
  </si>
  <si>
    <t>対象市町村数（箇所）</t>
  </si>
  <si>
    <t>公  営
（箇所）</t>
  </si>
  <si>
    <t>その他
（箇所）</t>
  </si>
  <si>
    <t>現　　　在
給水人口
（人）</t>
  </si>
  <si>
    <t>地下水</t>
  </si>
  <si>
    <t>原水の種別（箇所）</t>
  </si>
  <si>
    <t>給水区域内
人         口
（人）</t>
  </si>
  <si>
    <t>経 営 区 分</t>
  </si>
  <si>
    <t>浄水施設の種別（箇所）</t>
  </si>
  <si>
    <t>全 項 目</t>
  </si>
  <si>
    <t>水質検査実施機関（箇所）</t>
  </si>
  <si>
    <t>他の水道
事 業 者</t>
  </si>
  <si>
    <t>箇 所 数
（箇所）</t>
  </si>
  <si>
    <t>現      在
給水人口
（人）</t>
  </si>
  <si>
    <t>公営</t>
  </si>
  <si>
    <t>確認時給水人口（人）</t>
  </si>
  <si>
    <t>現在給水人口（人）</t>
  </si>
  <si>
    <t>左 記 以 外</t>
  </si>
  <si>
    <t>受水のみ</t>
  </si>
  <si>
    <t>併  用</t>
  </si>
  <si>
    <t>施設の専用兼用の別（箇所）</t>
  </si>
  <si>
    <t>量不足</t>
  </si>
  <si>
    <t>質不良</t>
  </si>
  <si>
    <t>給水状況（箇所）</t>
  </si>
  <si>
    <t>良好</t>
  </si>
  <si>
    <t>夜間断水</t>
  </si>
  <si>
    <t>浄水
専用</t>
  </si>
  <si>
    <t>原水
兼用</t>
  </si>
  <si>
    <t>浄水
兼用</t>
  </si>
  <si>
    <t>水　 道
事業者</t>
  </si>
  <si>
    <t>301～
500円</t>
  </si>
  <si>
    <t>501～
1,000円</t>
  </si>
  <si>
    <t>1,001～
1,500円</t>
  </si>
  <si>
    <t>1,501～
2,000円</t>
  </si>
  <si>
    <t>2,001～
2,500円</t>
  </si>
  <si>
    <t>2,501円
～</t>
  </si>
  <si>
    <t>最低料金</t>
  </si>
  <si>
    <t>最高料金</t>
  </si>
  <si>
    <t>用途別</t>
  </si>
  <si>
    <t>口径別</t>
  </si>
  <si>
    <t>料金体系（箇所）</t>
  </si>
  <si>
    <t>円</t>
  </si>
  <si>
    <t>毎日項目</t>
  </si>
  <si>
    <t>毎月項目</t>
  </si>
  <si>
    <t>～
300円</t>
  </si>
  <si>
    <t>　　水道の施設調書</t>
  </si>
  <si>
    <t>（４）　市町村別計画給水人口</t>
  </si>
  <si>
    <t>（７）　簡易水道事業</t>
  </si>
  <si>
    <t>（８）　専用水道</t>
  </si>
  <si>
    <t>（９）　飲料水供給施設</t>
  </si>
  <si>
    <t>（６）　上水道事業</t>
  </si>
  <si>
    <t>注）　専用水道の現在給水人口は、自己水源のみの人口とする。</t>
  </si>
  <si>
    <t>水道用水
供給事業</t>
  </si>
  <si>
    <t>───</t>
  </si>
  <si>
    <t>───</t>
  </si>
  <si>
    <t>───</t>
  </si>
  <si>
    <t>───</t>
  </si>
  <si>
    <t>───</t>
  </si>
  <si>
    <t>───</t>
  </si>
  <si>
    <t>※</t>
  </si>
  <si>
    <t>※</t>
  </si>
  <si>
    <t>上水道事業</t>
  </si>
  <si>
    <t>簡易水道事業</t>
  </si>
  <si>
    <t>専 用 水 道</t>
  </si>
  <si>
    <t>合　計</t>
  </si>
  <si>
    <t>（１）　事業数</t>
  </si>
  <si>
    <t>（２）　種類別現在給水人口</t>
  </si>
  <si>
    <t>（３）　市町村別現在給水人口と普及率</t>
  </si>
  <si>
    <t>行政区域内総人口
（人）</t>
  </si>
  <si>
    <t>上　　　水　　　道
（人）</t>
  </si>
  <si>
    <t>公　　営
（人）</t>
  </si>
  <si>
    <t>そ の 他
（人）</t>
  </si>
  <si>
    <t>自己水源のみ
（人）</t>
  </si>
  <si>
    <t>上 記 以 外
（人）</t>
  </si>
  <si>
    <t>普　　及　　率
（％）</t>
  </si>
  <si>
    <t>（５）　水道用水供給事業</t>
  </si>
  <si>
    <t>共同検査</t>
  </si>
  <si>
    <t>計　画
給水量
（m3）</t>
  </si>
  <si>
    <t>年　 間
給水量
（m3）</t>
  </si>
  <si>
    <t>計 画 １ 日
最大給水量
（m3）</t>
  </si>
  <si>
    <t>実 績 １ 日
最大給水量
（m3）</t>
  </si>
  <si>
    <t>年　　　間
有収水量
（m3）</t>
  </si>
  <si>
    <t>表流水</t>
  </si>
  <si>
    <t>伏流水</t>
  </si>
  <si>
    <t>浅井戸水</t>
  </si>
  <si>
    <t>深井戸水</t>
  </si>
  <si>
    <t>水道料金（箇所）　10ｍ3/月</t>
  </si>
  <si>
    <t>施設能力
（ｍ3/日）</t>
  </si>
  <si>
    <t>私営</t>
  </si>
  <si>
    <t>※</t>
  </si>
  <si>
    <t>保健所</t>
  </si>
  <si>
    <t>自己水源
のみ</t>
  </si>
  <si>
    <t>その他
（湧水等）</t>
  </si>
  <si>
    <t>浄水受水</t>
  </si>
  <si>
    <t>原水受水</t>
  </si>
  <si>
    <t>湖沼水</t>
  </si>
  <si>
    <t>表流水</t>
  </si>
  <si>
    <t>計　　　画
給水人口
（人）</t>
  </si>
  <si>
    <t>給水区域内
人　　　　 口
（人）</t>
  </si>
  <si>
    <t>除マンガン</t>
  </si>
  <si>
    <t xml:space="preserve">    </t>
  </si>
  <si>
    <t>単一制</t>
  </si>
  <si>
    <t>定額制</t>
  </si>
  <si>
    <t>急</t>
  </si>
  <si>
    <t>鉄</t>
  </si>
  <si>
    <t>マ</t>
  </si>
  <si>
    <t>消</t>
  </si>
  <si>
    <t>膜</t>
  </si>
  <si>
    <t>急、鉄、マ</t>
  </si>
  <si>
    <t>鉄、マ、膜、他</t>
  </si>
  <si>
    <t>鉄、マ</t>
  </si>
  <si>
    <t>鉄、マ、他</t>
  </si>
  <si>
    <t>鉄、マ、膜</t>
  </si>
  <si>
    <t>鉄、マ、簡</t>
  </si>
  <si>
    <t>急、膜</t>
  </si>
  <si>
    <t>除　鉄</t>
  </si>
  <si>
    <t>消　毒</t>
  </si>
  <si>
    <t>膜ろ過</t>
  </si>
  <si>
    <t>急速ろ過
膜ろ過</t>
  </si>
  <si>
    <r>
      <t xml:space="preserve">急速ろ過
除鉄
</t>
    </r>
    <r>
      <rPr>
        <sz val="9"/>
        <rFont val="ＭＳ Ｐ明朝"/>
        <family val="1"/>
      </rPr>
      <t>除マンガン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</si>
  <si>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膜ろ過
その他</t>
    </r>
  </si>
  <si>
    <r>
      <t xml:space="preserve">除鉄
</t>
    </r>
    <r>
      <rPr>
        <sz val="9"/>
        <rFont val="ＭＳ Ｐ明朝"/>
        <family val="1"/>
      </rPr>
      <t>除マンガン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</si>
  <si>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その他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</si>
  <si>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膜ろ過</t>
    </r>
  </si>
  <si>
    <r>
      <t xml:space="preserve">除鉄
</t>
    </r>
    <r>
      <rPr>
        <sz val="9"/>
        <rFont val="ＭＳ Ｐ明朝"/>
        <family val="1"/>
      </rPr>
      <t>除マンガン</t>
    </r>
    <r>
      <rPr>
        <sz val="10"/>
        <rFont val="ＭＳ Ｐ明朝"/>
        <family val="1"/>
      </rPr>
      <t xml:space="preserve">
簡易ろ過</t>
    </r>
  </si>
  <si>
    <t>注）　簡易水道の前年度事業数　99箇所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</si>
</sst>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[DBNum3]0"/>
    <numFmt numFmtId="183" formatCode="#,##0.00_ "/>
    <numFmt numFmtId="184" formatCode="0.0_ "/>
    <numFmt numFmtId="185" formatCode="#,##0_);[Red]\(#,##0\)"/>
    <numFmt numFmtId="186" formatCode="#,##0.0_);[Red]\(#,##0.0\)"/>
    <numFmt numFmtId="187" formatCode="0_);[Red]\(0\)"/>
    <numFmt numFmtId="188" formatCode="#,##0_);\(#,##0\)"/>
    <numFmt numFmtId="189" formatCode="#,##0.0_);\(#,##0.0\)"/>
    <numFmt numFmtId="190" formatCode="&quot;¥&quot;#,##0_);\(&quot;¥&quot;#,##0\)"/>
    <numFmt numFmtId="191" formatCode="#,##0;[Red]#,##0"/>
    <numFmt numFmtId="192" formatCode="#,##0_);\(#,##0\)\ "/>
    <numFmt numFmtId="193" formatCode="#,##0_ \ "/>
    <numFmt numFmtId="194" formatCode="#,##0.00_);[Red]\(#,##0.00\)"/>
    <numFmt numFmtId="195" formatCode="0_ "/>
    <numFmt numFmtId="196" formatCode="0_);\(0\)"/>
    <numFmt numFmtId="197" formatCode="#,##0.00_);\(#,##0.00\)"/>
    <numFmt numFmtId="198" formatCode="#,##0.000"/>
    <numFmt numFmtId="199" formatCode="#,##0.0"/>
    <numFmt numFmtId="200" formatCode="&quot;¥&quot;#,##0;\-&quot;¥&quot;#,##0"/>
    <numFmt numFmtId="201" formatCode="&quot;¥&quot;#,##0;[Red]\-&quot;¥&quot;#,##0"/>
    <numFmt numFmtId="202" formatCode="0;[Red]0"/>
    <numFmt numFmtId="203" formatCode="#,##0.0_ "/>
    <numFmt numFmtId="204" formatCode="[$-411]ge\.m\.d;@"/>
    <numFmt numFmtId="205" formatCode=";;"/>
    <numFmt numFmtId="206" formatCode=";;;"/>
    <numFmt numFmtId="207" formatCode="[$-411]ggge&quot;年&quot;\ m&quot;月&quot;d&quot;日&quot;;@"/>
    <numFmt numFmtId="208" formatCode="[$-411]ggge&quot;年&quot;m&quot;月&quot;d&quot;日&quot;;@"/>
    <numFmt numFmtId="209" formatCode="[$-411]ggg\ e&quot;年&quot;\ m&quot;月&quot;d&quot;日&quot;;@"/>
    <numFmt numFmtId="210" formatCode="mmm\-yyyy"/>
    <numFmt numFmtId="211" formatCode="[$-411]ggge&quot;年&quot;\ m&quot;月&quot;\ d&quot;日&quot;;@"/>
    <numFmt numFmtId="212" formatCode="[$-411]ggg\ e&quot;年&quot;\ m&quot;月&quot;\ d&quot;日&quot;;@"/>
    <numFmt numFmtId="213" formatCode="[$-411]ggge&quot;年&quot;m&quot;月&quot;\ d&quot;日&quot;;@"/>
    <numFmt numFmtId="214" formatCode="[$-411]ggg\ e&quot;年&quot;m&quot;月&quot;\ d&quot;日&quot;;@"/>
    <numFmt numFmtId="215" formatCode="0.0"/>
    <numFmt numFmtId="216" formatCode="0.0000"/>
    <numFmt numFmtId="217" formatCode="0.000"/>
    <numFmt numFmtId="218" formatCode="0.00000"/>
    <numFmt numFmtId="219" formatCode="0.0000000"/>
    <numFmt numFmtId="220" formatCode="0.000000"/>
    <numFmt numFmtId="221" formatCode="0.00000000"/>
    <numFmt numFmtId="222" formatCode="0.00_ "/>
    <numFmt numFmtId="223" formatCode="#,##0;"/>
    <numFmt numFmtId="224" formatCode="#,##0_ ;[Red]\-#,##0\ "/>
    <numFmt numFmtId="225" formatCode="[$-411]ggg\ e&quot;年&quot;m&quot;月&quot;d&quot;日&quot;;@"/>
    <numFmt numFmtId="226" formatCode="[$-411]ge\.\ m\.d;@"/>
    <numFmt numFmtId="227" formatCode="[$-411]ge\.m\.\ d;@"/>
    <numFmt numFmtId="228" formatCode="[$-411]ge\.\ m\ d;@"/>
    <numFmt numFmtId="229" formatCode="[$-411]ge\.\ m\.\ d;@"/>
    <numFmt numFmtId="230" formatCode="[$-411]g\ e\.\ m\.\ d;@"/>
    <numFmt numFmtId="231" formatCode="[$-411]g\ e\.\ m\.d;@"/>
    <numFmt numFmtId="232" formatCode="[$-411]g\ e\.m\.d;@"/>
    <numFmt numFmtId="233" formatCode="[$-411]g\ e\.m\.\ 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color indexed="9"/>
      <name val="HG創英角ｺﾞｼｯｸUB"/>
      <family val="3"/>
    </font>
    <font>
      <sz val="12"/>
      <name val="ＭＳ Ｐゴシック"/>
      <family val="3"/>
    </font>
    <font>
      <sz val="18"/>
      <color indexed="9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wrapText="1" indent="1" shrinkToFit="1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inden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88" fontId="8" fillId="0" borderId="15" xfId="0" applyNumberFormat="1" applyFont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188" fontId="8" fillId="0" borderId="2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distributed" vertical="center" indent="10"/>
    </xf>
    <xf numFmtId="0" fontId="8" fillId="0" borderId="0" xfId="0" applyFont="1" applyBorder="1" applyAlignment="1">
      <alignment horizontal="distributed" vertical="center" indent="4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8" fontId="8" fillId="0" borderId="25" xfId="0" applyNumberFormat="1" applyFont="1" applyBorder="1" applyAlignment="1">
      <alignment vertical="center"/>
    </xf>
    <xf numFmtId="188" fontId="8" fillId="0" borderId="26" xfId="0" applyNumberFormat="1" applyFont="1" applyBorder="1" applyAlignment="1">
      <alignment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0" xfId="61">
      <alignment vertical="center"/>
      <protection/>
    </xf>
    <xf numFmtId="188" fontId="8" fillId="0" borderId="25" xfId="0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188" fontId="8" fillId="0" borderId="29" xfId="0" applyNumberFormat="1" applyFont="1" applyFill="1" applyBorder="1" applyAlignment="1">
      <alignment vertical="center"/>
    </xf>
    <xf numFmtId="188" fontId="8" fillId="0" borderId="30" xfId="0" applyNumberFormat="1" applyFont="1" applyFill="1" applyBorder="1" applyAlignment="1">
      <alignment vertical="center"/>
    </xf>
    <xf numFmtId="188" fontId="8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34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188" fontId="8" fillId="0" borderId="37" xfId="0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88" fontId="8" fillId="0" borderId="39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80" fontId="50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9" fillId="0" borderId="18" xfId="0" applyNumberFormat="1" applyFont="1" applyBorder="1" applyAlignment="1" applyProtection="1">
      <alignment horizontal="right" vertical="center"/>
      <protection/>
    </xf>
    <xf numFmtId="0" fontId="9" fillId="0" borderId="42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9" fillId="0" borderId="28" xfId="0" applyNumberFormat="1" applyFont="1" applyBorder="1" applyAlignment="1" applyProtection="1">
      <alignment horizontal="right" vertical="center"/>
      <protection/>
    </xf>
    <xf numFmtId="187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6" fontId="8" fillId="0" borderId="0" xfId="0" applyNumberFormat="1" applyFont="1" applyFill="1" applyBorder="1" applyAlignment="1">
      <alignment horizontal="center" vertical="center"/>
    </xf>
    <xf numFmtId="188" fontId="8" fillId="0" borderId="43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horizontal="center" vertical="center"/>
    </xf>
    <xf numFmtId="188" fontId="8" fillId="0" borderId="19" xfId="0" applyNumberFormat="1" applyFont="1" applyFill="1" applyBorder="1" applyAlignment="1">
      <alignment vertical="center"/>
    </xf>
    <xf numFmtId="188" fontId="8" fillId="0" borderId="44" xfId="0" applyNumberFormat="1" applyFont="1" applyBorder="1" applyAlignment="1">
      <alignment vertical="center"/>
    </xf>
    <xf numFmtId="188" fontId="8" fillId="0" borderId="45" xfId="0" applyNumberFormat="1" applyFont="1" applyBorder="1" applyAlignment="1">
      <alignment vertical="center"/>
    </xf>
    <xf numFmtId="188" fontId="8" fillId="0" borderId="28" xfId="0" applyNumberFormat="1" applyFont="1" applyBorder="1" applyAlignment="1">
      <alignment vertical="center"/>
    </xf>
    <xf numFmtId="188" fontId="8" fillId="0" borderId="4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88" fontId="8" fillId="0" borderId="48" xfId="0" applyNumberFormat="1" applyFont="1" applyFill="1" applyBorder="1" applyAlignment="1">
      <alignment vertical="center"/>
    </xf>
    <xf numFmtId="188" fontId="8" fillId="0" borderId="49" xfId="0" applyNumberFormat="1" applyFont="1" applyBorder="1" applyAlignment="1">
      <alignment vertical="center"/>
    </xf>
    <xf numFmtId="188" fontId="8" fillId="0" borderId="27" xfId="0" applyNumberFormat="1" applyFont="1" applyBorder="1" applyAlignment="1">
      <alignment vertical="center"/>
    </xf>
    <xf numFmtId="188" fontId="8" fillId="0" borderId="47" xfId="0" applyNumberFormat="1" applyFont="1" applyBorder="1" applyAlignment="1">
      <alignment vertical="center"/>
    </xf>
    <xf numFmtId="188" fontId="8" fillId="0" borderId="25" xfId="0" applyNumberFormat="1" applyFont="1" applyBorder="1" applyAlignment="1">
      <alignment vertical="center"/>
    </xf>
    <xf numFmtId="188" fontId="8" fillId="0" borderId="36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188" fontId="8" fillId="0" borderId="32" xfId="0" applyNumberFormat="1" applyFont="1" applyFill="1" applyBorder="1" applyAlignment="1">
      <alignment vertical="center"/>
    </xf>
    <xf numFmtId="188" fontId="8" fillId="0" borderId="50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8" fontId="8" fillId="0" borderId="38" xfId="0" applyNumberFormat="1" applyFont="1" applyFill="1" applyBorder="1" applyAlignment="1">
      <alignment vertical="center"/>
    </xf>
    <xf numFmtId="188" fontId="8" fillId="0" borderId="51" xfId="0" applyNumberFormat="1" applyFont="1" applyFill="1" applyBorder="1" applyAlignment="1">
      <alignment vertical="center"/>
    </xf>
    <xf numFmtId="188" fontId="8" fillId="0" borderId="36" xfId="0" applyNumberFormat="1" applyFont="1" applyFill="1" applyBorder="1" applyAlignment="1" quotePrefix="1">
      <alignment vertical="center"/>
    </xf>
    <xf numFmtId="180" fontId="8" fillId="0" borderId="1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0" borderId="18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8" fontId="8" fillId="0" borderId="49" xfId="0" applyNumberFormat="1" applyFont="1" applyFill="1" applyBorder="1" applyAlignment="1">
      <alignment vertical="center"/>
    </xf>
    <xf numFmtId="180" fontId="8" fillId="0" borderId="45" xfId="0" applyNumberFormat="1" applyFont="1" applyBorder="1" applyAlignment="1">
      <alignment horizontal="center" vertical="center"/>
    </xf>
    <xf numFmtId="180" fontId="8" fillId="0" borderId="46" xfId="0" applyNumberFormat="1" applyFont="1" applyBorder="1" applyAlignment="1">
      <alignment horizontal="center" vertical="center"/>
    </xf>
    <xf numFmtId="188" fontId="8" fillId="0" borderId="26" xfId="0" applyNumberFormat="1" applyFont="1" applyBorder="1" applyAlignment="1">
      <alignment vertical="center"/>
    </xf>
    <xf numFmtId="188" fontId="8" fillId="0" borderId="45" xfId="0" applyNumberFormat="1" applyFont="1" applyFill="1" applyBorder="1" applyAlignment="1">
      <alignment vertical="center"/>
    </xf>
    <xf numFmtId="188" fontId="8" fillId="0" borderId="41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8" xfId="0" applyFont="1" applyBorder="1" applyAlignment="1">
      <alignment horizontal="right" vertical="center" indent="1"/>
    </xf>
    <xf numFmtId="0" fontId="8" fillId="0" borderId="44" xfId="0" applyFont="1" applyBorder="1" applyAlignment="1">
      <alignment horizontal="right" vertical="center" indent="1"/>
    </xf>
    <xf numFmtId="180" fontId="8" fillId="0" borderId="48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21" xfId="0" applyNumberFormat="1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88" fontId="8" fillId="0" borderId="52" xfId="0" applyNumberFormat="1" applyFont="1" applyFill="1" applyBorder="1" applyAlignment="1">
      <alignment vertical="center"/>
    </xf>
    <xf numFmtId="188" fontId="8" fillId="0" borderId="53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distributed" vertical="center" indent="1"/>
    </xf>
    <xf numFmtId="0" fontId="8" fillId="0" borderId="19" xfId="0" applyFont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88" fontId="8" fillId="0" borderId="54" xfId="0" applyNumberFormat="1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distributed" vertical="center" indent="1"/>
    </xf>
    <xf numFmtId="0" fontId="8" fillId="0" borderId="54" xfId="0" applyFont="1" applyBorder="1" applyAlignment="1">
      <alignment horizontal="distributed" vertical="center" indent="1"/>
    </xf>
    <xf numFmtId="0" fontId="8" fillId="0" borderId="58" xfId="0" applyFont="1" applyBorder="1" applyAlignment="1">
      <alignment horizontal="distributed" vertical="center" indent="1"/>
    </xf>
    <xf numFmtId="0" fontId="8" fillId="0" borderId="52" xfId="0" applyFont="1" applyBorder="1" applyAlignment="1">
      <alignment horizontal="distributed" vertical="center" indent="1"/>
    </xf>
    <xf numFmtId="188" fontId="8" fillId="0" borderId="30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58" xfId="0" applyFont="1" applyBorder="1" applyAlignment="1">
      <alignment horizontal="distributed" vertical="center" wrapText="1" indent="1"/>
    </xf>
    <xf numFmtId="0" fontId="8" fillId="0" borderId="52" xfId="0" applyFont="1" applyBorder="1" applyAlignment="1">
      <alignment horizontal="distributed" vertical="center" wrapText="1" indent="1"/>
    </xf>
    <xf numFmtId="0" fontId="8" fillId="0" borderId="61" xfId="0" applyFont="1" applyBorder="1" applyAlignment="1">
      <alignment horizontal="distributed" vertical="center" wrapText="1" indent="1"/>
    </xf>
    <xf numFmtId="0" fontId="8" fillId="0" borderId="53" xfId="0" applyFont="1" applyBorder="1" applyAlignment="1">
      <alignment horizontal="distributed" vertical="center" wrapText="1" indent="1"/>
    </xf>
    <xf numFmtId="0" fontId="8" fillId="0" borderId="62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distributed" vertical="center" wrapText="1" indent="1"/>
    </xf>
    <xf numFmtId="0" fontId="8" fillId="0" borderId="47" xfId="0" applyFont="1" applyBorder="1" applyAlignment="1">
      <alignment horizontal="distributed" vertical="center" wrapText="1" indent="1"/>
    </xf>
    <xf numFmtId="0" fontId="8" fillId="0" borderId="63" xfId="0" applyFont="1" applyBorder="1" applyAlignment="1">
      <alignment horizontal="distributed" vertical="center" wrapText="1" indent="1"/>
    </xf>
    <xf numFmtId="0" fontId="8" fillId="0" borderId="48" xfId="0" applyFont="1" applyBorder="1" applyAlignment="1">
      <alignment horizontal="distributed" vertical="center" wrapText="1" indent="1"/>
    </xf>
    <xf numFmtId="0" fontId="8" fillId="0" borderId="47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wrapText="1" indent="1"/>
    </xf>
    <xf numFmtId="0" fontId="0" fillId="0" borderId="22" xfId="0" applyBorder="1" applyAlignment="1">
      <alignment vertical="center"/>
    </xf>
    <xf numFmtId="188" fontId="8" fillId="0" borderId="38" xfId="0" applyNumberFormat="1" applyFont="1" applyFill="1" applyBorder="1" applyAlignment="1" quotePrefix="1">
      <alignment vertical="center"/>
    </xf>
    <xf numFmtId="188" fontId="8" fillId="0" borderId="51" xfId="0" applyNumberFormat="1" applyFont="1" applyBorder="1" applyAlignment="1">
      <alignment vertical="center"/>
    </xf>
    <xf numFmtId="188" fontId="8" fillId="0" borderId="43" xfId="0" applyNumberFormat="1" applyFont="1" applyBorder="1" applyAlignment="1">
      <alignment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66" xfId="0" applyFont="1" applyBorder="1" applyAlignment="1">
      <alignment horizontal="distributed" vertical="center" indent="1"/>
    </xf>
    <xf numFmtId="188" fontId="8" fillId="0" borderId="16" xfId="0" applyNumberFormat="1" applyFont="1" applyFill="1" applyBorder="1" applyAlignment="1" quotePrefix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189" fontId="8" fillId="0" borderId="61" xfId="0" applyNumberFormat="1" applyFont="1" applyFill="1" applyBorder="1" applyAlignment="1" quotePrefix="1">
      <alignment vertical="center"/>
    </xf>
    <xf numFmtId="189" fontId="8" fillId="0" borderId="50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88" fontId="8" fillId="0" borderId="69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88" fontId="8" fillId="0" borderId="70" xfId="0" applyNumberFormat="1" applyFont="1" applyBorder="1" applyAlignment="1">
      <alignment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wrapText="1" indent="1"/>
    </xf>
    <xf numFmtId="0" fontId="8" fillId="0" borderId="22" xfId="0" applyFont="1" applyBorder="1" applyAlignment="1">
      <alignment vertical="center"/>
    </xf>
    <xf numFmtId="189" fontId="8" fillId="0" borderId="32" xfId="0" applyNumberFormat="1" applyFont="1" applyFill="1" applyBorder="1" applyAlignment="1" quotePrefix="1">
      <alignment vertical="center"/>
    </xf>
    <xf numFmtId="189" fontId="8" fillId="0" borderId="5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indent="1"/>
    </xf>
    <xf numFmtId="0" fontId="8" fillId="0" borderId="22" xfId="0" applyFont="1" applyFill="1" applyBorder="1" applyAlignment="1">
      <alignment horizontal="distributed" vertical="center" wrapText="1" indent="1"/>
    </xf>
    <xf numFmtId="188" fontId="8" fillId="0" borderId="69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 quotePrefix="1">
      <alignment vertical="center"/>
    </xf>
    <xf numFmtId="189" fontId="8" fillId="0" borderId="67" xfId="0" applyNumberFormat="1" applyFont="1" applyBorder="1" applyAlignment="1">
      <alignment vertical="center"/>
    </xf>
    <xf numFmtId="188" fontId="8" fillId="0" borderId="30" xfId="0" applyNumberFormat="1" applyFont="1" applyFill="1" applyBorder="1" applyAlignment="1" quotePrefix="1">
      <alignment vertical="center"/>
    </xf>
    <xf numFmtId="188" fontId="8" fillId="0" borderId="5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88" fontId="8" fillId="0" borderId="62" xfId="0" applyNumberFormat="1" applyFont="1" applyFill="1" applyBorder="1" applyAlignment="1" quotePrefix="1">
      <alignment vertical="center"/>
    </xf>
    <xf numFmtId="0" fontId="0" fillId="0" borderId="53" xfId="0" applyFill="1" applyBorder="1" applyAlignment="1">
      <alignment horizontal="center" vertical="center"/>
    </xf>
    <xf numFmtId="188" fontId="8" fillId="0" borderId="40" xfId="0" applyNumberFormat="1" applyFont="1" applyFill="1" applyBorder="1" applyAlignment="1">
      <alignment vertical="center"/>
    </xf>
    <xf numFmtId="188" fontId="8" fillId="0" borderId="46" xfId="0" applyNumberFormat="1" applyFont="1" applyFill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88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 indent="5"/>
    </xf>
    <xf numFmtId="0" fontId="0" fillId="0" borderId="31" xfId="0" applyFill="1" applyBorder="1" applyAlignment="1">
      <alignment horizontal="distributed" vertical="center" indent="5"/>
    </xf>
    <xf numFmtId="0" fontId="0" fillId="0" borderId="59" xfId="0" applyFill="1" applyBorder="1" applyAlignment="1">
      <alignment horizontal="distributed" vertical="center" indent="5"/>
    </xf>
    <xf numFmtId="195" fontId="8" fillId="0" borderId="71" xfId="0" applyNumberFormat="1" applyFont="1" applyFill="1" applyBorder="1" applyAlignment="1">
      <alignment vertical="center"/>
    </xf>
    <xf numFmtId="195" fontId="8" fillId="0" borderId="39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188" fontId="8" fillId="0" borderId="62" xfId="0" applyNumberFormat="1" applyFont="1" applyFill="1" applyBorder="1" applyAlignment="1">
      <alignment vertical="center"/>
    </xf>
    <xf numFmtId="195" fontId="8" fillId="0" borderId="72" xfId="0" applyNumberFormat="1" applyFont="1" applyFill="1" applyBorder="1" applyAlignment="1">
      <alignment vertical="center"/>
    </xf>
    <xf numFmtId="0" fontId="8" fillId="0" borderId="62" xfId="0" applyFont="1" applyFill="1" applyBorder="1" applyAlignment="1">
      <alignment horizontal="distributed" vertical="center" indent="13"/>
    </xf>
    <xf numFmtId="0" fontId="0" fillId="0" borderId="31" xfId="0" applyFill="1" applyBorder="1" applyAlignment="1">
      <alignment horizontal="distributed" vertical="center" indent="13"/>
    </xf>
    <xf numFmtId="0" fontId="0" fillId="0" borderId="59" xfId="0" applyFill="1" applyBorder="1" applyAlignment="1">
      <alignment horizontal="distributed" vertical="center" indent="13"/>
    </xf>
    <xf numFmtId="0" fontId="0" fillId="0" borderId="5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95" fontId="8" fillId="0" borderId="73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195" fontId="8" fillId="0" borderId="32" xfId="0" applyNumberFormat="1" applyFont="1" applyFill="1" applyBorder="1" applyAlignment="1">
      <alignment vertical="center"/>
    </xf>
    <xf numFmtId="195" fontId="8" fillId="0" borderId="38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195" fontId="8" fillId="0" borderId="36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95" fontId="8" fillId="0" borderId="37" xfId="0" applyNumberFormat="1" applyFont="1" applyFill="1" applyBorder="1" applyAlignment="1">
      <alignment vertical="center"/>
    </xf>
    <xf numFmtId="195" fontId="8" fillId="0" borderId="65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95" fontId="8" fillId="0" borderId="35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188" fontId="8" fillId="0" borderId="30" xfId="0" applyNumberFormat="1" applyFont="1" applyFill="1" applyBorder="1" applyAlignment="1" applyProtection="1">
      <alignment vertical="center"/>
      <protection locked="0"/>
    </xf>
    <xf numFmtId="188" fontId="8" fillId="0" borderId="29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88" fontId="8" fillId="0" borderId="6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88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96" fontId="8" fillId="0" borderId="30" xfId="0" applyNumberFormat="1" applyFont="1" applyFill="1" applyBorder="1" applyAlignment="1">
      <alignment horizontal="right" vertical="center"/>
    </xf>
    <xf numFmtId="196" fontId="8" fillId="0" borderId="29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/>
    </xf>
    <xf numFmtId="185" fontId="8" fillId="0" borderId="30" xfId="0" applyNumberFormat="1" applyFont="1" applyFill="1" applyBorder="1" applyAlignment="1">
      <alignment horizontal="right" vertical="center"/>
    </xf>
    <xf numFmtId="185" fontId="8" fillId="0" borderId="29" xfId="0" applyNumberFormat="1" applyFont="1" applyFill="1" applyBorder="1" applyAlignment="1">
      <alignment horizontal="right" vertical="center"/>
    </xf>
    <xf numFmtId="196" fontId="8" fillId="0" borderId="28" xfId="0" applyNumberFormat="1" applyFont="1" applyFill="1" applyBorder="1" applyAlignment="1">
      <alignment horizontal="right" vertical="center"/>
    </xf>
    <xf numFmtId="196" fontId="8" fillId="0" borderId="46" xfId="0" applyNumberFormat="1" applyFont="1" applyFill="1" applyBorder="1" applyAlignment="1">
      <alignment horizontal="right" vertical="center"/>
    </xf>
    <xf numFmtId="187" fontId="8" fillId="0" borderId="30" xfId="0" applyNumberFormat="1" applyFont="1" applyFill="1" applyBorder="1" applyAlignment="1">
      <alignment horizontal="right" vertical="center"/>
    </xf>
    <xf numFmtId="187" fontId="8" fillId="0" borderId="29" xfId="0" applyNumberFormat="1" applyFont="1" applyFill="1" applyBorder="1" applyAlignment="1">
      <alignment horizontal="right" vertical="center"/>
    </xf>
    <xf numFmtId="187" fontId="8" fillId="0" borderId="62" xfId="0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87" fontId="8" fillId="0" borderId="59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96" fontId="8" fillId="0" borderId="30" xfId="0" applyNumberFormat="1" applyFont="1" applyFill="1" applyBorder="1" applyAlignment="1">
      <alignment vertical="center"/>
    </xf>
    <xf numFmtId="196" fontId="8" fillId="0" borderId="31" xfId="0" applyNumberFormat="1" applyFont="1" applyFill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196" fontId="8" fillId="0" borderId="66" xfId="0" applyNumberFormat="1" applyFont="1" applyFill="1" applyBorder="1" applyAlignment="1">
      <alignment vertical="center"/>
    </xf>
    <xf numFmtId="188" fontId="8" fillId="0" borderId="31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6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196" fontId="8" fillId="0" borderId="11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188" fontId="8" fillId="0" borderId="73" xfId="0" applyNumberFormat="1" applyFont="1" applyFill="1" applyBorder="1" applyAlignment="1">
      <alignment vertical="center"/>
    </xf>
    <xf numFmtId="188" fontId="8" fillId="0" borderId="33" xfId="0" applyNumberFormat="1" applyFont="1" applyFill="1" applyBorder="1" applyAlignment="1">
      <alignment vertical="center"/>
    </xf>
    <xf numFmtId="188" fontId="8" fillId="0" borderId="72" xfId="0" applyNumberFormat="1" applyFont="1" applyFill="1" applyBorder="1" applyAlignment="1">
      <alignment vertical="center"/>
    </xf>
    <xf numFmtId="188" fontId="8" fillId="0" borderId="34" xfId="0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8" fontId="8" fillId="0" borderId="77" xfId="0" applyNumberFormat="1" applyFont="1" applyFill="1" applyBorder="1" applyAlignment="1">
      <alignment vertical="center"/>
    </xf>
    <xf numFmtId="188" fontId="8" fillId="0" borderId="78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right" vertical="center"/>
    </xf>
    <xf numFmtId="187" fontId="8" fillId="0" borderId="66" xfId="0" applyNumberFormat="1" applyFont="1" applyFill="1" applyBorder="1" applyAlignment="1">
      <alignment horizontal="right" vertical="center"/>
    </xf>
    <xf numFmtId="187" fontId="8" fillId="0" borderId="11" xfId="0" applyNumberFormat="1" applyFont="1" applyFill="1" applyBorder="1" applyAlignment="1">
      <alignment horizontal="right" vertical="center"/>
    </xf>
    <xf numFmtId="196" fontId="8" fillId="0" borderId="62" xfId="0" applyNumberFormat="1" applyFont="1" applyFill="1" applyBorder="1" applyAlignment="1">
      <alignment horizontal="right" vertical="center"/>
    </xf>
    <xf numFmtId="196" fontId="8" fillId="0" borderId="59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188" fontId="8" fillId="0" borderId="37" xfId="0" applyNumberFormat="1" applyFont="1" applyFill="1" applyBorder="1" applyAlignment="1">
      <alignment vertical="center"/>
    </xf>
    <xf numFmtId="188" fontId="8" fillId="0" borderId="27" xfId="0" applyNumberFormat="1" applyFont="1" applyFill="1" applyBorder="1" applyAlignment="1">
      <alignment vertical="center"/>
    </xf>
    <xf numFmtId="188" fontId="8" fillId="0" borderId="25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horizontal="center" vertical="center"/>
    </xf>
    <xf numFmtId="196" fontId="8" fillId="0" borderId="59" xfId="0" applyNumberFormat="1" applyFont="1" applyFill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333375</xdr:colOff>
      <xdr:row>2</xdr:row>
      <xdr:rowOff>95250</xdr:rowOff>
    </xdr:to>
    <xdr:sp>
      <xdr:nvSpPr>
        <xdr:cNvPr id="1" name="Oval 1"/>
        <xdr:cNvSpPr>
          <a:spLocks/>
        </xdr:cNvSpPr>
      </xdr:nvSpPr>
      <xdr:spPr>
        <a:xfrm>
          <a:off x="38100" y="85725"/>
          <a:ext cx="647700" cy="6381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oneCellAnchor>
    <xdr:from>
      <xdr:col>1</xdr:col>
      <xdr:colOff>828675</xdr:colOff>
      <xdr:row>16</xdr:row>
      <xdr:rowOff>171450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81100" y="62007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2.625" style="0" customWidth="1"/>
    <col min="3" max="3" width="14.625" style="0" customWidth="1"/>
    <col min="4" max="4" width="3.625" style="0" customWidth="1"/>
    <col min="5" max="5" width="11.625" style="0" customWidth="1"/>
    <col min="6" max="6" width="5.625" style="0" customWidth="1"/>
    <col min="7" max="7" width="4.625" style="0" customWidth="1"/>
    <col min="8" max="9" width="5.625" style="0" customWidth="1"/>
    <col min="10" max="10" width="11.625" style="0" customWidth="1"/>
    <col min="11" max="11" width="14.625" style="0" customWidth="1"/>
  </cols>
  <sheetData>
    <row r="1" spans="1:12" s="8" customFormat="1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36" customHeight="1">
      <c r="A2" s="2"/>
      <c r="B2" s="6" t="s">
        <v>81</v>
      </c>
      <c r="C2" s="4"/>
      <c r="D2" s="4"/>
      <c r="E2" s="3"/>
      <c r="F2" s="3"/>
      <c r="G2" s="3"/>
      <c r="H2" s="3"/>
      <c r="I2" s="3"/>
      <c r="J2" s="3"/>
      <c r="K2" s="3"/>
      <c r="L2" s="3"/>
    </row>
    <row r="3" s="8" customFormat="1" ht="19.5" customHeight="1"/>
    <row r="4" s="9" customFormat="1" ht="19.5" customHeight="1"/>
    <row r="5" s="12" customFormat="1" ht="19.5" customHeight="1">
      <c r="A5" s="12" t="s">
        <v>101</v>
      </c>
    </row>
    <row r="6" s="9" customFormat="1" ht="19.5" customHeight="1" thickBot="1"/>
    <row r="7" spans="1:11" s="9" customFormat="1" ht="39.75" customHeight="1" thickBot="1">
      <c r="A7" s="160"/>
      <c r="B7" s="161"/>
      <c r="C7" s="10" t="s">
        <v>88</v>
      </c>
      <c r="D7" s="120" t="s">
        <v>97</v>
      </c>
      <c r="E7" s="121"/>
      <c r="F7" s="120" t="s">
        <v>98</v>
      </c>
      <c r="G7" s="168"/>
      <c r="H7" s="121"/>
      <c r="I7" s="120" t="s">
        <v>99</v>
      </c>
      <c r="J7" s="121"/>
      <c r="K7" s="11" t="s">
        <v>100</v>
      </c>
    </row>
    <row r="8" spans="1:11" s="9" customFormat="1" ht="39.75" customHeight="1">
      <c r="A8" s="162" t="s">
        <v>3</v>
      </c>
      <c r="B8" s="163"/>
      <c r="C8" s="73">
        <v>1</v>
      </c>
      <c r="D8" s="122">
        <v>0</v>
      </c>
      <c r="E8" s="123"/>
      <c r="F8" s="78"/>
      <c r="G8" s="159">
        <v>0</v>
      </c>
      <c r="H8" s="123"/>
      <c r="I8" s="153" t="s">
        <v>89</v>
      </c>
      <c r="J8" s="154"/>
      <c r="K8" s="79">
        <f aca="true" t="shared" si="0" ref="K8:K13">SUM(C8:J8)</f>
        <v>1</v>
      </c>
    </row>
    <row r="9" spans="1:11" s="9" customFormat="1" ht="39.75" customHeight="1">
      <c r="A9" s="164" t="s">
        <v>4</v>
      </c>
      <c r="B9" s="165"/>
      <c r="C9" s="76">
        <v>0</v>
      </c>
      <c r="D9" s="124">
        <v>13</v>
      </c>
      <c r="E9" s="117"/>
      <c r="F9" s="80"/>
      <c r="G9" s="149">
        <v>31</v>
      </c>
      <c r="H9" s="117"/>
      <c r="I9" s="75" t="s">
        <v>10</v>
      </c>
      <c r="J9" s="101">
        <v>51</v>
      </c>
      <c r="K9" s="71">
        <f t="shared" si="0"/>
        <v>95</v>
      </c>
    </row>
    <row r="10" spans="1:11" s="9" customFormat="1" ht="39.75" customHeight="1">
      <c r="A10" s="164" t="s">
        <v>5</v>
      </c>
      <c r="B10" s="165"/>
      <c r="C10" s="76">
        <v>0</v>
      </c>
      <c r="D10" s="116">
        <v>15</v>
      </c>
      <c r="E10" s="117"/>
      <c r="F10" s="80"/>
      <c r="G10" s="149">
        <v>12</v>
      </c>
      <c r="H10" s="117"/>
      <c r="I10" s="75" t="s">
        <v>11</v>
      </c>
      <c r="J10" s="101">
        <v>9</v>
      </c>
      <c r="K10" s="71">
        <f t="shared" si="0"/>
        <v>36</v>
      </c>
    </row>
    <row r="11" spans="1:11" s="9" customFormat="1" ht="39.75" customHeight="1">
      <c r="A11" s="164" t="s">
        <v>6</v>
      </c>
      <c r="B11" s="165"/>
      <c r="C11" s="76">
        <v>0</v>
      </c>
      <c r="D11" s="116">
        <v>1</v>
      </c>
      <c r="E11" s="117"/>
      <c r="F11" s="80"/>
      <c r="G11" s="149">
        <v>54</v>
      </c>
      <c r="H11" s="117"/>
      <c r="I11" s="75" t="s">
        <v>12</v>
      </c>
      <c r="J11" s="101">
        <v>2</v>
      </c>
      <c r="K11" s="71">
        <f t="shared" si="0"/>
        <v>57</v>
      </c>
    </row>
    <row r="12" spans="1:11" s="9" customFormat="1" ht="39.75" customHeight="1">
      <c r="A12" s="173" t="s">
        <v>8</v>
      </c>
      <c r="B12" s="174"/>
      <c r="C12" s="76">
        <v>0</v>
      </c>
      <c r="D12" s="116">
        <v>0</v>
      </c>
      <c r="E12" s="117"/>
      <c r="F12" s="80"/>
      <c r="G12" s="149">
        <v>0</v>
      </c>
      <c r="H12" s="117"/>
      <c r="I12" s="155" t="s">
        <v>90</v>
      </c>
      <c r="J12" s="156"/>
      <c r="K12" s="71">
        <f t="shared" si="0"/>
        <v>0</v>
      </c>
    </row>
    <row r="13" spans="1:11" s="9" customFormat="1" ht="39.75" customHeight="1" thickBot="1">
      <c r="A13" s="175" t="s">
        <v>9</v>
      </c>
      <c r="B13" s="176"/>
      <c r="C13" s="74">
        <v>0</v>
      </c>
      <c r="D13" s="118">
        <v>0</v>
      </c>
      <c r="E13" s="119"/>
      <c r="F13" s="69" t="s">
        <v>12</v>
      </c>
      <c r="G13" s="150">
        <v>1</v>
      </c>
      <c r="H13" s="119"/>
      <c r="I13" s="157" t="s">
        <v>91</v>
      </c>
      <c r="J13" s="158"/>
      <c r="K13" s="72">
        <f t="shared" si="0"/>
        <v>1</v>
      </c>
    </row>
    <row r="14" spans="1:11" s="9" customFormat="1" ht="39.75" customHeight="1" thickBot="1">
      <c r="A14" s="177" t="s">
        <v>7</v>
      </c>
      <c r="B14" s="151"/>
      <c r="C14" s="70">
        <f>SUM(C8:C13)</f>
        <v>1</v>
      </c>
      <c r="D14" s="67"/>
      <c r="E14" s="66">
        <f>SUM(D8:E13)</f>
        <v>29</v>
      </c>
      <c r="F14" s="67"/>
      <c r="G14" s="68"/>
      <c r="H14" s="66">
        <f>SUM(G8:H13)</f>
        <v>98</v>
      </c>
      <c r="I14" s="166">
        <f>SUM(J8:J13)</f>
        <v>62</v>
      </c>
      <c r="J14" s="167"/>
      <c r="K14" s="77">
        <f>SUM(C14:J14)</f>
        <v>190</v>
      </c>
    </row>
    <row r="15" s="9" customFormat="1" ht="9.75" customHeight="1"/>
    <row r="16" spans="1:3" s="9" customFormat="1" ht="19.5" customHeight="1">
      <c r="A16" s="9" t="s">
        <v>161</v>
      </c>
      <c r="C16" s="27"/>
    </row>
    <row r="17" s="9" customFormat="1" ht="19.5" customHeight="1"/>
    <row r="18" s="9" customFormat="1" ht="19.5" customHeight="1"/>
    <row r="19" s="12" customFormat="1" ht="19.5" customHeight="1">
      <c r="A19" s="12" t="s">
        <v>102</v>
      </c>
    </row>
    <row r="20" s="9" customFormat="1" ht="19.5" customHeight="1" thickBot="1"/>
    <row r="21" spans="1:11" s="9" customFormat="1" ht="39.75" customHeight="1" thickBot="1">
      <c r="A21" s="160"/>
      <c r="B21" s="161"/>
      <c r="C21" s="13" t="s">
        <v>0</v>
      </c>
      <c r="D21" s="127" t="s">
        <v>1</v>
      </c>
      <c r="E21" s="128"/>
      <c r="F21" s="127" t="s">
        <v>2</v>
      </c>
      <c r="G21" s="151"/>
      <c r="H21" s="128"/>
      <c r="I21" s="120" t="s">
        <v>17</v>
      </c>
      <c r="J21" s="169"/>
      <c r="K21" s="14"/>
    </row>
    <row r="22" spans="1:11" s="9" customFormat="1" ht="19.5" customHeight="1">
      <c r="A22" s="170" t="s">
        <v>14</v>
      </c>
      <c r="B22" s="178"/>
      <c r="C22" s="15"/>
      <c r="D22" s="129"/>
      <c r="E22" s="130"/>
      <c r="F22" s="129"/>
      <c r="G22" s="152"/>
      <c r="H22" s="130"/>
      <c r="I22" s="143"/>
      <c r="J22" s="144"/>
      <c r="K22" s="16"/>
    </row>
    <row r="23" spans="1:11" s="9" customFormat="1" ht="19.5" customHeight="1">
      <c r="A23" s="179"/>
      <c r="B23" s="180"/>
      <c r="C23" s="32">
        <v>1321440</v>
      </c>
      <c r="D23" s="131">
        <f>1459+416+2362+222+11905+3581+61+1451+1700+2393+933+583+1108+286+1932+871+449+1340+1367</f>
        <v>34419</v>
      </c>
      <c r="E23" s="132"/>
      <c r="F23" s="125" t="s">
        <v>92</v>
      </c>
      <c r="G23" s="141"/>
      <c r="H23" s="126"/>
      <c r="I23" s="131">
        <f>SUM(C23:F23)</f>
        <v>1355859</v>
      </c>
      <c r="J23" s="148"/>
      <c r="K23" s="16"/>
    </row>
    <row r="24" spans="1:11" s="9" customFormat="1" ht="19.5" customHeight="1">
      <c r="A24" s="181" t="s">
        <v>15</v>
      </c>
      <c r="B24" s="182"/>
      <c r="C24" s="17"/>
      <c r="D24" s="108"/>
      <c r="E24" s="110"/>
      <c r="F24" s="108"/>
      <c r="G24" s="109"/>
      <c r="H24" s="110"/>
      <c r="I24" s="113"/>
      <c r="J24" s="135"/>
      <c r="K24" s="16"/>
    </row>
    <row r="25" spans="1:11" s="9" customFormat="1" ht="19.5" customHeight="1">
      <c r="A25" s="179"/>
      <c r="B25" s="180"/>
      <c r="C25" s="28">
        <v>0</v>
      </c>
      <c r="D25" s="142">
        <v>30</v>
      </c>
      <c r="E25" s="112"/>
      <c r="F25" s="125" t="s">
        <v>93</v>
      </c>
      <c r="G25" s="141"/>
      <c r="H25" s="126"/>
      <c r="I25" s="142">
        <f>SUM(C25:F25)</f>
        <v>30</v>
      </c>
      <c r="J25" s="145"/>
      <c r="K25" s="16"/>
    </row>
    <row r="26" spans="1:11" s="9" customFormat="1" ht="19.5" customHeight="1">
      <c r="A26" s="183" t="s">
        <v>16</v>
      </c>
      <c r="B26" s="184"/>
      <c r="C26" s="17"/>
      <c r="D26" s="108"/>
      <c r="E26" s="110"/>
      <c r="F26" s="108"/>
      <c r="G26" s="109"/>
      <c r="H26" s="110"/>
      <c r="I26" s="113"/>
      <c r="J26" s="135"/>
      <c r="K26" s="16"/>
    </row>
    <row r="27" spans="1:11" s="9" customFormat="1" ht="19.5" customHeight="1">
      <c r="A27" s="185"/>
      <c r="B27" s="186"/>
      <c r="C27" s="18" t="s">
        <v>94</v>
      </c>
      <c r="D27" s="125" t="s">
        <v>94</v>
      </c>
      <c r="E27" s="126"/>
      <c r="F27" s="19" t="s">
        <v>95</v>
      </c>
      <c r="G27" s="111">
        <v>159</v>
      </c>
      <c r="H27" s="112"/>
      <c r="I27" s="19" t="s">
        <v>95</v>
      </c>
      <c r="J27" s="29">
        <f>SUM(C27:G27)</f>
        <v>159</v>
      </c>
      <c r="K27" s="16"/>
    </row>
    <row r="28" spans="1:11" s="9" customFormat="1" ht="19.5" customHeight="1">
      <c r="A28" s="183" t="s">
        <v>18</v>
      </c>
      <c r="B28" s="187"/>
      <c r="C28" s="17"/>
      <c r="D28" s="108"/>
      <c r="E28" s="110"/>
      <c r="F28" s="113"/>
      <c r="G28" s="114"/>
      <c r="H28" s="115"/>
      <c r="I28" s="108"/>
      <c r="J28" s="138"/>
      <c r="K28" s="16"/>
    </row>
    <row r="29" spans="1:11" s="9" customFormat="1" ht="19.5" customHeight="1" thickBot="1">
      <c r="A29" s="188"/>
      <c r="B29" s="189"/>
      <c r="C29" s="20" t="s">
        <v>94</v>
      </c>
      <c r="D29" s="133" t="s">
        <v>94</v>
      </c>
      <c r="E29" s="134"/>
      <c r="F29" s="105">
        <v>15689</v>
      </c>
      <c r="G29" s="106"/>
      <c r="H29" s="107"/>
      <c r="I29" s="146">
        <f>SUM(C29:F29)</f>
        <v>15689</v>
      </c>
      <c r="J29" s="147"/>
      <c r="K29" s="16"/>
    </row>
    <row r="30" spans="1:11" s="9" customFormat="1" ht="19.5" customHeight="1">
      <c r="A30" s="170" t="s">
        <v>13</v>
      </c>
      <c r="B30" s="152"/>
      <c r="C30" s="21"/>
      <c r="D30" s="139"/>
      <c r="E30" s="140"/>
      <c r="F30" s="22" t="s">
        <v>96</v>
      </c>
      <c r="G30" s="103">
        <f>$G$27</f>
        <v>159</v>
      </c>
      <c r="H30" s="104"/>
      <c r="I30" s="31" t="s">
        <v>96</v>
      </c>
      <c r="J30" s="30">
        <f>I31-F31+G30</f>
        <v>1356048</v>
      </c>
      <c r="K30" s="16"/>
    </row>
    <row r="31" spans="1:11" s="9" customFormat="1" ht="19.5" customHeight="1" thickBot="1">
      <c r="A31" s="171"/>
      <c r="B31" s="172"/>
      <c r="C31" s="33">
        <f>SUM(C22:C29)</f>
        <v>1321440</v>
      </c>
      <c r="D31" s="105">
        <f>SUM(D22:D29)</f>
        <v>34449</v>
      </c>
      <c r="E31" s="107"/>
      <c r="F31" s="105">
        <f>G27+F29</f>
        <v>15848</v>
      </c>
      <c r="G31" s="106"/>
      <c r="H31" s="107"/>
      <c r="I31" s="136">
        <f>SUM(C31:F31)</f>
        <v>1371737</v>
      </c>
      <c r="J31" s="137"/>
      <c r="K31" s="16"/>
    </row>
    <row r="32" spans="1:5" s="9" customFormat="1" ht="9.75" customHeight="1">
      <c r="A32" s="23"/>
      <c r="B32" s="24"/>
      <c r="C32" s="25"/>
      <c r="D32" s="26"/>
      <c r="E32" s="27"/>
    </row>
    <row r="33" s="9" customFormat="1" ht="19.5" customHeight="1">
      <c r="A33" s="9" t="s">
        <v>87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</sheetData>
  <sheetProtection/>
  <mergeCells count="64">
    <mergeCell ref="A30:B31"/>
    <mergeCell ref="A12:B12"/>
    <mergeCell ref="A13:B13"/>
    <mergeCell ref="A14:B14"/>
    <mergeCell ref="A22:B23"/>
    <mergeCell ref="A24:B25"/>
    <mergeCell ref="A26:B27"/>
    <mergeCell ref="A28:B29"/>
    <mergeCell ref="A7:B7"/>
    <mergeCell ref="A8:B8"/>
    <mergeCell ref="A9:B9"/>
    <mergeCell ref="A10:B10"/>
    <mergeCell ref="I14:J14"/>
    <mergeCell ref="A21:B21"/>
    <mergeCell ref="A11:B11"/>
    <mergeCell ref="F7:H7"/>
    <mergeCell ref="I7:J7"/>
    <mergeCell ref="I21:J21"/>
    <mergeCell ref="I8:J8"/>
    <mergeCell ref="I12:J12"/>
    <mergeCell ref="I13:J13"/>
    <mergeCell ref="G8:H8"/>
    <mergeCell ref="G9:H9"/>
    <mergeCell ref="G10:H10"/>
    <mergeCell ref="G11:H11"/>
    <mergeCell ref="I22:J22"/>
    <mergeCell ref="I25:J25"/>
    <mergeCell ref="I29:J29"/>
    <mergeCell ref="I23:J23"/>
    <mergeCell ref="G12:H12"/>
    <mergeCell ref="G13:H13"/>
    <mergeCell ref="F21:H21"/>
    <mergeCell ref="F22:H22"/>
    <mergeCell ref="F23:H23"/>
    <mergeCell ref="F24:H24"/>
    <mergeCell ref="D29:E29"/>
    <mergeCell ref="I24:J24"/>
    <mergeCell ref="I31:J31"/>
    <mergeCell ref="I26:J26"/>
    <mergeCell ref="I28:J28"/>
    <mergeCell ref="D30:E30"/>
    <mergeCell ref="D31:E31"/>
    <mergeCell ref="F25:H25"/>
    <mergeCell ref="D25:E25"/>
    <mergeCell ref="D26:E26"/>
    <mergeCell ref="D27:E27"/>
    <mergeCell ref="D28:E28"/>
    <mergeCell ref="D21:E21"/>
    <mergeCell ref="D22:E22"/>
    <mergeCell ref="D23:E23"/>
    <mergeCell ref="D24:E24"/>
    <mergeCell ref="D12:E12"/>
    <mergeCell ref="D13:E13"/>
    <mergeCell ref="D7:E7"/>
    <mergeCell ref="D8:E8"/>
    <mergeCell ref="D9:E9"/>
    <mergeCell ref="D10:E10"/>
    <mergeCell ref="D11:E11"/>
    <mergeCell ref="G30:H30"/>
    <mergeCell ref="F31:H31"/>
    <mergeCell ref="F26:H26"/>
    <mergeCell ref="G27:H27"/>
    <mergeCell ref="F28:H28"/>
    <mergeCell ref="F29:H29"/>
  </mergeCells>
  <printOptions/>
  <pageMargins left="0.7874015748031497" right="0.7874015748031497" top="0.7874015748031497" bottom="0.7874015748031497" header="0.3937007874015748" footer="0.3937007874015748"/>
  <pageSetup firstPageNumber="6" useFirstPageNumber="1" horizontalDpi="600" verticalDpi="600" orientation="portrait" paperSize="9" scale="90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25">
      <selection activeCell="F16" sqref="F16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3.625" style="0" customWidth="1"/>
    <col min="4" max="4" width="12.625" style="0" customWidth="1"/>
    <col min="5" max="5" width="3.625" style="0" customWidth="1"/>
    <col min="6" max="6" width="12.625" style="0" customWidth="1"/>
    <col min="7" max="7" width="3.625" style="0" customWidth="1"/>
    <col min="8" max="8" width="12.625" style="0" customWidth="1"/>
    <col min="9" max="9" width="3.625" style="0" customWidth="1"/>
    <col min="10" max="10" width="12.625" style="0" customWidth="1"/>
  </cols>
  <sheetData>
    <row r="1" spans="1:8" s="12" customFormat="1" ht="19.5" customHeight="1">
      <c r="A1" s="12" t="s">
        <v>103</v>
      </c>
      <c r="H1" s="81"/>
    </row>
    <row r="2" s="9" customFormat="1" ht="19.5" customHeight="1" thickBot="1"/>
    <row r="3" spans="1:10" s="9" customFormat="1" ht="39.75" customHeight="1" thickBot="1">
      <c r="A3" s="160"/>
      <c r="B3" s="203"/>
      <c r="C3" s="204" t="s">
        <v>19</v>
      </c>
      <c r="D3" s="205"/>
      <c r="E3" s="120" t="s">
        <v>21</v>
      </c>
      <c r="F3" s="121"/>
      <c r="G3" s="120" t="s">
        <v>22</v>
      </c>
      <c r="H3" s="121"/>
      <c r="I3" s="205" t="s">
        <v>17</v>
      </c>
      <c r="J3" s="208"/>
    </row>
    <row r="4" spans="1:10" s="9" customFormat="1" ht="39.75" customHeight="1">
      <c r="A4" s="212" t="s">
        <v>105</v>
      </c>
      <c r="B4" s="213"/>
      <c r="C4" s="124">
        <v>1060592</v>
      </c>
      <c r="D4" s="194"/>
      <c r="E4" s="124">
        <v>255238</v>
      </c>
      <c r="F4" s="194"/>
      <c r="G4" s="124">
        <v>5610</v>
      </c>
      <c r="H4" s="194"/>
      <c r="I4" s="124">
        <f>SUM(C4:H4)</f>
        <v>1321440</v>
      </c>
      <c r="J4" s="207"/>
    </row>
    <row r="5" spans="1:10" s="9" customFormat="1" ht="39.75" customHeight="1">
      <c r="A5" s="214" t="s">
        <v>1</v>
      </c>
      <c r="B5" s="34" t="s">
        <v>106</v>
      </c>
      <c r="C5" s="124">
        <v>16364</v>
      </c>
      <c r="D5" s="194"/>
      <c r="E5" s="124">
        <v>3387</v>
      </c>
      <c r="F5" s="194"/>
      <c r="G5" s="124">
        <v>14668</v>
      </c>
      <c r="H5" s="194"/>
      <c r="I5" s="124">
        <f>SUM(C5:H5)</f>
        <v>34419</v>
      </c>
      <c r="J5" s="207"/>
    </row>
    <row r="6" spans="1:10" s="9" customFormat="1" ht="39.75" customHeight="1">
      <c r="A6" s="215"/>
      <c r="B6" s="35" t="s">
        <v>107</v>
      </c>
      <c r="C6" s="124">
        <v>0</v>
      </c>
      <c r="D6" s="194"/>
      <c r="E6" s="124">
        <v>0</v>
      </c>
      <c r="F6" s="194"/>
      <c r="G6" s="124">
        <v>30</v>
      </c>
      <c r="H6" s="194"/>
      <c r="I6" s="124">
        <f>SUM(C6:H6)</f>
        <v>30</v>
      </c>
      <c r="J6" s="207"/>
    </row>
    <row r="7" spans="1:10" s="9" customFormat="1" ht="39.75" customHeight="1">
      <c r="A7" s="190" t="s">
        <v>2</v>
      </c>
      <c r="B7" s="35" t="s">
        <v>108</v>
      </c>
      <c r="C7" s="124">
        <v>150</v>
      </c>
      <c r="D7" s="194"/>
      <c r="E7" s="124">
        <v>6</v>
      </c>
      <c r="F7" s="194"/>
      <c r="G7" s="124">
        <v>3</v>
      </c>
      <c r="H7" s="194"/>
      <c r="I7" s="124">
        <f>SUM(C7:H7)</f>
        <v>159</v>
      </c>
      <c r="J7" s="207"/>
    </row>
    <row r="8" spans="1:10" s="9" customFormat="1" ht="39.75" customHeight="1" thickBot="1">
      <c r="A8" s="191"/>
      <c r="B8" s="35" t="s">
        <v>109</v>
      </c>
      <c r="C8" s="58" t="s">
        <v>125</v>
      </c>
      <c r="D8" s="56">
        <v>12004</v>
      </c>
      <c r="E8" s="58" t="s">
        <v>125</v>
      </c>
      <c r="F8" s="56">
        <v>3685</v>
      </c>
      <c r="G8" s="58" t="s">
        <v>125</v>
      </c>
      <c r="H8" s="56">
        <v>0</v>
      </c>
      <c r="I8" s="58" t="s">
        <v>125</v>
      </c>
      <c r="J8" s="57">
        <f>SUM(C8:H8)</f>
        <v>15689</v>
      </c>
    </row>
    <row r="9" spans="1:10" s="9" customFormat="1" ht="39.75" customHeight="1">
      <c r="A9" s="195" t="s">
        <v>13</v>
      </c>
      <c r="B9" s="196"/>
      <c r="C9" s="192">
        <f>SUM(C4:D7)</f>
        <v>1077106</v>
      </c>
      <c r="D9" s="193"/>
      <c r="E9" s="192">
        <f>SUM(E4:F7)</f>
        <v>258631</v>
      </c>
      <c r="F9" s="193"/>
      <c r="G9" s="192">
        <f>SUM(G4:H7)</f>
        <v>20311</v>
      </c>
      <c r="H9" s="193"/>
      <c r="I9" s="192">
        <f>SUM(C9:H9)</f>
        <v>1356048</v>
      </c>
      <c r="J9" s="209"/>
    </row>
    <row r="10" spans="1:10" s="9" customFormat="1" ht="39.75" customHeight="1">
      <c r="A10" s="179" t="s">
        <v>104</v>
      </c>
      <c r="B10" s="206"/>
      <c r="C10" s="198">
        <v>1082889</v>
      </c>
      <c r="D10" s="112"/>
      <c r="E10" s="198">
        <v>259192</v>
      </c>
      <c r="F10" s="132"/>
      <c r="G10" s="198">
        <v>23071</v>
      </c>
      <c r="H10" s="132"/>
      <c r="I10" s="198">
        <f>SUM(C10:H10)</f>
        <v>1365152</v>
      </c>
      <c r="J10" s="145"/>
    </row>
    <row r="11" spans="1:10" s="9" customFormat="1" ht="39.75" customHeight="1" thickBot="1">
      <c r="A11" s="199" t="s">
        <v>110</v>
      </c>
      <c r="B11" s="200"/>
      <c r="C11" s="201">
        <f>C9/C10*100</f>
        <v>99.46596557911292</v>
      </c>
      <c r="D11" s="202"/>
      <c r="E11" s="216">
        <f>E9/E10*100</f>
        <v>99.78355813451032</v>
      </c>
      <c r="F11" s="202"/>
      <c r="G11" s="216">
        <f>G9/G10*100</f>
        <v>88.03692947856617</v>
      </c>
      <c r="H11" s="217"/>
      <c r="I11" s="216">
        <f>I9/I10*100</f>
        <v>99.33311455427673</v>
      </c>
      <c r="J11" s="222"/>
    </row>
    <row r="12" spans="1:10" s="9" customFormat="1" ht="9.7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</row>
    <row r="13" s="9" customFormat="1" ht="19.5" customHeight="1">
      <c r="A13" s="9" t="s">
        <v>32</v>
      </c>
    </row>
    <row r="14" s="9" customFormat="1" ht="13.5" customHeight="1"/>
    <row r="15" s="9" customFormat="1" ht="19.5" customHeight="1"/>
    <row r="16" s="12" customFormat="1" ht="19.5" customHeight="1">
      <c r="A16" s="12" t="s">
        <v>82</v>
      </c>
    </row>
    <row r="17" s="9" customFormat="1" ht="19.5" customHeight="1" thickBot="1"/>
    <row r="18" spans="1:10" s="9" customFormat="1" ht="39.75" customHeight="1" thickBot="1">
      <c r="A18" s="160"/>
      <c r="B18" s="203"/>
      <c r="C18" s="204" t="s">
        <v>19</v>
      </c>
      <c r="D18" s="205"/>
      <c r="E18" s="197" t="s">
        <v>21</v>
      </c>
      <c r="F18" s="197"/>
      <c r="G18" s="197" t="s">
        <v>22</v>
      </c>
      <c r="H18" s="197"/>
      <c r="I18" s="205" t="s">
        <v>17</v>
      </c>
      <c r="J18" s="208"/>
    </row>
    <row r="19" spans="1:10" s="9" customFormat="1" ht="39.75" customHeight="1">
      <c r="A19" s="210" t="s">
        <v>105</v>
      </c>
      <c r="B19" s="211"/>
      <c r="C19" s="124">
        <v>1210370</v>
      </c>
      <c r="D19" s="117"/>
      <c r="E19" s="124">
        <v>322150</v>
      </c>
      <c r="F19" s="117"/>
      <c r="G19" s="124">
        <v>7000</v>
      </c>
      <c r="H19" s="117"/>
      <c r="I19" s="124">
        <f>SUM(C19:H19)</f>
        <v>1539520</v>
      </c>
      <c r="J19" s="220"/>
    </row>
    <row r="20" spans="1:10" s="9" customFormat="1" ht="39.75" customHeight="1">
      <c r="A20" s="214" t="s">
        <v>1</v>
      </c>
      <c r="B20" s="34" t="s">
        <v>106</v>
      </c>
      <c r="C20" s="124">
        <v>27362</v>
      </c>
      <c r="D20" s="117"/>
      <c r="E20" s="124">
        <v>7031</v>
      </c>
      <c r="F20" s="221"/>
      <c r="G20" s="124">
        <v>25763</v>
      </c>
      <c r="H20" s="117"/>
      <c r="I20" s="124">
        <f>SUM(C20:H20)</f>
        <v>60156</v>
      </c>
      <c r="J20" s="220"/>
    </row>
    <row r="21" spans="1:10" s="9" customFormat="1" ht="39.75" customHeight="1">
      <c r="A21" s="214"/>
      <c r="B21" s="35" t="s">
        <v>107</v>
      </c>
      <c r="C21" s="116">
        <v>0</v>
      </c>
      <c r="D21" s="117"/>
      <c r="E21" s="124">
        <v>0</v>
      </c>
      <c r="F21" s="117"/>
      <c r="G21" s="124">
        <v>1500</v>
      </c>
      <c r="H21" s="117"/>
      <c r="I21" s="124">
        <f>SUM(C21:H21)</f>
        <v>1500</v>
      </c>
      <c r="J21" s="220"/>
    </row>
    <row r="22" spans="1:10" s="9" customFormat="1" ht="39.75" customHeight="1">
      <c r="A22" s="218" t="s">
        <v>2</v>
      </c>
      <c r="B22" s="36" t="s">
        <v>108</v>
      </c>
      <c r="C22" s="124">
        <v>150</v>
      </c>
      <c r="D22" s="117"/>
      <c r="E22" s="124">
        <v>29</v>
      </c>
      <c r="F22" s="117"/>
      <c r="G22" s="124">
        <v>402</v>
      </c>
      <c r="H22" s="117"/>
      <c r="I22" s="124">
        <f>SUM(C22:H22)</f>
        <v>581</v>
      </c>
      <c r="J22" s="220"/>
    </row>
    <row r="23" spans="1:10" s="9" customFormat="1" ht="39.75" customHeight="1" thickBot="1">
      <c r="A23" s="219"/>
      <c r="B23" s="36" t="s">
        <v>109</v>
      </c>
      <c r="C23" s="58" t="s">
        <v>125</v>
      </c>
      <c r="D23" s="62">
        <v>25402</v>
      </c>
      <c r="E23" s="58" t="s">
        <v>125</v>
      </c>
      <c r="F23" s="62">
        <v>7995</v>
      </c>
      <c r="G23" s="58" t="s">
        <v>125</v>
      </c>
      <c r="H23" s="62">
        <v>0</v>
      </c>
      <c r="I23" s="58" t="s">
        <v>125</v>
      </c>
      <c r="J23" s="63">
        <f>SUM(C23:H23)</f>
        <v>33397</v>
      </c>
    </row>
    <row r="24" spans="1:10" s="9" customFormat="1" ht="39.75" customHeight="1" thickBot="1">
      <c r="A24" s="225" t="s">
        <v>13</v>
      </c>
      <c r="B24" s="208"/>
      <c r="C24" s="226">
        <f>SUM(C19:D22)</f>
        <v>1237882</v>
      </c>
      <c r="D24" s="167"/>
      <c r="E24" s="223">
        <f>SUM(E19:F22)</f>
        <v>329210</v>
      </c>
      <c r="F24" s="167"/>
      <c r="G24" s="223">
        <f>SUM(G19:H22)</f>
        <v>34665</v>
      </c>
      <c r="H24" s="167"/>
      <c r="I24" s="223">
        <f>SUM(C24:H24)</f>
        <v>1601757</v>
      </c>
      <c r="J24" s="224"/>
    </row>
    <row r="25" spans="1:10" s="9" customFormat="1" ht="9.75" customHeight="1">
      <c r="A25" s="38"/>
      <c r="B25" s="39"/>
      <c r="C25" s="37"/>
      <c r="D25" s="37"/>
      <c r="E25" s="37"/>
      <c r="F25" s="37"/>
      <c r="G25" s="37"/>
      <c r="H25" s="37"/>
      <c r="I25" s="37"/>
      <c r="J25" s="37"/>
    </row>
    <row r="26" s="9" customFormat="1" ht="19.5" customHeight="1">
      <c r="A26" s="9" t="s">
        <v>24</v>
      </c>
    </row>
  </sheetData>
  <sheetProtection/>
  <mergeCells count="68">
    <mergeCell ref="I20:J20"/>
    <mergeCell ref="I19:J19"/>
    <mergeCell ref="I11:J11"/>
    <mergeCell ref="I18:J18"/>
    <mergeCell ref="I24:J24"/>
    <mergeCell ref="A24:B24"/>
    <mergeCell ref="C24:D24"/>
    <mergeCell ref="E24:F24"/>
    <mergeCell ref="G24:H24"/>
    <mergeCell ref="I21:J21"/>
    <mergeCell ref="A22:A23"/>
    <mergeCell ref="C22:D22"/>
    <mergeCell ref="E22:F22"/>
    <mergeCell ref="G22:H22"/>
    <mergeCell ref="I22:J22"/>
    <mergeCell ref="A20:A21"/>
    <mergeCell ref="C20:D20"/>
    <mergeCell ref="E20:F20"/>
    <mergeCell ref="G20:H20"/>
    <mergeCell ref="C21:D21"/>
    <mergeCell ref="E21:F21"/>
    <mergeCell ref="G21:H21"/>
    <mergeCell ref="C4:D4"/>
    <mergeCell ref="C5:D5"/>
    <mergeCell ref="C6:D6"/>
    <mergeCell ref="E19:F19"/>
    <mergeCell ref="G19:H19"/>
    <mergeCell ref="E11:F11"/>
    <mergeCell ref="G11:H11"/>
    <mergeCell ref="E18:F18"/>
    <mergeCell ref="A19:B19"/>
    <mergeCell ref="C19:D19"/>
    <mergeCell ref="A4:B4"/>
    <mergeCell ref="I6:J6"/>
    <mergeCell ref="E6:F6"/>
    <mergeCell ref="A5:A6"/>
    <mergeCell ref="G5:H5"/>
    <mergeCell ref="E4:F4"/>
    <mergeCell ref="E5:F5"/>
    <mergeCell ref="G4:H4"/>
    <mergeCell ref="I10:J10"/>
    <mergeCell ref="G10:H10"/>
    <mergeCell ref="I5:J5"/>
    <mergeCell ref="G6:H6"/>
    <mergeCell ref="I7:J7"/>
    <mergeCell ref="I9:J9"/>
    <mergeCell ref="A3:B3"/>
    <mergeCell ref="C3:D3"/>
    <mergeCell ref="G3:H3"/>
    <mergeCell ref="I4:J4"/>
    <mergeCell ref="I3:J3"/>
    <mergeCell ref="E3:F3"/>
    <mergeCell ref="G18:H18"/>
    <mergeCell ref="E10:F10"/>
    <mergeCell ref="A11:B11"/>
    <mergeCell ref="C11:D11"/>
    <mergeCell ref="A18:B18"/>
    <mergeCell ref="C18:D18"/>
    <mergeCell ref="C10:D10"/>
    <mergeCell ref="A10:B10"/>
    <mergeCell ref="A7:A8"/>
    <mergeCell ref="C9:D9"/>
    <mergeCell ref="E7:F7"/>
    <mergeCell ref="G7:H7"/>
    <mergeCell ref="C7:D7"/>
    <mergeCell ref="G9:H9"/>
    <mergeCell ref="E9:F9"/>
    <mergeCell ref="A9:B9"/>
  </mergeCells>
  <printOptions/>
  <pageMargins left="0.7874015748031497" right="0.7874015748031497" top="0.7874015748031497" bottom="0.7874015748031497" header="0.3937007874015748" footer="0.3937007874015748"/>
  <pageSetup firstPageNumber="7" useFirstPageNumber="1" horizontalDpi="600" verticalDpi="600" orientation="portrait" paperSize="9" scale="95" r:id="rId3"/>
  <headerFooter alignWithMargins="0">
    <oddFooter>&amp;C&amp;"ＭＳ Ｐ明朝,標準"- &amp;P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9" width="4.625" style="1" customWidth="1"/>
    <col min="20" max="24" width="4.125" style="1" customWidth="1"/>
    <col min="25" max="25" width="10.625" style="1" customWidth="1"/>
  </cols>
  <sheetData>
    <row r="1" spans="1:25" s="12" customFormat="1" ht="19.5" customHeight="1">
      <c r="A1" s="50" t="s">
        <v>111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9" customFormat="1" ht="19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9" customFormat="1" ht="24.75" customHeight="1">
      <c r="A3" s="170" t="s">
        <v>33</v>
      </c>
      <c r="B3" s="248"/>
      <c r="C3" s="281"/>
      <c r="D3" s="170" t="s">
        <v>113</v>
      </c>
      <c r="E3" s="309"/>
      <c r="F3" s="309"/>
      <c r="G3" s="292" t="s">
        <v>36</v>
      </c>
      <c r="H3" s="293"/>
      <c r="I3" s="293"/>
      <c r="J3" s="293"/>
      <c r="K3" s="293"/>
      <c r="L3" s="293"/>
      <c r="M3" s="293"/>
      <c r="N3" s="294"/>
      <c r="O3" s="39"/>
      <c r="P3" s="39"/>
      <c r="Q3" s="39"/>
      <c r="R3" s="65"/>
      <c r="S3" s="41"/>
      <c r="T3" s="41"/>
      <c r="U3" s="41"/>
      <c r="V3" s="41"/>
      <c r="W3" s="41"/>
      <c r="X3" s="41"/>
      <c r="Y3" s="41"/>
    </row>
    <row r="4" spans="1:25" s="9" customFormat="1" ht="24.75" customHeight="1" thickBot="1">
      <c r="A4" s="250"/>
      <c r="B4" s="251"/>
      <c r="C4" s="282"/>
      <c r="D4" s="310"/>
      <c r="E4" s="311"/>
      <c r="F4" s="311"/>
      <c r="G4" s="230" t="s">
        <v>19</v>
      </c>
      <c r="H4" s="231"/>
      <c r="I4" s="287" t="s">
        <v>21</v>
      </c>
      <c r="J4" s="231"/>
      <c r="K4" s="287" t="s">
        <v>22</v>
      </c>
      <c r="L4" s="231"/>
      <c r="M4" s="287" t="s">
        <v>7</v>
      </c>
      <c r="N4" s="200"/>
      <c r="O4" s="39"/>
      <c r="P4" s="39"/>
      <c r="Q4" s="39"/>
      <c r="R4" s="65"/>
      <c r="S4" s="41"/>
      <c r="T4" s="41"/>
      <c r="U4" s="41"/>
      <c r="V4" s="41"/>
      <c r="W4" s="41"/>
      <c r="X4" s="41"/>
      <c r="Y4" s="41"/>
    </row>
    <row r="5" spans="1:25" s="9" customFormat="1" ht="19.5" customHeight="1" thickBot="1">
      <c r="A5" s="255">
        <v>1</v>
      </c>
      <c r="B5" s="232"/>
      <c r="C5" s="224"/>
      <c r="D5" s="295">
        <v>316000</v>
      </c>
      <c r="E5" s="312"/>
      <c r="F5" s="312"/>
      <c r="G5" s="295">
        <v>11</v>
      </c>
      <c r="H5" s="286"/>
      <c r="I5" s="285">
        <v>12</v>
      </c>
      <c r="J5" s="286"/>
      <c r="K5" s="285">
        <v>1</v>
      </c>
      <c r="L5" s="286"/>
      <c r="M5" s="166">
        <f>SUM(G5:L5)</f>
        <v>24</v>
      </c>
      <c r="N5" s="224"/>
      <c r="O5" s="42"/>
      <c r="P5" s="42"/>
      <c r="Q5" s="42"/>
      <c r="R5" s="65"/>
      <c r="S5" s="41"/>
      <c r="T5" s="41"/>
      <c r="U5" s="41"/>
      <c r="V5" s="41"/>
      <c r="W5" s="41"/>
      <c r="X5" s="41"/>
      <c r="Y5" s="41"/>
    </row>
    <row r="6" spans="1:25" s="9" customFormat="1" ht="19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/>
      <c r="P6" s="42"/>
      <c r="Q6" s="42"/>
      <c r="R6" s="65"/>
      <c r="S6" s="41"/>
      <c r="T6" s="41"/>
      <c r="U6" s="41"/>
      <c r="V6" s="41"/>
      <c r="W6" s="41"/>
      <c r="X6" s="41"/>
      <c r="Y6" s="41"/>
    </row>
    <row r="7" spans="1:25" s="9" customFormat="1" ht="19.5" customHeight="1">
      <c r="A7" s="43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2"/>
      <c r="P7" s="42"/>
      <c r="Q7" s="42"/>
      <c r="R7" s="65"/>
      <c r="S7" s="41"/>
      <c r="T7" s="41"/>
      <c r="U7" s="41"/>
      <c r="V7" s="41"/>
      <c r="W7" s="41"/>
      <c r="X7" s="41"/>
      <c r="Y7" s="41"/>
    </row>
    <row r="8" spans="1:25" s="12" customFormat="1" ht="19.5" customHeight="1">
      <c r="A8" s="50" t="s">
        <v>86</v>
      </c>
      <c r="B8" s="52"/>
      <c r="C8" s="52"/>
      <c r="D8" s="53"/>
      <c r="E8" s="53"/>
      <c r="F8" s="53"/>
      <c r="G8" s="53"/>
      <c r="H8" s="83"/>
      <c r="I8" s="53"/>
      <c r="J8" s="53"/>
      <c r="K8" s="53"/>
      <c r="L8" s="53"/>
      <c r="M8" s="53"/>
      <c r="N8" s="53"/>
      <c r="O8" s="54"/>
      <c r="P8" s="54"/>
      <c r="Q8" s="54"/>
      <c r="R8" s="65"/>
      <c r="S8" s="51"/>
      <c r="T8" s="51"/>
      <c r="U8" s="51"/>
      <c r="V8" s="51"/>
      <c r="W8" s="51"/>
      <c r="X8" s="51"/>
      <c r="Y8" s="51"/>
    </row>
    <row r="9" spans="1:25" s="9" customFormat="1" ht="19.5" customHeight="1" thickBot="1">
      <c r="A9" s="43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2"/>
      <c r="P9" s="42"/>
      <c r="Q9" s="42"/>
      <c r="R9" s="65"/>
      <c r="S9" s="41"/>
      <c r="T9" s="41"/>
      <c r="U9" s="41"/>
      <c r="V9" s="41"/>
      <c r="W9" s="41"/>
      <c r="X9" s="41"/>
      <c r="Y9" s="41"/>
    </row>
    <row r="10" spans="1:25" s="9" customFormat="1" ht="24.75" customHeight="1">
      <c r="A10" s="170" t="s">
        <v>33</v>
      </c>
      <c r="B10" s="248"/>
      <c r="C10" s="281"/>
      <c r="D10" s="170" t="s">
        <v>34</v>
      </c>
      <c r="E10" s="248"/>
      <c r="F10" s="248"/>
      <c r="G10" s="253" t="s">
        <v>42</v>
      </c>
      <c r="H10" s="248"/>
      <c r="I10" s="249"/>
      <c r="J10" s="253" t="s">
        <v>35</v>
      </c>
      <c r="K10" s="248"/>
      <c r="L10" s="281"/>
      <c r="M10" s="41"/>
      <c r="N10" s="41"/>
      <c r="O10" s="41"/>
      <c r="P10" s="41"/>
      <c r="Q10" s="41"/>
      <c r="R10" s="65"/>
      <c r="S10" s="41"/>
      <c r="T10" s="41"/>
      <c r="U10" s="41"/>
      <c r="V10" s="41"/>
      <c r="W10" s="41"/>
      <c r="X10" s="41"/>
      <c r="Y10" s="41"/>
    </row>
    <row r="11" spans="1:25" s="9" customFormat="1" ht="24.75" customHeight="1" thickBot="1">
      <c r="A11" s="250"/>
      <c r="B11" s="251"/>
      <c r="C11" s="282"/>
      <c r="D11" s="250"/>
      <c r="E11" s="251"/>
      <c r="F11" s="251"/>
      <c r="G11" s="254"/>
      <c r="H11" s="251"/>
      <c r="I11" s="252"/>
      <c r="J11" s="303"/>
      <c r="K11" s="304"/>
      <c r="L11" s="305"/>
      <c r="M11" s="41"/>
      <c r="N11" s="41"/>
      <c r="O11" s="41"/>
      <c r="P11" s="41"/>
      <c r="Q11" s="41"/>
      <c r="R11" s="65"/>
      <c r="S11" s="41"/>
      <c r="T11" s="41"/>
      <c r="U11" s="41"/>
      <c r="V11" s="41"/>
      <c r="W11" s="41"/>
      <c r="X11" s="41"/>
      <c r="Y11" s="41"/>
    </row>
    <row r="12" spans="1:25" s="9" customFormat="1" ht="19.5" customHeight="1" thickBot="1">
      <c r="A12" s="255">
        <f>'事業数、種類別現在給水人口'!E14</f>
        <v>29</v>
      </c>
      <c r="B12" s="232"/>
      <c r="C12" s="224"/>
      <c r="D12" s="255">
        <f>'市町村別現在・計画給水人口'!I19</f>
        <v>1539520</v>
      </c>
      <c r="E12" s="232"/>
      <c r="F12" s="232"/>
      <c r="G12" s="166">
        <v>1324885</v>
      </c>
      <c r="H12" s="232"/>
      <c r="I12" s="167"/>
      <c r="J12" s="166">
        <f>'事業数、種類別現在給水人口'!$C$31</f>
        <v>1321440</v>
      </c>
      <c r="K12" s="232"/>
      <c r="L12" s="224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s="9" customFormat="1" ht="19.5" customHeight="1">
      <c r="A13" s="43"/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2"/>
      <c r="P13" s="42"/>
      <c r="Q13" s="42"/>
      <c r="R13" s="42"/>
      <c r="S13" s="41"/>
      <c r="T13" s="41"/>
      <c r="U13" s="41"/>
      <c r="V13" s="41"/>
      <c r="W13" s="41"/>
      <c r="X13" s="41"/>
      <c r="Y13" s="41"/>
    </row>
    <row r="14" spans="1:25" s="9" customFormat="1" ht="19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s="12" customFormat="1" ht="19.5" customHeight="1">
      <c r="A15" s="50" t="s">
        <v>83</v>
      </c>
      <c r="B15" s="50"/>
      <c r="C15" s="50"/>
      <c r="D15" s="51"/>
      <c r="E15" s="51"/>
      <c r="F15" s="51"/>
      <c r="G15" s="51"/>
      <c r="H15" s="8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9" customFormat="1" ht="19.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s="9" customFormat="1" ht="18" customHeight="1">
      <c r="A17" s="170" t="s">
        <v>33</v>
      </c>
      <c r="B17" s="248"/>
      <c r="C17" s="249"/>
      <c r="D17" s="313" t="s">
        <v>43</v>
      </c>
      <c r="E17" s="293"/>
      <c r="F17" s="293"/>
      <c r="G17" s="293"/>
      <c r="H17" s="170" t="s">
        <v>133</v>
      </c>
      <c r="I17" s="152"/>
      <c r="J17" s="130"/>
      <c r="K17" s="253" t="s">
        <v>134</v>
      </c>
      <c r="L17" s="152"/>
      <c r="M17" s="130"/>
      <c r="N17" s="253" t="s">
        <v>39</v>
      </c>
      <c r="O17" s="152"/>
      <c r="P17" s="306"/>
      <c r="Q17" s="38"/>
      <c r="R17" s="38"/>
      <c r="S17" s="41"/>
      <c r="T17" s="41"/>
      <c r="U17" s="41"/>
      <c r="V17" s="41"/>
      <c r="W17" s="41"/>
      <c r="X17" s="41"/>
      <c r="Y17" s="41"/>
    </row>
    <row r="18" spans="1:25" s="9" customFormat="1" ht="18" customHeight="1">
      <c r="A18" s="314"/>
      <c r="B18" s="315"/>
      <c r="C18" s="316"/>
      <c r="D18" s="317" t="s">
        <v>37</v>
      </c>
      <c r="E18" s="318"/>
      <c r="F18" s="317" t="s">
        <v>38</v>
      </c>
      <c r="G18" s="319"/>
      <c r="H18" s="296"/>
      <c r="I18" s="297"/>
      <c r="J18" s="298"/>
      <c r="K18" s="300"/>
      <c r="L18" s="301"/>
      <c r="M18" s="298"/>
      <c r="N18" s="300"/>
      <c r="O18" s="301"/>
      <c r="P18" s="307"/>
      <c r="Q18" s="45"/>
      <c r="R18" s="45"/>
      <c r="S18" s="41"/>
      <c r="T18" s="41"/>
      <c r="U18" s="41"/>
      <c r="V18" s="41"/>
      <c r="W18" s="41"/>
      <c r="X18" s="41"/>
      <c r="Y18" s="41"/>
    </row>
    <row r="19" spans="1:25" s="9" customFormat="1" ht="13.5" customHeight="1" thickBot="1">
      <c r="A19" s="250"/>
      <c r="B19" s="251"/>
      <c r="C19" s="252"/>
      <c r="D19" s="254"/>
      <c r="E19" s="252"/>
      <c r="F19" s="254"/>
      <c r="G19" s="251"/>
      <c r="H19" s="171"/>
      <c r="I19" s="172"/>
      <c r="J19" s="299"/>
      <c r="K19" s="302"/>
      <c r="L19" s="172"/>
      <c r="M19" s="299"/>
      <c r="N19" s="302"/>
      <c r="O19" s="172"/>
      <c r="P19" s="308"/>
      <c r="Q19" s="45"/>
      <c r="R19" s="45"/>
      <c r="S19" s="41"/>
      <c r="T19" s="41"/>
      <c r="U19" s="41"/>
      <c r="V19" s="41"/>
      <c r="W19" s="41"/>
      <c r="X19" s="41"/>
      <c r="Y19" s="41"/>
    </row>
    <row r="20" spans="1:25" s="9" customFormat="1" ht="19.5" customHeight="1" thickBot="1">
      <c r="A20" s="255">
        <f>'事業数、種類別現在給水人口'!$H$14</f>
        <v>98</v>
      </c>
      <c r="B20" s="232"/>
      <c r="C20" s="167"/>
      <c r="D20" s="166">
        <f>A20-F20</f>
        <v>97</v>
      </c>
      <c r="E20" s="167"/>
      <c r="F20" s="166">
        <f>'事業数、種類別現在給水人口'!$G$13</f>
        <v>1</v>
      </c>
      <c r="G20" s="232"/>
      <c r="H20" s="255">
        <f>'市町村別現在・計画給水人口'!$I$20+'市町村別現在・計画給水人口'!I21</f>
        <v>61656</v>
      </c>
      <c r="I20" s="232"/>
      <c r="J20" s="167"/>
      <c r="K20" s="166">
        <v>37921</v>
      </c>
      <c r="L20" s="232"/>
      <c r="M20" s="167"/>
      <c r="N20" s="166">
        <f>'事業数、種類別現在給水人口'!$D$31</f>
        <v>34449</v>
      </c>
      <c r="O20" s="232"/>
      <c r="P20" s="224"/>
      <c r="Q20" s="46"/>
      <c r="R20" s="46"/>
      <c r="S20" s="41"/>
      <c r="T20" s="41"/>
      <c r="U20" s="41"/>
      <c r="V20" s="41"/>
      <c r="W20" s="41"/>
      <c r="X20" s="41"/>
      <c r="Y20" s="41"/>
    </row>
    <row r="21" spans="1:25" s="9" customFormat="1" ht="19.5" customHeight="1">
      <c r="A21" s="47"/>
      <c r="B21" s="47"/>
      <c r="C21" s="47"/>
      <c r="D21" s="26"/>
      <c r="E21" s="26"/>
      <c r="F21" s="26"/>
      <c r="G21" s="26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s="9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s="9" customFormat="1" ht="24.75" customHeight="1" thickBot="1">
      <c r="A23" s="170" t="s">
        <v>115</v>
      </c>
      <c r="B23" s="248"/>
      <c r="C23" s="249"/>
      <c r="D23" s="253" t="s">
        <v>116</v>
      </c>
      <c r="E23" s="248"/>
      <c r="F23" s="249"/>
      <c r="G23" s="253" t="s">
        <v>114</v>
      </c>
      <c r="H23" s="248"/>
      <c r="I23" s="248"/>
      <c r="J23" s="322" t="s">
        <v>117</v>
      </c>
      <c r="K23" s="168"/>
      <c r="L23" s="169"/>
      <c r="M23" s="38"/>
      <c r="N23" s="292" t="s">
        <v>44</v>
      </c>
      <c r="O23" s="293"/>
      <c r="P23" s="293"/>
      <c r="Q23" s="293"/>
      <c r="R23" s="293"/>
      <c r="S23" s="294"/>
      <c r="T23" s="14"/>
      <c r="U23" s="39"/>
      <c r="V23" s="39"/>
      <c r="W23" s="39"/>
      <c r="X23" s="39"/>
      <c r="Y23" s="41"/>
    </row>
    <row r="24" spans="1:25" s="9" customFormat="1" ht="24.75" customHeight="1" thickBot="1">
      <c r="A24" s="250"/>
      <c r="B24" s="251"/>
      <c r="C24" s="252"/>
      <c r="D24" s="254"/>
      <c r="E24" s="251"/>
      <c r="F24" s="252"/>
      <c r="G24" s="254"/>
      <c r="H24" s="251"/>
      <c r="I24" s="251"/>
      <c r="J24" s="120"/>
      <c r="K24" s="168"/>
      <c r="L24" s="169"/>
      <c r="M24" s="39"/>
      <c r="N24" s="230" t="s">
        <v>27</v>
      </c>
      <c r="O24" s="231"/>
      <c r="P24" s="287" t="s">
        <v>28</v>
      </c>
      <c r="Q24" s="231"/>
      <c r="R24" s="287" t="s">
        <v>20</v>
      </c>
      <c r="S24" s="200"/>
      <c r="T24" s="14"/>
      <c r="U24" s="39"/>
      <c r="V24" s="39"/>
      <c r="W24" s="39"/>
      <c r="X24" s="39"/>
      <c r="Y24" s="41"/>
    </row>
    <row r="25" spans="1:25" s="9" customFormat="1" ht="24.75" customHeight="1" thickBot="1">
      <c r="A25" s="255">
        <v>23953</v>
      </c>
      <c r="B25" s="232"/>
      <c r="C25" s="167"/>
      <c r="D25" s="166">
        <v>17615</v>
      </c>
      <c r="E25" s="232"/>
      <c r="F25" s="167"/>
      <c r="G25" s="166">
        <v>4005331</v>
      </c>
      <c r="H25" s="232"/>
      <c r="I25" s="232"/>
      <c r="J25" s="166">
        <v>3568268</v>
      </c>
      <c r="K25" s="232"/>
      <c r="L25" s="224"/>
      <c r="M25" s="26"/>
      <c r="N25" s="228">
        <v>48</v>
      </c>
      <c r="O25" s="229"/>
      <c r="P25" s="136">
        <v>36</v>
      </c>
      <c r="Q25" s="229"/>
      <c r="R25" s="136">
        <v>14</v>
      </c>
      <c r="S25" s="137"/>
      <c r="T25" s="84"/>
      <c r="U25" s="39"/>
      <c r="V25" s="39"/>
      <c r="W25" s="39"/>
      <c r="X25" s="39"/>
      <c r="Y25" s="41"/>
    </row>
    <row r="26" spans="1:25" s="9" customFormat="1" ht="19.5" customHeight="1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6"/>
      <c r="N26" s="26"/>
      <c r="O26" s="26"/>
      <c r="P26" s="26"/>
      <c r="Q26" s="26"/>
      <c r="R26" s="26"/>
      <c r="S26" s="26"/>
      <c r="T26" s="26"/>
      <c r="U26" s="41"/>
      <c r="V26" s="41"/>
      <c r="W26" s="41"/>
      <c r="X26" s="41"/>
      <c r="Y26" s="41"/>
    </row>
    <row r="27" spans="1:25" s="9" customFormat="1" ht="24.75" customHeight="1" thickBot="1">
      <c r="A27" s="257" t="s">
        <v>41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9"/>
      <c r="U27" s="48"/>
      <c r="V27" s="48"/>
      <c r="W27" s="48"/>
      <c r="X27" s="48"/>
      <c r="Y27" s="41"/>
    </row>
    <row r="28" spans="1:25" s="9" customFormat="1" ht="24.75" customHeight="1">
      <c r="A28" s="238" t="s">
        <v>132</v>
      </c>
      <c r="B28" s="260"/>
      <c r="C28" s="260"/>
      <c r="D28" s="260"/>
      <c r="E28" s="260"/>
      <c r="F28" s="260"/>
      <c r="G28" s="260"/>
      <c r="H28" s="261"/>
      <c r="I28" s="235" t="s">
        <v>40</v>
      </c>
      <c r="J28" s="236"/>
      <c r="K28" s="236"/>
      <c r="L28" s="236"/>
      <c r="M28" s="236"/>
      <c r="N28" s="237"/>
      <c r="O28" s="238" t="s">
        <v>20</v>
      </c>
      <c r="P28" s="239"/>
      <c r="Q28" s="239"/>
      <c r="R28" s="239"/>
      <c r="S28" s="239"/>
      <c r="T28" s="240"/>
      <c r="U28" s="49"/>
      <c r="V28" s="49"/>
      <c r="W28" s="49"/>
      <c r="X28" s="49"/>
      <c r="Y28" s="41"/>
    </row>
    <row r="29" spans="1:25" s="9" customFormat="1" ht="24.75" customHeight="1" thickBot="1">
      <c r="A29" s="290" t="s">
        <v>25</v>
      </c>
      <c r="B29" s="289"/>
      <c r="C29" s="289" t="s">
        <v>26</v>
      </c>
      <c r="D29" s="289"/>
      <c r="E29" s="289" t="s">
        <v>131</v>
      </c>
      <c r="F29" s="157"/>
      <c r="G29" s="289" t="s">
        <v>118</v>
      </c>
      <c r="H29" s="291"/>
      <c r="I29" s="158" t="s">
        <v>119</v>
      </c>
      <c r="J29" s="289"/>
      <c r="K29" s="157" t="s">
        <v>120</v>
      </c>
      <c r="L29" s="320"/>
      <c r="M29" s="157" t="s">
        <v>121</v>
      </c>
      <c r="N29" s="323"/>
      <c r="O29" s="320" t="s">
        <v>130</v>
      </c>
      <c r="P29" s="321"/>
      <c r="Q29" s="157" t="s">
        <v>129</v>
      </c>
      <c r="R29" s="227"/>
      <c r="S29" s="283" t="s">
        <v>128</v>
      </c>
      <c r="T29" s="284"/>
      <c r="U29" s="39"/>
      <c r="V29" s="39"/>
      <c r="W29" s="39"/>
      <c r="X29" s="39"/>
      <c r="Y29" s="41"/>
    </row>
    <row r="30" spans="1:25" s="27" customFormat="1" ht="24.75" customHeight="1" thickBot="1">
      <c r="A30" s="255">
        <v>3</v>
      </c>
      <c r="B30" s="167"/>
      <c r="C30" s="166">
        <v>1</v>
      </c>
      <c r="D30" s="167"/>
      <c r="E30" s="166">
        <v>0</v>
      </c>
      <c r="F30" s="232"/>
      <c r="G30" s="166">
        <v>67</v>
      </c>
      <c r="H30" s="224"/>
      <c r="I30" s="232">
        <v>12</v>
      </c>
      <c r="J30" s="232"/>
      <c r="K30" s="166">
        <v>5</v>
      </c>
      <c r="L30" s="232"/>
      <c r="M30" s="166">
        <v>8</v>
      </c>
      <c r="N30" s="224"/>
      <c r="O30" s="232">
        <v>4</v>
      </c>
      <c r="P30" s="232"/>
      <c r="Q30" s="166">
        <v>7</v>
      </c>
      <c r="R30" s="288"/>
      <c r="S30" s="166">
        <v>1</v>
      </c>
      <c r="T30" s="224"/>
      <c r="U30" s="42"/>
      <c r="V30" s="42"/>
      <c r="W30" s="42"/>
      <c r="X30" s="42"/>
      <c r="Y30" s="26"/>
    </row>
    <row r="31" spans="1:25" s="9" customFormat="1" ht="19.5" customHeight="1" thickBo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41"/>
      <c r="V31" s="41"/>
      <c r="W31" s="41"/>
      <c r="X31" s="41"/>
      <c r="Y31" s="41"/>
    </row>
    <row r="32" spans="1:25" s="9" customFormat="1" ht="24.75" customHeight="1" thickBot="1">
      <c r="A32" s="243" t="s">
        <v>46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5"/>
      <c r="O32" s="42"/>
      <c r="P32" s="42"/>
      <c r="Q32" s="42"/>
      <c r="R32" s="42"/>
      <c r="S32" s="42"/>
      <c r="T32" s="26"/>
      <c r="U32" s="41"/>
      <c r="V32" s="41"/>
      <c r="W32" s="41"/>
      <c r="X32" s="41"/>
      <c r="Y32" s="41"/>
    </row>
    <row r="33" spans="1:25" s="9" customFormat="1" ht="39.75" customHeight="1" thickBot="1">
      <c r="A33" s="274"/>
      <c r="B33" s="242"/>
      <c r="C33" s="270" t="s">
        <v>29</v>
      </c>
      <c r="D33" s="263"/>
      <c r="E33" s="241" t="s">
        <v>112</v>
      </c>
      <c r="F33" s="263"/>
      <c r="G33" s="268" t="s">
        <v>47</v>
      </c>
      <c r="H33" s="269"/>
      <c r="I33" s="241" t="s">
        <v>30</v>
      </c>
      <c r="J33" s="263"/>
      <c r="K33" s="241" t="s">
        <v>31</v>
      </c>
      <c r="L33" s="270"/>
      <c r="M33" s="241" t="s">
        <v>20</v>
      </c>
      <c r="N33" s="242"/>
      <c r="O33" s="42"/>
      <c r="P33" s="85"/>
      <c r="Q33" s="85"/>
      <c r="R33" s="85"/>
      <c r="S33" s="42"/>
      <c r="T33" s="26"/>
      <c r="U33" s="41"/>
      <c r="V33" s="41"/>
      <c r="W33" s="41"/>
      <c r="X33" s="41"/>
      <c r="Y33" s="41"/>
    </row>
    <row r="34" spans="1:25" s="9" customFormat="1" ht="24.75" customHeight="1">
      <c r="A34" s="235" t="s">
        <v>78</v>
      </c>
      <c r="B34" s="277"/>
      <c r="C34" s="276">
        <v>98</v>
      </c>
      <c r="D34" s="246"/>
      <c r="E34" s="246">
        <v>0</v>
      </c>
      <c r="F34" s="246"/>
      <c r="G34" s="246">
        <v>0</v>
      </c>
      <c r="H34" s="246"/>
      <c r="I34" s="246">
        <v>0</v>
      </c>
      <c r="J34" s="246"/>
      <c r="K34" s="246">
        <v>0</v>
      </c>
      <c r="L34" s="267"/>
      <c r="M34" s="246">
        <v>0</v>
      </c>
      <c r="N34" s="247"/>
      <c r="O34" s="42"/>
      <c r="P34" s="42"/>
      <c r="Q34" s="42"/>
      <c r="R34" s="42"/>
      <c r="S34" s="42"/>
      <c r="T34" s="26"/>
      <c r="U34" s="41"/>
      <c r="V34" s="41"/>
      <c r="W34" s="41"/>
      <c r="X34" s="41"/>
      <c r="Y34" s="41"/>
    </row>
    <row r="35" spans="1:25" s="9" customFormat="1" ht="24.75" customHeight="1">
      <c r="A35" s="278" t="s">
        <v>79</v>
      </c>
      <c r="B35" s="279"/>
      <c r="C35" s="275">
        <v>2</v>
      </c>
      <c r="D35" s="262"/>
      <c r="E35" s="262">
        <v>95</v>
      </c>
      <c r="F35" s="262"/>
      <c r="G35" s="262">
        <v>0</v>
      </c>
      <c r="H35" s="262"/>
      <c r="I35" s="262">
        <v>1</v>
      </c>
      <c r="J35" s="262"/>
      <c r="K35" s="262">
        <v>0</v>
      </c>
      <c r="L35" s="271"/>
      <c r="M35" s="264">
        <v>0</v>
      </c>
      <c r="N35" s="265"/>
      <c r="O35" s="42"/>
      <c r="P35" s="42"/>
      <c r="Q35" s="42"/>
      <c r="R35" s="42"/>
      <c r="S35" s="42"/>
      <c r="T35" s="26"/>
      <c r="U35" s="41"/>
      <c r="V35" s="41"/>
      <c r="W35" s="41"/>
      <c r="X35" s="41"/>
      <c r="Y35" s="41"/>
    </row>
    <row r="36" spans="1:25" s="9" customFormat="1" ht="24.75" customHeight="1" thickBot="1">
      <c r="A36" s="272" t="s">
        <v>45</v>
      </c>
      <c r="B36" s="273"/>
      <c r="C36" s="280">
        <v>1</v>
      </c>
      <c r="D36" s="256"/>
      <c r="E36" s="256">
        <v>96</v>
      </c>
      <c r="F36" s="256"/>
      <c r="G36" s="256">
        <v>0</v>
      </c>
      <c r="H36" s="256"/>
      <c r="I36" s="256">
        <v>0</v>
      </c>
      <c r="J36" s="256"/>
      <c r="K36" s="256">
        <v>1</v>
      </c>
      <c r="L36" s="266"/>
      <c r="M36" s="233">
        <v>0</v>
      </c>
      <c r="N36" s="234"/>
      <c r="O36" s="42"/>
      <c r="P36" s="42"/>
      <c r="Q36" s="42"/>
      <c r="R36" s="42"/>
      <c r="S36" s="42"/>
      <c r="T36" s="26"/>
      <c r="U36" s="41"/>
      <c r="V36" s="41"/>
      <c r="W36" s="41"/>
      <c r="X36" s="41"/>
      <c r="Y36" s="41"/>
    </row>
    <row r="37" ht="24.75" customHeight="1"/>
    <row r="38" ht="24.75" customHeight="1"/>
  </sheetData>
  <sheetProtection/>
  <mergeCells count="102">
    <mergeCell ref="O29:P29"/>
    <mergeCell ref="D20:E20"/>
    <mergeCell ref="F20:G20"/>
    <mergeCell ref="H20:J20"/>
    <mergeCell ref="K20:M20"/>
    <mergeCell ref="N20:P20"/>
    <mergeCell ref="J23:L24"/>
    <mergeCell ref="N23:S23"/>
    <mergeCell ref="K29:L29"/>
    <mergeCell ref="M29:N29"/>
    <mergeCell ref="D3:F4"/>
    <mergeCell ref="A5:C5"/>
    <mergeCell ref="D5:F5"/>
    <mergeCell ref="A20:C20"/>
    <mergeCell ref="D17:G17"/>
    <mergeCell ref="A17:C19"/>
    <mergeCell ref="A3:C4"/>
    <mergeCell ref="D18:E19"/>
    <mergeCell ref="F18:G19"/>
    <mergeCell ref="A12:C12"/>
    <mergeCell ref="G3:N3"/>
    <mergeCell ref="G5:H5"/>
    <mergeCell ref="H17:J19"/>
    <mergeCell ref="K17:M19"/>
    <mergeCell ref="G4:H4"/>
    <mergeCell ref="I4:J4"/>
    <mergeCell ref="K4:L4"/>
    <mergeCell ref="M4:N4"/>
    <mergeCell ref="J10:L11"/>
    <mergeCell ref="N17:P19"/>
    <mergeCell ref="K30:L30"/>
    <mergeCell ref="I29:J29"/>
    <mergeCell ref="A29:B29"/>
    <mergeCell ref="C29:D29"/>
    <mergeCell ref="E29:F29"/>
    <mergeCell ref="G29:H29"/>
    <mergeCell ref="S30:T30"/>
    <mergeCell ref="S29:T29"/>
    <mergeCell ref="I5:J5"/>
    <mergeCell ref="K5:L5"/>
    <mergeCell ref="M5:N5"/>
    <mergeCell ref="R24:S24"/>
    <mergeCell ref="P25:Q25"/>
    <mergeCell ref="R25:S25"/>
    <mergeCell ref="P24:Q24"/>
    <mergeCell ref="Q30:R30"/>
    <mergeCell ref="A10:C11"/>
    <mergeCell ref="D10:F11"/>
    <mergeCell ref="G10:I11"/>
    <mergeCell ref="A25:C25"/>
    <mergeCell ref="D25:F25"/>
    <mergeCell ref="G25:I25"/>
    <mergeCell ref="D12:F12"/>
    <mergeCell ref="G12:I12"/>
    <mergeCell ref="A36:B36"/>
    <mergeCell ref="A33:B33"/>
    <mergeCell ref="C33:D33"/>
    <mergeCell ref="C35:D35"/>
    <mergeCell ref="C34:D34"/>
    <mergeCell ref="A34:B34"/>
    <mergeCell ref="A35:B35"/>
    <mergeCell ref="C36:D36"/>
    <mergeCell ref="M35:N35"/>
    <mergeCell ref="K36:L36"/>
    <mergeCell ref="I34:J34"/>
    <mergeCell ref="K34:L34"/>
    <mergeCell ref="G33:H33"/>
    <mergeCell ref="I33:J33"/>
    <mergeCell ref="K33:L33"/>
    <mergeCell ref="G35:H35"/>
    <mergeCell ref="I35:J35"/>
    <mergeCell ref="K35:L35"/>
    <mergeCell ref="E36:F36"/>
    <mergeCell ref="G36:H36"/>
    <mergeCell ref="I36:J36"/>
    <mergeCell ref="A27:T27"/>
    <mergeCell ref="A28:H28"/>
    <mergeCell ref="E35:F35"/>
    <mergeCell ref="E34:F34"/>
    <mergeCell ref="E33:F33"/>
    <mergeCell ref="I30:J30"/>
    <mergeCell ref="G34:H34"/>
    <mergeCell ref="O30:P30"/>
    <mergeCell ref="J12:L12"/>
    <mergeCell ref="A23:C24"/>
    <mergeCell ref="D23:F24"/>
    <mergeCell ref="G23:I24"/>
    <mergeCell ref="M30:N30"/>
    <mergeCell ref="A30:B30"/>
    <mergeCell ref="C30:D30"/>
    <mergeCell ref="E30:F30"/>
    <mergeCell ref="G30:H30"/>
    <mergeCell ref="Q29:R29"/>
    <mergeCell ref="N25:O25"/>
    <mergeCell ref="N24:O24"/>
    <mergeCell ref="J25:L25"/>
    <mergeCell ref="M36:N36"/>
    <mergeCell ref="I28:N28"/>
    <mergeCell ref="O28:T28"/>
    <mergeCell ref="M33:N33"/>
    <mergeCell ref="A32:N32"/>
    <mergeCell ref="M34:N34"/>
  </mergeCells>
  <printOptions/>
  <pageMargins left="0.7874015748031497" right="0.7874015748031497" top="0.7874015748031497" bottom="0.7874015748031497" header="0.3937007874015748" footer="0.3937007874015748"/>
  <pageSetup firstPageNumber="8" useFirstPageNumber="1" horizontalDpi="600" verticalDpi="600" orientation="portrait" paperSize="9" scale="94" r:id="rId3"/>
  <headerFooter alignWithMargins="0">
    <oddFooter>&amp;C&amp;"ＭＳ Ｐ明朝,標準"- &amp;P -</oddFooter>
  </headerFooter>
  <ignoredErrors>
    <ignoredError sqref="M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SheetLayoutView="100" zoomScalePageLayoutView="0" workbookViewId="0" topLeftCell="A22">
      <selection activeCell="G24" sqref="G24"/>
    </sheetView>
  </sheetViews>
  <sheetFormatPr defaultColWidth="9.00390625" defaultRowHeight="13.5"/>
  <cols>
    <col min="1" max="26" width="4.125" style="1" customWidth="1"/>
    <col min="27" max="27" width="10.625" style="1" customWidth="1"/>
  </cols>
  <sheetData>
    <row r="1" spans="1:27" s="12" customFormat="1" ht="19.5" customHeight="1">
      <c r="A1" s="50" t="s">
        <v>83</v>
      </c>
      <c r="B1" s="50"/>
      <c r="C1" s="50"/>
      <c r="D1" s="51"/>
      <c r="E1" s="51"/>
      <c r="F1" s="51"/>
      <c r="G1" s="51"/>
      <c r="H1" s="51"/>
      <c r="I1" s="51"/>
      <c r="J1" s="51"/>
      <c r="K1" s="82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="9" customFormat="1" ht="19.5" customHeight="1" thickBot="1"/>
    <row r="3" spans="1:27" s="9" customFormat="1" ht="24.75" customHeight="1" thickBot="1">
      <c r="A3" s="408" t="s">
        <v>122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4" t="s">
        <v>76</v>
      </c>
      <c r="P3" s="168"/>
      <c r="Q3" s="168"/>
      <c r="R3" s="168"/>
      <c r="S3" s="168"/>
      <c r="T3" s="168"/>
      <c r="U3" s="168"/>
      <c r="V3" s="168"/>
      <c r="W3" s="168"/>
      <c r="X3" s="169"/>
      <c r="Y3" s="41"/>
      <c r="Z3" s="41"/>
      <c r="AA3" s="41"/>
    </row>
    <row r="4" spans="1:27" s="9" customFormat="1" ht="39.75" customHeight="1" thickBot="1">
      <c r="A4" s="405" t="s">
        <v>80</v>
      </c>
      <c r="B4" s="406"/>
      <c r="C4" s="366" t="s">
        <v>66</v>
      </c>
      <c r="D4" s="407"/>
      <c r="E4" s="366" t="s">
        <v>67</v>
      </c>
      <c r="F4" s="407"/>
      <c r="G4" s="366" t="s">
        <v>68</v>
      </c>
      <c r="H4" s="407"/>
      <c r="I4" s="366" t="s">
        <v>69</v>
      </c>
      <c r="J4" s="407"/>
      <c r="K4" s="366" t="s">
        <v>70</v>
      </c>
      <c r="L4" s="407"/>
      <c r="M4" s="366" t="s">
        <v>71</v>
      </c>
      <c r="N4" s="367"/>
      <c r="O4" s="364" t="s">
        <v>74</v>
      </c>
      <c r="P4" s="360"/>
      <c r="Q4" s="360" t="s">
        <v>75</v>
      </c>
      <c r="R4" s="360"/>
      <c r="S4" s="254" t="s">
        <v>137</v>
      </c>
      <c r="T4" s="252"/>
      <c r="U4" s="360" t="s">
        <v>138</v>
      </c>
      <c r="V4" s="254"/>
      <c r="W4" s="120" t="s">
        <v>20</v>
      </c>
      <c r="X4" s="169"/>
      <c r="Y4" s="41"/>
      <c r="Z4" s="41"/>
      <c r="AA4" s="41"/>
    </row>
    <row r="5" spans="1:27" s="9" customFormat="1" ht="24.75" customHeight="1" thickBot="1">
      <c r="A5" s="365">
        <v>0</v>
      </c>
      <c r="B5" s="361"/>
      <c r="C5" s="361">
        <v>2</v>
      </c>
      <c r="D5" s="361"/>
      <c r="E5" s="361">
        <v>10</v>
      </c>
      <c r="F5" s="361"/>
      <c r="G5" s="361">
        <v>30</v>
      </c>
      <c r="H5" s="361"/>
      <c r="I5" s="361">
        <v>25</v>
      </c>
      <c r="J5" s="361"/>
      <c r="K5" s="361">
        <v>29</v>
      </c>
      <c r="L5" s="361"/>
      <c r="M5" s="361">
        <v>2</v>
      </c>
      <c r="N5" s="368"/>
      <c r="O5" s="365">
        <v>23</v>
      </c>
      <c r="P5" s="361"/>
      <c r="Q5" s="361">
        <v>25</v>
      </c>
      <c r="R5" s="361"/>
      <c r="S5" s="361">
        <v>16</v>
      </c>
      <c r="T5" s="361"/>
      <c r="U5" s="358">
        <v>32</v>
      </c>
      <c r="V5" s="359"/>
      <c r="W5" s="358">
        <v>2</v>
      </c>
      <c r="X5" s="403"/>
      <c r="Y5" s="26"/>
      <c r="Z5" s="26"/>
      <c r="AA5" s="41"/>
    </row>
    <row r="6" spans="1:27" s="9" customFormat="1" ht="24.75" customHeight="1" thickBot="1">
      <c r="A6" s="86"/>
      <c r="B6" s="60"/>
      <c r="C6" s="363" t="s">
        <v>72</v>
      </c>
      <c r="D6" s="363"/>
      <c r="E6" s="362">
        <v>468</v>
      </c>
      <c r="F6" s="362"/>
      <c r="G6" s="59" t="s">
        <v>77</v>
      </c>
      <c r="H6" s="60"/>
      <c r="I6" s="363" t="s">
        <v>73</v>
      </c>
      <c r="J6" s="363"/>
      <c r="K6" s="362">
        <v>3240</v>
      </c>
      <c r="L6" s="362"/>
      <c r="M6" s="59" t="s">
        <v>77</v>
      </c>
      <c r="N6" s="8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41"/>
    </row>
    <row r="7" spans="1:27" s="9" customFormat="1" ht="24.75" customHeight="1">
      <c r="A7" s="42"/>
      <c r="B7" s="42"/>
      <c r="C7" s="42"/>
      <c r="D7" s="42"/>
      <c r="E7" s="88"/>
      <c r="F7" s="88"/>
      <c r="G7" s="89"/>
      <c r="H7" s="42"/>
      <c r="I7" s="100"/>
      <c r="J7" s="42"/>
      <c r="K7" s="88"/>
      <c r="L7" s="88"/>
      <c r="M7" s="89"/>
      <c r="N7" s="4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41"/>
    </row>
    <row r="8" spans="1:27" s="9" customFormat="1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41"/>
    </row>
    <row r="9" spans="1:27" s="12" customFormat="1" ht="24.75" customHeight="1">
      <c r="A9" s="90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9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51"/>
    </row>
    <row r="10" spans="1:27" s="9" customFormat="1" ht="19.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1"/>
    </row>
    <row r="11" spans="1:27" s="9" customFormat="1" ht="24.75" customHeight="1">
      <c r="A11" s="378" t="s">
        <v>33</v>
      </c>
      <c r="B11" s="379"/>
      <c r="C11" s="380"/>
      <c r="D11" s="238" t="s">
        <v>51</v>
      </c>
      <c r="E11" s="354"/>
      <c r="F11" s="354"/>
      <c r="G11" s="354"/>
      <c r="H11" s="354"/>
      <c r="I11" s="154"/>
      <c r="J11" s="153" t="s">
        <v>52</v>
      </c>
      <c r="K11" s="354"/>
      <c r="L11" s="354"/>
      <c r="M11" s="354"/>
      <c r="N11" s="354"/>
      <c r="O11" s="402"/>
      <c r="P11" s="378" t="s">
        <v>123</v>
      </c>
      <c r="Q11" s="379"/>
      <c r="R11" s="380"/>
      <c r="S11" s="42"/>
      <c r="T11" s="42"/>
      <c r="U11" s="26"/>
      <c r="V11" s="26"/>
      <c r="W11" s="26"/>
      <c r="X11" s="26"/>
      <c r="Y11" s="26"/>
      <c r="Z11" s="26"/>
      <c r="AA11" s="41"/>
    </row>
    <row r="12" spans="1:27" s="9" customFormat="1" ht="24.75" customHeight="1" thickBot="1">
      <c r="A12" s="381"/>
      <c r="B12" s="382"/>
      <c r="C12" s="383"/>
      <c r="D12" s="272" t="s">
        <v>23</v>
      </c>
      <c r="E12" s="320"/>
      <c r="F12" s="158"/>
      <c r="G12" s="355" t="s">
        <v>53</v>
      </c>
      <c r="H12" s="356"/>
      <c r="I12" s="357"/>
      <c r="J12" s="157" t="s">
        <v>23</v>
      </c>
      <c r="K12" s="320"/>
      <c r="L12" s="158"/>
      <c r="M12" s="157" t="s">
        <v>53</v>
      </c>
      <c r="N12" s="320"/>
      <c r="O12" s="273"/>
      <c r="P12" s="381"/>
      <c r="Q12" s="382"/>
      <c r="R12" s="383"/>
      <c r="S12" s="42"/>
      <c r="T12" s="42"/>
      <c r="U12" s="26"/>
      <c r="V12" s="26"/>
      <c r="W12" s="26"/>
      <c r="X12" s="26"/>
      <c r="Y12" s="26"/>
      <c r="Z12" s="26"/>
      <c r="AA12" s="41"/>
    </row>
    <row r="13" spans="1:27" s="9" customFormat="1" ht="24.75" customHeight="1" thickBot="1">
      <c r="A13" s="255">
        <v>62</v>
      </c>
      <c r="B13" s="232"/>
      <c r="C13" s="224"/>
      <c r="D13" s="255">
        <f>'市町村別現在・計画給水人口'!$I$22</f>
        <v>581</v>
      </c>
      <c r="E13" s="232"/>
      <c r="F13" s="167"/>
      <c r="G13" s="166">
        <f>'市町村別現在・計画給水人口'!$J$23</f>
        <v>33397</v>
      </c>
      <c r="H13" s="232"/>
      <c r="I13" s="167"/>
      <c r="J13" s="166">
        <f>'市町村別現在・計画給水人口'!$I$7</f>
        <v>159</v>
      </c>
      <c r="K13" s="232"/>
      <c r="L13" s="167"/>
      <c r="M13" s="166">
        <f>'市町村別現在・計画給水人口'!$J$8</f>
        <v>15689</v>
      </c>
      <c r="N13" s="232"/>
      <c r="O13" s="224"/>
      <c r="P13" s="255">
        <v>44157</v>
      </c>
      <c r="Q13" s="232"/>
      <c r="R13" s="224"/>
      <c r="S13" s="64"/>
      <c r="T13" s="64"/>
      <c r="U13" s="26"/>
      <c r="V13" s="26"/>
      <c r="W13" s="26"/>
      <c r="X13" s="26"/>
      <c r="Y13" s="26"/>
      <c r="Z13" s="26"/>
      <c r="AA13" s="41"/>
    </row>
    <row r="14" spans="1:27" s="9" customFormat="1" ht="19.5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1"/>
    </row>
    <row r="15" spans="1:27" s="9" customFormat="1" ht="24.75" customHeight="1" thickBot="1">
      <c r="A15" s="274" t="s">
        <v>44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42"/>
      <c r="AA15" s="41"/>
    </row>
    <row r="16" spans="1:27" s="9" customFormat="1" ht="60" customHeight="1" thickBot="1">
      <c r="A16" s="328" t="s">
        <v>27</v>
      </c>
      <c r="B16" s="329"/>
      <c r="C16" s="270" t="s">
        <v>28</v>
      </c>
      <c r="D16" s="263"/>
      <c r="E16" s="241" t="s">
        <v>151</v>
      </c>
      <c r="F16" s="263"/>
      <c r="G16" s="334" t="s">
        <v>135</v>
      </c>
      <c r="H16" s="269"/>
      <c r="I16" s="334" t="s">
        <v>152</v>
      </c>
      <c r="J16" s="269"/>
      <c r="K16" s="241" t="s">
        <v>153</v>
      </c>
      <c r="L16" s="263"/>
      <c r="M16" s="335" t="s">
        <v>155</v>
      </c>
      <c r="N16" s="336"/>
      <c r="O16" s="335" t="s">
        <v>156</v>
      </c>
      <c r="P16" s="336"/>
      <c r="Q16" s="337" t="s">
        <v>157</v>
      </c>
      <c r="R16" s="338"/>
      <c r="S16" s="337" t="s">
        <v>158</v>
      </c>
      <c r="T16" s="338"/>
      <c r="U16" s="337" t="s">
        <v>159</v>
      </c>
      <c r="V16" s="338"/>
      <c r="W16" s="324" t="s">
        <v>160</v>
      </c>
      <c r="X16" s="341"/>
      <c r="Y16" s="324" t="s">
        <v>154</v>
      </c>
      <c r="Z16" s="325"/>
      <c r="AA16" s="41"/>
    </row>
    <row r="17" spans="1:29" s="9" customFormat="1" ht="24.75" customHeight="1" thickBot="1">
      <c r="A17" s="330">
        <v>0</v>
      </c>
      <c r="B17" s="331"/>
      <c r="C17" s="345">
        <v>10</v>
      </c>
      <c r="D17" s="346"/>
      <c r="E17" s="332">
        <v>4</v>
      </c>
      <c r="F17" s="333"/>
      <c r="G17" s="332">
        <v>0</v>
      </c>
      <c r="H17" s="333"/>
      <c r="I17" s="332">
        <v>7</v>
      </c>
      <c r="J17" s="333"/>
      <c r="K17" s="332">
        <v>12</v>
      </c>
      <c r="L17" s="333"/>
      <c r="M17" s="343">
        <v>2</v>
      </c>
      <c r="N17" s="344"/>
      <c r="O17" s="343">
        <v>8</v>
      </c>
      <c r="P17" s="344"/>
      <c r="Q17" s="339">
        <v>4</v>
      </c>
      <c r="R17" s="340"/>
      <c r="S17" s="339">
        <v>1</v>
      </c>
      <c r="T17" s="340"/>
      <c r="U17" s="339">
        <v>8</v>
      </c>
      <c r="V17" s="340"/>
      <c r="W17" s="326">
        <v>3</v>
      </c>
      <c r="X17" s="342"/>
      <c r="Y17" s="326">
        <v>3</v>
      </c>
      <c r="Z17" s="327"/>
      <c r="AA17" s="41">
        <f>SUM(A17:Z17)</f>
        <v>62</v>
      </c>
      <c r="AB17" s="94" t="s">
        <v>139</v>
      </c>
      <c r="AC17" s="9">
        <v>10</v>
      </c>
    </row>
    <row r="18" spans="1:29" s="9" customFormat="1" ht="19.5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1"/>
      <c r="AB18" s="95" t="s">
        <v>140</v>
      </c>
      <c r="AC18" s="9">
        <v>4</v>
      </c>
    </row>
    <row r="19" spans="1:29" s="9" customFormat="1" ht="24.75" customHeight="1" thickBot="1">
      <c r="A19" s="274" t="s">
        <v>41</v>
      </c>
      <c r="B19" s="270"/>
      <c r="C19" s="270"/>
      <c r="D19" s="270"/>
      <c r="E19" s="270"/>
      <c r="F19" s="242"/>
      <c r="G19" s="274" t="s">
        <v>56</v>
      </c>
      <c r="H19" s="270"/>
      <c r="I19" s="270"/>
      <c r="J19" s="270"/>
      <c r="K19" s="270"/>
      <c r="L19" s="242"/>
      <c r="M19" s="274" t="s">
        <v>59</v>
      </c>
      <c r="N19" s="270"/>
      <c r="O19" s="270"/>
      <c r="P19" s="270"/>
      <c r="Q19" s="270"/>
      <c r="R19" s="270"/>
      <c r="S19" s="270"/>
      <c r="T19" s="242"/>
      <c r="U19" s="274" t="s">
        <v>46</v>
      </c>
      <c r="V19" s="270"/>
      <c r="W19" s="270"/>
      <c r="X19" s="270"/>
      <c r="Y19" s="270"/>
      <c r="Z19" s="242"/>
      <c r="AA19" s="41"/>
      <c r="AB19" s="95" t="s">
        <v>141</v>
      </c>
      <c r="AC19" s="9">
        <v>0</v>
      </c>
    </row>
    <row r="20" spans="1:29" s="9" customFormat="1" ht="39.75" customHeight="1" thickBot="1">
      <c r="A20" s="384" t="s">
        <v>127</v>
      </c>
      <c r="B20" s="336"/>
      <c r="C20" s="334" t="s">
        <v>54</v>
      </c>
      <c r="D20" s="269"/>
      <c r="E20" s="241" t="s">
        <v>55</v>
      </c>
      <c r="F20" s="242"/>
      <c r="G20" s="350" t="s">
        <v>62</v>
      </c>
      <c r="H20" s="351"/>
      <c r="I20" s="352" t="s">
        <v>63</v>
      </c>
      <c r="J20" s="351"/>
      <c r="K20" s="352" t="s">
        <v>64</v>
      </c>
      <c r="L20" s="369"/>
      <c r="M20" s="274" t="s">
        <v>60</v>
      </c>
      <c r="N20" s="263"/>
      <c r="O20" s="241" t="s">
        <v>61</v>
      </c>
      <c r="P20" s="263"/>
      <c r="Q20" s="241" t="s">
        <v>57</v>
      </c>
      <c r="R20" s="263"/>
      <c r="S20" s="241" t="s">
        <v>58</v>
      </c>
      <c r="T20" s="242"/>
      <c r="U20" s="350" t="s">
        <v>126</v>
      </c>
      <c r="V20" s="351"/>
      <c r="W20" s="352" t="s">
        <v>65</v>
      </c>
      <c r="X20" s="351"/>
      <c r="Y20" s="241" t="s">
        <v>31</v>
      </c>
      <c r="Z20" s="242"/>
      <c r="AA20" s="41"/>
      <c r="AB20" s="95" t="s">
        <v>142</v>
      </c>
      <c r="AC20" s="9">
        <v>7</v>
      </c>
    </row>
    <row r="21" spans="1:29" s="9" customFormat="1" ht="24.75" customHeight="1" thickBot="1">
      <c r="A21" s="389">
        <v>5</v>
      </c>
      <c r="B21" s="333"/>
      <c r="C21" s="332">
        <v>5</v>
      </c>
      <c r="D21" s="333"/>
      <c r="E21" s="332">
        <v>52</v>
      </c>
      <c r="F21" s="390"/>
      <c r="G21" s="386">
        <v>23</v>
      </c>
      <c r="H21" s="387"/>
      <c r="I21" s="387">
        <v>13</v>
      </c>
      <c r="J21" s="387"/>
      <c r="K21" s="387">
        <v>26</v>
      </c>
      <c r="L21" s="388"/>
      <c r="M21" s="349">
        <v>60</v>
      </c>
      <c r="N21" s="348"/>
      <c r="O21" s="347">
        <v>0</v>
      </c>
      <c r="P21" s="348"/>
      <c r="Q21" s="347">
        <v>1</v>
      </c>
      <c r="R21" s="348"/>
      <c r="S21" s="347">
        <v>1</v>
      </c>
      <c r="T21" s="353"/>
      <c r="U21" s="349">
        <v>3</v>
      </c>
      <c r="V21" s="348"/>
      <c r="W21" s="347">
        <v>1</v>
      </c>
      <c r="X21" s="348"/>
      <c r="Y21" s="347">
        <v>58</v>
      </c>
      <c r="Z21" s="353"/>
      <c r="AA21" s="102"/>
      <c r="AB21" s="95" t="s">
        <v>143</v>
      </c>
      <c r="AC21" s="9">
        <v>12</v>
      </c>
    </row>
    <row r="22" spans="1:29" s="9" customFormat="1" ht="24.75" customHeight="1">
      <c r="A22" s="55"/>
      <c r="B22" s="42"/>
      <c r="C22" s="55"/>
      <c r="D22" s="42"/>
      <c r="E22" s="55"/>
      <c r="F22" s="42"/>
      <c r="G22" s="55"/>
      <c r="H22" s="42"/>
      <c r="I22" s="55"/>
      <c r="J22" s="42"/>
      <c r="K22" s="55"/>
      <c r="L22" s="42"/>
      <c r="M22" s="55"/>
      <c r="N22" s="42"/>
      <c r="O22" s="55"/>
      <c r="P22" s="42"/>
      <c r="Q22" s="42"/>
      <c r="R22" s="42"/>
      <c r="S22" s="42"/>
      <c r="T22" s="42"/>
      <c r="U22" s="42"/>
      <c r="V22" s="42"/>
      <c r="W22" s="42"/>
      <c r="X22" s="42"/>
      <c r="Y22" s="26"/>
      <c r="Z22" s="26"/>
      <c r="AA22" s="41"/>
      <c r="AB22" s="95" t="s">
        <v>144</v>
      </c>
      <c r="AC22" s="9">
        <v>2</v>
      </c>
    </row>
    <row r="23" spans="1:29" s="9" customFormat="1" ht="19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98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41"/>
      <c r="AB23" s="95" t="s">
        <v>145</v>
      </c>
      <c r="AC23" s="9">
        <v>8</v>
      </c>
    </row>
    <row r="24" spans="1:29" s="12" customFormat="1" ht="24.75" customHeight="1">
      <c r="A24" s="90" t="s">
        <v>85</v>
      </c>
      <c r="B24" s="91"/>
      <c r="C24" s="91"/>
      <c r="D24" s="91"/>
      <c r="E24" s="91"/>
      <c r="F24" s="91"/>
      <c r="G24" s="91"/>
      <c r="H24" s="91"/>
      <c r="I24" s="91"/>
      <c r="J24" s="93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51"/>
      <c r="AB24" s="95" t="s">
        <v>146</v>
      </c>
      <c r="AC24" s="12">
        <v>4</v>
      </c>
    </row>
    <row r="25" spans="1:29" s="9" customFormat="1" ht="19.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41"/>
      <c r="AB25" s="95" t="s">
        <v>147</v>
      </c>
      <c r="AC25" s="9">
        <v>1</v>
      </c>
    </row>
    <row r="26" spans="1:29" s="9" customFormat="1" ht="24.75" customHeight="1" thickBot="1">
      <c r="A26" s="385"/>
      <c r="B26" s="374"/>
      <c r="C26" s="241"/>
      <c r="D26" s="385" t="s">
        <v>50</v>
      </c>
      <c r="E26" s="374"/>
      <c r="F26" s="374" t="s">
        <v>124</v>
      </c>
      <c r="G26" s="374"/>
      <c r="H26" s="374" t="s">
        <v>7</v>
      </c>
      <c r="I26" s="375"/>
      <c r="J26" s="42"/>
      <c r="K26" s="42"/>
      <c r="L26" s="42"/>
      <c r="M26" s="42"/>
      <c r="N26" s="4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41"/>
      <c r="AB26" s="96" t="s">
        <v>148</v>
      </c>
      <c r="AC26" s="9">
        <v>8</v>
      </c>
    </row>
    <row r="27" spans="1:29" s="9" customFormat="1" ht="24.75" customHeight="1">
      <c r="A27" s="393" t="s">
        <v>48</v>
      </c>
      <c r="B27" s="394"/>
      <c r="C27" s="395"/>
      <c r="D27" s="391">
        <v>39</v>
      </c>
      <c r="E27" s="376"/>
      <c r="F27" s="376">
        <v>2</v>
      </c>
      <c r="G27" s="376"/>
      <c r="H27" s="376">
        <f>SUM(D27:F27)</f>
        <v>41</v>
      </c>
      <c r="I27" s="377"/>
      <c r="J27" s="42"/>
      <c r="K27" s="42"/>
      <c r="L27" s="42"/>
      <c r="M27" s="42"/>
      <c r="N27" s="4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41"/>
      <c r="AB27" s="96" t="s">
        <v>149</v>
      </c>
      <c r="AC27" s="9">
        <v>3</v>
      </c>
    </row>
    <row r="28" spans="1:29" s="9" customFormat="1" ht="24.75" customHeight="1" thickBot="1">
      <c r="A28" s="396"/>
      <c r="B28" s="397"/>
      <c r="C28" s="155"/>
      <c r="D28" s="399"/>
      <c r="E28" s="370"/>
      <c r="F28" s="370"/>
      <c r="G28" s="370"/>
      <c r="H28" s="370"/>
      <c r="I28" s="371"/>
      <c r="J28" s="42"/>
      <c r="K28" s="42"/>
      <c r="L28" s="42"/>
      <c r="M28" s="42"/>
      <c r="N28" s="4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41"/>
      <c r="AB28" s="97" t="s">
        <v>150</v>
      </c>
      <c r="AC28" s="9">
        <v>3</v>
      </c>
    </row>
    <row r="29" spans="1:27" s="9" customFormat="1" ht="24.75" customHeight="1">
      <c r="A29" s="398" t="s">
        <v>34</v>
      </c>
      <c r="B29" s="397"/>
      <c r="C29" s="155"/>
      <c r="D29" s="399">
        <v>2872</v>
      </c>
      <c r="E29" s="370"/>
      <c r="F29" s="370">
        <v>140</v>
      </c>
      <c r="G29" s="370"/>
      <c r="H29" s="370">
        <f>SUM(D29:G30)</f>
        <v>3012</v>
      </c>
      <c r="I29" s="371"/>
      <c r="J29" s="42"/>
      <c r="K29" s="42"/>
      <c r="L29" s="42"/>
      <c r="M29" s="42"/>
      <c r="N29" s="42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41"/>
    </row>
    <row r="30" spans="1:27" s="9" customFormat="1" ht="24.75" customHeight="1">
      <c r="A30" s="396"/>
      <c r="B30" s="397"/>
      <c r="C30" s="155"/>
      <c r="D30" s="399"/>
      <c r="E30" s="370"/>
      <c r="F30" s="370"/>
      <c r="G30" s="370"/>
      <c r="H30" s="370"/>
      <c r="I30" s="37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41"/>
    </row>
    <row r="31" spans="1:27" s="9" customFormat="1" ht="24.75" customHeight="1">
      <c r="A31" s="398" t="s">
        <v>49</v>
      </c>
      <c r="B31" s="397"/>
      <c r="C31" s="155"/>
      <c r="D31" s="391">
        <v>1342</v>
      </c>
      <c r="E31" s="376"/>
      <c r="F31" s="400">
        <v>55</v>
      </c>
      <c r="G31" s="401"/>
      <c r="H31" s="370">
        <f>SUM(D31:G32)</f>
        <v>1397</v>
      </c>
      <c r="I31" s="37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1"/>
    </row>
    <row r="32" spans="1:27" s="9" customFormat="1" ht="24.75" customHeight="1" thickBot="1">
      <c r="A32" s="290"/>
      <c r="B32" s="289"/>
      <c r="C32" s="157"/>
      <c r="D32" s="392"/>
      <c r="E32" s="372"/>
      <c r="F32" s="136"/>
      <c r="G32" s="229"/>
      <c r="H32" s="372"/>
      <c r="I32" s="37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41"/>
    </row>
    <row r="33" spans="1:26" ht="24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24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</sheetData>
  <sheetProtection/>
  <mergeCells count="117">
    <mergeCell ref="W4:X4"/>
    <mergeCell ref="W5:X5"/>
    <mergeCell ref="O3:X3"/>
    <mergeCell ref="A4:B4"/>
    <mergeCell ref="C4:D4"/>
    <mergeCell ref="E4:F4"/>
    <mergeCell ref="A3:N3"/>
    <mergeCell ref="G4:H4"/>
    <mergeCell ref="I4:J4"/>
    <mergeCell ref="K4:L4"/>
    <mergeCell ref="J11:O11"/>
    <mergeCell ref="M12:O12"/>
    <mergeCell ref="J13:L13"/>
    <mergeCell ref="M13:O13"/>
    <mergeCell ref="S4:T4"/>
    <mergeCell ref="S5:T5"/>
    <mergeCell ref="P11:R12"/>
    <mergeCell ref="P13:R13"/>
    <mergeCell ref="F29:G30"/>
    <mergeCell ref="D31:E32"/>
    <mergeCell ref="A27:C28"/>
    <mergeCell ref="A29:C30"/>
    <mergeCell ref="A31:C32"/>
    <mergeCell ref="D27:E28"/>
    <mergeCell ref="F27:G28"/>
    <mergeCell ref="F31:G32"/>
    <mergeCell ref="D29:E30"/>
    <mergeCell ref="A26:C26"/>
    <mergeCell ref="G21:H21"/>
    <mergeCell ref="I21:J21"/>
    <mergeCell ref="K21:L21"/>
    <mergeCell ref="D26:E26"/>
    <mergeCell ref="F26:G26"/>
    <mergeCell ref="A21:B21"/>
    <mergeCell ref="C21:D21"/>
    <mergeCell ref="E21:F21"/>
    <mergeCell ref="A5:B5"/>
    <mergeCell ref="C5:D5"/>
    <mergeCell ref="H31:I32"/>
    <mergeCell ref="H26:I26"/>
    <mergeCell ref="H27:I28"/>
    <mergeCell ref="H29:I30"/>
    <mergeCell ref="A11:C12"/>
    <mergeCell ref="A20:B20"/>
    <mergeCell ref="C20:D20"/>
    <mergeCell ref="A19:F19"/>
    <mergeCell ref="G20:H20"/>
    <mergeCell ref="I20:J20"/>
    <mergeCell ref="K20:L20"/>
    <mergeCell ref="D12:F12"/>
    <mergeCell ref="A13:C13"/>
    <mergeCell ref="E20:F20"/>
    <mergeCell ref="G17:H17"/>
    <mergeCell ref="I17:J17"/>
    <mergeCell ref="K17:L17"/>
    <mergeCell ref="G19:L19"/>
    <mergeCell ref="E6:F6"/>
    <mergeCell ref="I6:J6"/>
    <mergeCell ref="O4:P4"/>
    <mergeCell ref="Q4:R4"/>
    <mergeCell ref="C6:D6"/>
    <mergeCell ref="O5:P5"/>
    <mergeCell ref="M4:N4"/>
    <mergeCell ref="E5:F5"/>
    <mergeCell ref="M5:N5"/>
    <mergeCell ref="G5:H5"/>
    <mergeCell ref="U5:V5"/>
    <mergeCell ref="U4:V4"/>
    <mergeCell ref="I5:J5"/>
    <mergeCell ref="K6:L6"/>
    <mergeCell ref="K5:L5"/>
    <mergeCell ref="Q5:R5"/>
    <mergeCell ref="D13:F13"/>
    <mergeCell ref="D11:I11"/>
    <mergeCell ref="G13:I13"/>
    <mergeCell ref="G12:I12"/>
    <mergeCell ref="S21:T21"/>
    <mergeCell ref="U21:V21"/>
    <mergeCell ref="O21:P21"/>
    <mergeCell ref="S17:T17"/>
    <mergeCell ref="J12:L12"/>
    <mergeCell ref="Q16:R16"/>
    <mergeCell ref="U19:Z19"/>
    <mergeCell ref="U20:V20"/>
    <mergeCell ref="W20:X20"/>
    <mergeCell ref="Y20:Z20"/>
    <mergeCell ref="Y21:Z21"/>
    <mergeCell ref="W21:X21"/>
    <mergeCell ref="C16:D16"/>
    <mergeCell ref="C17:D17"/>
    <mergeCell ref="S20:T20"/>
    <mergeCell ref="Q21:R21"/>
    <mergeCell ref="M21:N21"/>
    <mergeCell ref="M19:T19"/>
    <mergeCell ref="M20:N20"/>
    <mergeCell ref="O20:P20"/>
    <mergeCell ref="Q20:R20"/>
    <mergeCell ref="O16:P16"/>
    <mergeCell ref="I16:J16"/>
    <mergeCell ref="K16:L16"/>
    <mergeCell ref="U16:V16"/>
    <mergeCell ref="U17:V17"/>
    <mergeCell ref="W16:X16"/>
    <mergeCell ref="W17:X17"/>
    <mergeCell ref="O17:P17"/>
    <mergeCell ref="Q17:R17"/>
    <mergeCell ref="M17:N17"/>
    <mergeCell ref="A15:Z15"/>
    <mergeCell ref="Y16:Z16"/>
    <mergeCell ref="Y17:Z17"/>
    <mergeCell ref="A16:B16"/>
    <mergeCell ref="A17:B17"/>
    <mergeCell ref="E16:F16"/>
    <mergeCell ref="E17:F17"/>
    <mergeCell ref="G16:H16"/>
    <mergeCell ref="M16:N16"/>
    <mergeCell ref="S16:T16"/>
  </mergeCells>
  <printOptions/>
  <pageMargins left="0.7874015748031497" right="0.7874015748031497" top="0.7874015748031497" bottom="0.7874015748031497" header="0.3937007874015748" footer="0.3937007874015748"/>
  <pageSetup firstPageNumber="9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1" customWidth="1"/>
  </cols>
  <sheetData>
    <row r="2" ht="13.5">
      <c r="A2" s="61" t="s">
        <v>136</v>
      </c>
    </row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10" useFirstPageNumber="1" horizontalDpi="600" verticalDpi="6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2017-04-17T01:42:50Z</cp:lastPrinted>
  <dcterms:created xsi:type="dcterms:W3CDTF">2008-01-16T07:54:59Z</dcterms:created>
  <dcterms:modified xsi:type="dcterms:W3CDTF">2017-07-07T07:10:23Z</dcterms:modified>
  <cp:category/>
  <cp:version/>
  <cp:contentType/>
  <cp:contentStatus/>
</cp:coreProperties>
</file>