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15" windowWidth="12930" windowHeight="5835" activeTab="0"/>
  </bookViews>
  <sheets>
    <sheet name="基本計画" sheetId="1" r:id="rId1"/>
    <sheet name="管路延長、給水実績、費用構成" sheetId="2" r:id="rId2"/>
  </sheets>
  <definedNames>
    <definedName name="_xlnm.Print_Area" localSheetId="1">'管路延長、給水実績、費用構成'!$A$1:$P$32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A4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様式２－１
県水表紙下部記載事項そのまま写す</t>
        </r>
      </text>
    </comment>
  </commentList>
</comments>
</file>

<file path=xl/comments2.xml><?xml version="1.0" encoding="utf-8"?>
<comments xmlns="http://schemas.openxmlformats.org/spreadsheetml/2006/main">
  <authors>
    <author>奈良県</author>
  </authors>
  <commentList>
    <comment ref="A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様式２－１
県水（２－８）参照</t>
        </r>
      </text>
    </comment>
    <comment ref="A10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様式２－１
県水
（３－１）（３－２）参照</t>
        </r>
      </text>
    </comment>
    <comment ref="A1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コード５１１８</t>
        </r>
      </text>
    </comment>
    <comment ref="C1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コード５１０３</t>
        </r>
      </text>
    </comment>
    <comment ref="G1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コード５０１９</t>
        </r>
      </text>
    </comment>
    <comment ref="I1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コード５０２７</t>
        </r>
      </text>
    </comment>
    <comment ref="K1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コード５０２８</t>
        </r>
      </text>
    </comment>
    <comment ref="O1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コード５０１０</t>
        </r>
      </text>
    </comment>
    <comment ref="A2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（６－４）</t>
        </r>
      </text>
    </comment>
    <comment ref="E12" authorId="0">
      <text>
        <r>
          <rPr>
            <sz val="9"/>
            <rFont val="MS P ゴシック"/>
            <family val="3"/>
          </rPr>
          <t>コード５１０６</t>
        </r>
      </text>
    </comment>
  </commentList>
</comments>
</file>

<file path=xl/sharedStrings.xml><?xml version="1.0" encoding="utf-8"?>
<sst xmlns="http://schemas.openxmlformats.org/spreadsheetml/2006/main" count="144" uniqueCount="111">
  <si>
    <t>計</t>
  </si>
  <si>
    <t>創設事業</t>
  </si>
  <si>
    <t>水源</t>
  </si>
  <si>
    <t>室生ダム</t>
  </si>
  <si>
    <t>津風呂・大迫ダム</t>
  </si>
  <si>
    <t>桜井浄水場</t>
  </si>
  <si>
    <t>取水施設</t>
  </si>
  <si>
    <t>建設事業費
（千円）</t>
  </si>
  <si>
    <t>300mm未満</t>
  </si>
  <si>
    <t>300～
500mm未満</t>
  </si>
  <si>
    <t>500～
1000mm未満</t>
  </si>
  <si>
    <t>1000～
1500mm未満</t>
  </si>
  <si>
    <t>1500～
2000mm未満</t>
  </si>
  <si>
    <t>送水管</t>
  </si>
  <si>
    <t>ずい道・水路</t>
  </si>
  <si>
    <t>施設能力</t>
  </si>
  <si>
    <t>稼働率</t>
  </si>
  <si>
    <t>負荷率</t>
  </si>
  <si>
    <t>有効率</t>
  </si>
  <si>
    <t>有収率</t>
  </si>
  <si>
    <t>利用量率</t>
  </si>
  <si>
    <t>年　 間
給水量</t>
  </si>
  <si>
    <t>年　　　間
有収水量</t>
  </si>
  <si>
    <t>年　　　間
無収水量</t>
  </si>
  <si>
    <t>年　　　間
有効水量</t>
  </si>
  <si>
    <t>１日平均
給 水 量</t>
  </si>
  <si>
    <t>１日最大
給 水 量</t>
  </si>
  <si>
    <t>年　 間
取水量</t>
  </si>
  <si>
    <t>直接人件費</t>
  </si>
  <si>
    <t>間接人件費</t>
  </si>
  <si>
    <t>６　減価償却費</t>
  </si>
  <si>
    <t>小　計</t>
  </si>
  <si>
    <t>１　人件費（千円）</t>
  </si>
  <si>
    <t>（千円）</t>
  </si>
  <si>
    <t>　　水道用水供給事業</t>
  </si>
  <si>
    <t>２　動力費
（千円）</t>
  </si>
  <si>
    <t>３　修繕費
（千円）</t>
  </si>
  <si>
    <t>４　薬品費
（千円）</t>
  </si>
  <si>
    <t>５　支払利息
（千円）</t>
  </si>
  <si>
    <t>口　径　別　管　路　延　長　（m）</t>
  </si>
  <si>
    <t>（１）　基本計画</t>
  </si>
  <si>
    <t>（４）　費用構成</t>
  </si>
  <si>
    <t>（２）　管路延長</t>
  </si>
  <si>
    <t>───</t>
  </si>
  <si>
    <t>───</t>
  </si>
  <si>
    <t>───</t>
  </si>
  <si>
    <t>（Ａ）</t>
  </si>
  <si>
    <t>（Ｂ）</t>
  </si>
  <si>
    <t>（Ｃ）</t>
  </si>
  <si>
    <t>（Ｄ）</t>
  </si>
  <si>
    <t>（Ｅ）</t>
  </si>
  <si>
    <t>（Ｆ）</t>
  </si>
  <si>
    <t>（Ｈ）</t>
  </si>
  <si>
    <t>（Ｂ）/（Ａ）</t>
  </si>
  <si>
    <t>（Ｃ）/（Ｂ）</t>
  </si>
  <si>
    <t>（Ｇ）/（Ｄ）</t>
  </si>
  <si>
    <t>（Ｅ）/（Ｄ）</t>
  </si>
  <si>
    <t>（Ｄ）/（Ｈ）</t>
  </si>
  <si>
    <t>（％）</t>
  </si>
  <si>
    <t>（１）</t>
  </si>
  <si>
    <t>（２）</t>
  </si>
  <si>
    <t>（１）＋（２）</t>
  </si>
  <si>
    <t>（m3/日）</t>
  </si>
  <si>
    <t>（m3）</t>
  </si>
  <si>
    <t>（千m3）</t>
  </si>
  <si>
    <t>実績年間給水量
（千m3）</t>
  </si>
  <si>
    <t>年間有収水量
（千m3）</t>
  </si>
  <si>
    <t>（Ｇ）＝（Ｅ）＋（Ｆ）</t>
  </si>
  <si>
    <t>（３）　給水実績</t>
  </si>
  <si>
    <t>給水収益
（千円）</t>
  </si>
  <si>
    <t>目標年次</t>
  </si>
  <si>
    <t>工期</t>
  </si>
  <si>
    <t>実績１日最大給水量
（m3）</t>
  </si>
  <si>
    <t>実績</t>
  </si>
  <si>
    <t>事業経営
認可年月日</t>
  </si>
  <si>
    <t>（第1次第1回変更）</t>
  </si>
  <si>
    <t>（第3次第1回変更）</t>
  </si>
  <si>
    <t>浄水施設</t>
  </si>
  <si>
    <t>（第1次拡張）</t>
  </si>
  <si>
    <t>（第2次拡張）</t>
  </si>
  <si>
    <t>（第3次拡張）</t>
  </si>
  <si>
    <t>～</t>
  </si>
  <si>
    <t>m3/秒</t>
  </si>
  <si>
    <t>m3/日</t>
  </si>
  <si>
    <t>宇陀川系統</t>
  </si>
  <si>
    <t>吉野川系統</t>
  </si>
  <si>
    <t>室生ダム取水塔（水資源機構施工）</t>
  </si>
  <si>
    <t>下渕頭首工（農林水産省施工）、下市取水場</t>
  </si>
  <si>
    <t>職員数
（人）</t>
  </si>
  <si>
    <t>事業変更</t>
  </si>
  <si>
    <t>m3/秒</t>
  </si>
  <si>
    <t>m3/日</t>
  </si>
  <si>
    <t>大滝ダム</t>
  </si>
  <si>
    <t>（第3次第2回変更）</t>
  </si>
  <si>
    <t>吉野川系統</t>
  </si>
  <si>
    <t>給水市町村</t>
  </si>
  <si>
    <t>奈良市、大和高田市、大和郡山市、天理市、橿原市、桜井市、御所市、生駒市、香芝市、葛城市、宇陀市、</t>
  </si>
  <si>
    <t>平群町、三郷町、斑鳩町、安堵町、川西町、三宅町、田原本町、高取町、明日香村、上牧町、王寺町、</t>
  </si>
  <si>
    <t>広陵町、河合町</t>
  </si>
  <si>
    <t>以上２４市町村</t>
  </si>
  <si>
    <t>（奈良県水道局発行「県営水道のすがた」より）</t>
  </si>
  <si>
    <t>御所浄水場</t>
  </si>
  <si>
    <t>導水管</t>
  </si>
  <si>
    <t>津風呂・大迫ダム（国営農業用水再編対策事業）</t>
  </si>
  <si>
    <t>９　その他</t>
  </si>
  <si>
    <t>１０　計</t>
  </si>
  <si>
    <t>１１　受託工事費</t>
  </si>
  <si>
    <t>１２　合計</t>
  </si>
  <si>
    <t>１～９（千円）</t>
  </si>
  <si>
    <t>１０＋１１（千円）</t>
  </si>
  <si>
    <t>８　委託料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</si>
</sst>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%"/>
    <numFmt numFmtId="182" formatCode="[DBNum3]0"/>
    <numFmt numFmtId="183" formatCode="#,##0.00_ "/>
    <numFmt numFmtId="184" formatCode="0.0_ "/>
    <numFmt numFmtId="185" formatCode="#,##0_);[Red]\(#,##0\)"/>
    <numFmt numFmtId="186" formatCode="#,##0.0_ "/>
    <numFmt numFmtId="187" formatCode="#,##0_);\(#,##0\)"/>
    <numFmt numFmtId="188" formatCode="#,##0.0_);\(#,##0.0\)"/>
    <numFmt numFmtId="189" formatCode="#,##0.00_);\(#,##0.00\)"/>
    <numFmt numFmtId="190" formatCode="[$-411]ge\.m\.d;@"/>
    <numFmt numFmtId="191" formatCode="[$-411]ge;@"/>
    <numFmt numFmtId="192" formatCode="mmm\-yyyy"/>
    <numFmt numFmtId="193" formatCode="[$-411]ge\.m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20"/>
      <name val="HG創英角ｺﾞｼｯｸUB"/>
      <family val="3"/>
    </font>
    <font>
      <sz val="18"/>
      <color indexed="9"/>
      <name val="HG創英角ｺﾞｼｯｸUB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right" vertical="center"/>
    </xf>
    <xf numFmtId="18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80" fontId="9" fillId="0" borderId="10" xfId="0" applyNumberFormat="1" applyFont="1" applyBorder="1" applyAlignment="1">
      <alignment horizontal="right" vertical="center"/>
    </xf>
    <xf numFmtId="180" fontId="9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left" vertical="center"/>
    </xf>
    <xf numFmtId="0" fontId="10" fillId="0" borderId="12" xfId="0" applyNumberFormat="1" applyFont="1" applyFill="1" applyBorder="1" applyAlignment="1">
      <alignment vertical="center"/>
    </xf>
    <xf numFmtId="187" fontId="10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1" fillId="0" borderId="12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right" vertical="center" indent="1"/>
    </xf>
    <xf numFmtId="0" fontId="11" fillId="0" borderId="16" xfId="0" applyFont="1" applyFill="1" applyBorder="1" applyAlignment="1">
      <alignment horizontal="distributed" vertical="center" indent="1"/>
    </xf>
    <xf numFmtId="0" fontId="11" fillId="0" borderId="17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18" xfId="0" applyFont="1" applyFill="1" applyBorder="1" applyAlignment="1">
      <alignment horizontal="left" vertical="center" indent="1"/>
    </xf>
    <xf numFmtId="0" fontId="10" fillId="0" borderId="19" xfId="0" applyFont="1" applyFill="1" applyBorder="1" applyAlignment="1">
      <alignment horizontal="right" vertical="center" indent="1"/>
    </xf>
    <xf numFmtId="0" fontId="10" fillId="0" borderId="17" xfId="0" applyFont="1" applyFill="1" applyBorder="1" applyAlignment="1">
      <alignment horizontal="right" vertical="center" indent="1"/>
    </xf>
    <xf numFmtId="0" fontId="10" fillId="0" borderId="16" xfId="0" applyFont="1" applyFill="1" applyBorder="1" applyAlignment="1">
      <alignment horizontal="distributed" vertical="center" indent="1"/>
    </xf>
    <xf numFmtId="190" fontId="10" fillId="0" borderId="16" xfId="0" applyNumberFormat="1" applyFont="1" applyFill="1" applyBorder="1" applyAlignment="1">
      <alignment horizontal="left" vertical="center" indent="1"/>
    </xf>
    <xf numFmtId="190" fontId="10" fillId="0" borderId="0" xfId="0" applyNumberFormat="1" applyFont="1" applyFill="1" applyBorder="1" applyAlignment="1">
      <alignment horizontal="left" vertical="center" indent="1"/>
    </xf>
    <xf numFmtId="190" fontId="10" fillId="0" borderId="18" xfId="0" applyNumberFormat="1" applyFont="1" applyFill="1" applyBorder="1" applyAlignment="1">
      <alignment horizontal="left" vertical="center" indent="1"/>
    </xf>
    <xf numFmtId="0" fontId="11" fillId="0" borderId="20" xfId="0" applyFont="1" applyFill="1" applyBorder="1" applyAlignment="1">
      <alignment horizontal="left" vertical="center" indent="1"/>
    </xf>
    <xf numFmtId="58" fontId="10" fillId="0" borderId="16" xfId="0" applyNumberFormat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center" indent="1"/>
    </xf>
    <xf numFmtId="0" fontId="10" fillId="0" borderId="17" xfId="0" applyFont="1" applyFill="1" applyBorder="1" applyAlignment="1">
      <alignment horizontal="distributed" vertical="center" indent="1"/>
    </xf>
    <xf numFmtId="0" fontId="10" fillId="0" borderId="16" xfId="0" applyFont="1" applyFill="1" applyBorder="1" applyAlignment="1">
      <alignment horizontal="right" vertical="center" indent="1"/>
    </xf>
    <xf numFmtId="0" fontId="10" fillId="0" borderId="18" xfId="0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right" vertical="center" indent="1"/>
    </xf>
    <xf numFmtId="0" fontId="10" fillId="0" borderId="16" xfId="0" applyFont="1" applyFill="1" applyBorder="1" applyAlignment="1">
      <alignment horizontal="distributed" vertical="center" wrapText="1" indent="1"/>
    </xf>
    <xf numFmtId="0" fontId="10" fillId="0" borderId="17" xfId="0" applyFont="1" applyFill="1" applyBorder="1" applyAlignment="1">
      <alignment horizontal="distributed" vertical="center" wrapText="1" indent="1"/>
    </xf>
    <xf numFmtId="0" fontId="10" fillId="0" borderId="0" xfId="0" applyFont="1" applyFill="1" applyBorder="1" applyAlignment="1">
      <alignment horizontal="distributed" vertical="center" wrapText="1" indent="1"/>
    </xf>
    <xf numFmtId="0" fontId="10" fillId="0" borderId="22" xfId="0" applyFont="1" applyFill="1" applyBorder="1" applyAlignment="1">
      <alignment horizontal="distributed" vertical="center" wrapText="1" indent="1"/>
    </xf>
    <xf numFmtId="0" fontId="10" fillId="0" borderId="23" xfId="0" applyFont="1" applyFill="1" applyBorder="1" applyAlignment="1">
      <alignment horizontal="distributed" vertical="center" wrapText="1" indent="1"/>
    </xf>
    <xf numFmtId="0" fontId="10" fillId="0" borderId="22" xfId="0" applyFont="1" applyFill="1" applyBorder="1" applyAlignment="1">
      <alignment horizontal="right" vertical="center" indent="1"/>
    </xf>
    <xf numFmtId="0" fontId="10" fillId="0" borderId="23" xfId="0" applyFont="1" applyFill="1" applyBorder="1" applyAlignment="1">
      <alignment horizontal="right" vertical="center" indent="1"/>
    </xf>
    <xf numFmtId="0" fontId="10" fillId="0" borderId="24" xfId="0" applyFont="1" applyFill="1" applyBorder="1" applyAlignment="1">
      <alignment horizontal="right" vertical="center" indent="1"/>
    </xf>
    <xf numFmtId="0" fontId="11" fillId="0" borderId="24" xfId="0" applyFont="1" applyFill="1" applyBorder="1" applyAlignment="1">
      <alignment horizontal="left" vertical="center" indent="1"/>
    </xf>
    <xf numFmtId="0" fontId="10" fillId="0" borderId="25" xfId="0" applyFont="1" applyFill="1" applyBorder="1" applyAlignment="1">
      <alignment horizontal="right" vertical="center" indent="1"/>
    </xf>
    <xf numFmtId="0" fontId="10" fillId="0" borderId="26" xfId="0" applyFont="1" applyFill="1" applyBorder="1" applyAlignment="1">
      <alignment horizontal="right" vertical="center" indent="1"/>
    </xf>
    <xf numFmtId="191" fontId="10" fillId="0" borderId="27" xfId="0" applyNumberFormat="1" applyFont="1" applyFill="1" applyBorder="1" applyAlignment="1">
      <alignment horizontal="left" vertical="center" indent="1"/>
    </xf>
    <xf numFmtId="191" fontId="11" fillId="0" borderId="28" xfId="0" applyNumberFormat="1" applyFont="1" applyFill="1" applyBorder="1" applyAlignment="1">
      <alignment horizontal="left" vertical="center" indent="1"/>
    </xf>
    <xf numFmtId="191" fontId="10" fillId="0" borderId="29" xfId="0" applyNumberFormat="1" applyFont="1" applyFill="1" applyBorder="1" applyAlignment="1">
      <alignment horizontal="left" vertical="center" indent="1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93" fontId="10" fillId="0" borderId="27" xfId="0" applyNumberFormat="1" applyFont="1" applyFill="1" applyBorder="1" applyAlignment="1">
      <alignment horizontal="left" vertical="center" indent="1"/>
    </xf>
    <xf numFmtId="193" fontId="11" fillId="0" borderId="28" xfId="0" applyNumberFormat="1" applyFont="1" applyFill="1" applyBorder="1" applyAlignment="1">
      <alignment horizontal="center" vertical="center"/>
    </xf>
    <xf numFmtId="193" fontId="10" fillId="0" borderId="28" xfId="0" applyNumberFormat="1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/>
    </xf>
    <xf numFmtId="189" fontId="10" fillId="0" borderId="32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distributed" vertical="center" wrapText="1" indent="1"/>
    </xf>
    <xf numFmtId="188" fontId="10" fillId="0" borderId="35" xfId="0" applyNumberFormat="1" applyFont="1" applyFill="1" applyBorder="1" applyAlignment="1">
      <alignment vertical="center"/>
    </xf>
    <xf numFmtId="0" fontId="10" fillId="0" borderId="36" xfId="0" applyFont="1" applyFill="1" applyBorder="1" applyAlignment="1">
      <alignment vertical="center" wrapText="1"/>
    </xf>
    <xf numFmtId="187" fontId="10" fillId="0" borderId="36" xfId="0" applyNumberFormat="1" applyFont="1" applyFill="1" applyBorder="1" applyAlignment="1">
      <alignment vertical="center"/>
    </xf>
    <xf numFmtId="189" fontId="10" fillId="0" borderId="37" xfId="0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vertical="center" wrapText="1"/>
    </xf>
    <xf numFmtId="187" fontId="10" fillId="0" borderId="19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center" wrapText="1"/>
    </xf>
    <xf numFmtId="189" fontId="10" fillId="0" borderId="16" xfId="0" applyNumberFormat="1" applyFont="1" applyFill="1" applyBorder="1" applyAlignment="1">
      <alignment vertical="center"/>
    </xf>
    <xf numFmtId="189" fontId="10" fillId="0" borderId="19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horizontal="distributed" vertical="center" indent="1"/>
    </xf>
    <xf numFmtId="189" fontId="10" fillId="0" borderId="0" xfId="0" applyNumberFormat="1" applyFont="1" applyFill="1" applyBorder="1" applyAlignment="1">
      <alignment vertical="center"/>
    </xf>
    <xf numFmtId="0" fontId="10" fillId="0" borderId="39" xfId="0" applyFont="1" applyFill="1" applyBorder="1" applyAlignment="1">
      <alignment horizontal="distributed" vertical="center" wrapText="1" indent="1"/>
    </xf>
    <xf numFmtId="189" fontId="10" fillId="0" borderId="40" xfId="0" applyNumberFormat="1" applyFont="1" applyFill="1" applyBorder="1" applyAlignment="1">
      <alignment vertical="center"/>
    </xf>
    <xf numFmtId="0" fontId="10" fillId="0" borderId="41" xfId="0" applyFont="1" applyFill="1" applyBorder="1" applyAlignment="1">
      <alignment vertical="center" wrapText="1"/>
    </xf>
    <xf numFmtId="187" fontId="10" fillId="0" borderId="41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 wrapText="1"/>
    </xf>
    <xf numFmtId="188" fontId="10" fillId="0" borderId="4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42" xfId="0" applyFont="1" applyFill="1" applyBorder="1" applyAlignment="1">
      <alignment horizontal="distributed" vertical="center" wrapText="1" indent="1"/>
    </xf>
    <xf numFmtId="187" fontId="10" fillId="0" borderId="23" xfId="0" applyNumberFormat="1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left" vertical="center" wrapText="1" indent="1"/>
    </xf>
    <xf numFmtId="189" fontId="10" fillId="0" borderId="25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187" fontId="10" fillId="0" borderId="23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vertical="center" wrapText="1"/>
    </xf>
    <xf numFmtId="0" fontId="10" fillId="0" borderId="25" xfId="0" applyNumberFormat="1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horizontal="right" vertical="center" indent="1"/>
    </xf>
    <xf numFmtId="0" fontId="10" fillId="0" borderId="33" xfId="0" applyFont="1" applyFill="1" applyBorder="1" applyAlignment="1">
      <alignment horizontal="right" vertical="center" inden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/>
    </xf>
    <xf numFmtId="187" fontId="10" fillId="0" borderId="45" xfId="0" applyNumberFormat="1" applyFont="1" applyFill="1" applyBorder="1" applyAlignment="1">
      <alignment horizontal="center" vertical="center"/>
    </xf>
    <xf numFmtId="187" fontId="10" fillId="0" borderId="45" xfId="0" applyNumberFormat="1" applyFont="1" applyFill="1" applyBorder="1" applyAlignment="1">
      <alignment vertical="center"/>
    </xf>
    <xf numFmtId="0" fontId="10" fillId="0" borderId="45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horizontal="left" vertical="center" wrapText="1" indent="1"/>
    </xf>
    <xf numFmtId="0" fontId="11" fillId="0" borderId="46" xfId="0" applyFont="1" applyFill="1" applyBorder="1" applyAlignment="1">
      <alignment horizontal="left" vertical="center" wrapText="1" indent="1"/>
    </xf>
    <xf numFmtId="187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187" fontId="10" fillId="0" borderId="11" xfId="0" applyNumberFormat="1" applyFont="1" applyFill="1" applyBorder="1" applyAlignment="1">
      <alignment vertical="center"/>
    </xf>
    <xf numFmtId="193" fontId="10" fillId="0" borderId="29" xfId="0" applyNumberFormat="1" applyFont="1" applyFill="1" applyBorder="1" applyAlignment="1">
      <alignment horizontal="left" vertical="center" inden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10" fillId="0" borderId="47" xfId="0" applyFont="1" applyFill="1" applyBorder="1" applyAlignment="1">
      <alignment horizontal="left" vertical="center" indent="1"/>
    </xf>
    <xf numFmtId="0" fontId="10" fillId="0" borderId="48" xfId="0" applyFont="1" applyFill="1" applyBorder="1" applyAlignment="1">
      <alignment horizontal="left" vertical="center" indent="1"/>
    </xf>
    <xf numFmtId="0" fontId="0" fillId="0" borderId="48" xfId="0" applyFill="1" applyBorder="1" applyAlignment="1">
      <alignment horizontal="left" vertical="center" indent="1"/>
    </xf>
    <xf numFmtId="0" fontId="0" fillId="0" borderId="49" xfId="0" applyFill="1" applyBorder="1" applyAlignment="1">
      <alignment horizontal="left" vertical="center" indent="1"/>
    </xf>
    <xf numFmtId="0" fontId="10" fillId="0" borderId="50" xfId="0" applyFont="1" applyFill="1" applyBorder="1" applyAlignment="1">
      <alignment horizontal="left" vertical="center" indent="1"/>
    </xf>
    <xf numFmtId="0" fontId="10" fillId="0" borderId="51" xfId="0" applyFont="1" applyFill="1" applyBorder="1" applyAlignment="1">
      <alignment horizontal="left" vertical="center" indent="1"/>
    </xf>
    <xf numFmtId="0" fontId="0" fillId="0" borderId="51" xfId="0" applyFill="1" applyBorder="1" applyAlignment="1">
      <alignment horizontal="left" vertical="center" indent="1"/>
    </xf>
    <xf numFmtId="0" fontId="0" fillId="0" borderId="52" xfId="0" applyFill="1" applyBorder="1" applyAlignment="1">
      <alignment horizontal="left" vertical="center" indent="1"/>
    </xf>
    <xf numFmtId="0" fontId="10" fillId="0" borderId="48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0" fillId="0" borderId="53" xfId="0" applyNumberFormat="1" applyFont="1" applyFill="1" applyBorder="1" applyAlignment="1">
      <alignment horizontal="left" vertical="center" indent="1" shrinkToFit="1"/>
    </xf>
    <xf numFmtId="0" fontId="0" fillId="0" borderId="54" xfId="0" applyFill="1" applyBorder="1" applyAlignment="1">
      <alignment horizontal="left" vertical="center" indent="1" shrinkToFit="1"/>
    </xf>
    <xf numFmtId="0" fontId="0" fillId="0" borderId="20" xfId="0" applyFill="1" applyBorder="1" applyAlignment="1">
      <alignment horizontal="left" vertical="center" indent="1" shrinkToFit="1"/>
    </xf>
    <xf numFmtId="187" fontId="10" fillId="0" borderId="32" xfId="0" applyNumberFormat="1" applyFont="1" applyFill="1" applyBorder="1" applyAlignment="1">
      <alignment horizontal="left" vertical="center" indent="1"/>
    </xf>
    <xf numFmtId="0" fontId="0" fillId="0" borderId="33" xfId="0" applyFill="1" applyBorder="1" applyAlignment="1">
      <alignment horizontal="left" vertical="center" indent="1"/>
    </xf>
    <xf numFmtId="0" fontId="10" fillId="0" borderId="19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10" fillId="0" borderId="53" xfId="0" applyNumberFormat="1" applyFont="1" applyFill="1" applyBorder="1" applyAlignment="1">
      <alignment horizontal="left" vertical="center" indent="1"/>
    </xf>
    <xf numFmtId="0" fontId="0" fillId="0" borderId="54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 indent="1"/>
    </xf>
    <xf numFmtId="0" fontId="10" fillId="0" borderId="27" xfId="0" applyFont="1" applyFill="1" applyBorder="1" applyAlignment="1">
      <alignment horizontal="distributed" vertical="center" wrapText="1" indent="1"/>
    </xf>
    <xf numFmtId="0" fontId="10" fillId="0" borderId="28" xfId="0" applyFont="1" applyFill="1" applyBorder="1" applyAlignment="1">
      <alignment horizontal="distributed" vertical="center" indent="1"/>
    </xf>
    <xf numFmtId="0" fontId="10" fillId="0" borderId="32" xfId="0" applyFont="1" applyFill="1" applyBorder="1" applyAlignment="1">
      <alignment horizontal="left" vertical="center" indent="1"/>
    </xf>
    <xf numFmtId="0" fontId="10" fillId="0" borderId="55" xfId="0" applyFont="1" applyFill="1" applyBorder="1" applyAlignment="1">
      <alignment horizontal="distributed" vertical="distributed" textRotation="255" wrapText="1" indent="5"/>
    </xf>
    <xf numFmtId="0" fontId="0" fillId="0" borderId="56" xfId="0" applyFill="1" applyBorder="1" applyAlignment="1">
      <alignment horizontal="distributed" vertical="distributed" textRotation="255" wrapText="1" indent="5"/>
    </xf>
    <xf numFmtId="0" fontId="0" fillId="0" borderId="57" xfId="0" applyFill="1" applyBorder="1" applyAlignment="1">
      <alignment horizontal="distributed" vertical="distributed" textRotation="255" wrapText="1" indent="5"/>
    </xf>
    <xf numFmtId="0" fontId="10" fillId="0" borderId="19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193" fontId="10" fillId="0" borderId="28" xfId="0" applyNumberFormat="1" applyFont="1" applyFill="1" applyBorder="1" applyAlignment="1">
      <alignment horizontal="left" vertical="center"/>
    </xf>
    <xf numFmtId="193" fontId="11" fillId="0" borderId="58" xfId="0" applyNumberFormat="1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distributed" vertical="center" wrapText="1" indent="1"/>
    </xf>
    <xf numFmtId="0" fontId="10" fillId="0" borderId="15" xfId="0" applyFont="1" applyFill="1" applyBorder="1" applyAlignment="1">
      <alignment horizontal="distributed" vertical="center" indent="1"/>
    </xf>
    <xf numFmtId="0" fontId="11" fillId="0" borderId="16" xfId="0" applyFont="1" applyFill="1" applyBorder="1" applyAlignment="1">
      <alignment horizontal="distributed" vertical="center" indent="1"/>
    </xf>
    <xf numFmtId="0" fontId="11" fillId="0" borderId="17" xfId="0" applyFont="1" applyFill="1" applyBorder="1" applyAlignment="1">
      <alignment horizontal="distributed" vertical="center" indent="1"/>
    </xf>
    <xf numFmtId="187" fontId="10" fillId="0" borderId="60" xfId="0" applyNumberFormat="1" applyFont="1" applyFill="1" applyBorder="1" applyAlignment="1" applyProtection="1">
      <alignment vertical="center"/>
      <protection locked="0"/>
    </xf>
    <xf numFmtId="187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6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indent="1"/>
    </xf>
    <xf numFmtId="0" fontId="10" fillId="0" borderId="55" xfId="0" applyFont="1" applyFill="1" applyBorder="1" applyAlignment="1">
      <alignment horizontal="distributed" vertical="center" textRotation="255"/>
    </xf>
    <xf numFmtId="0" fontId="10" fillId="0" borderId="57" xfId="0" applyFont="1" applyFill="1" applyBorder="1" applyAlignment="1">
      <alignment horizontal="distributed" vertical="center" textRotation="255"/>
    </xf>
    <xf numFmtId="187" fontId="10" fillId="0" borderId="13" xfId="0" applyNumberFormat="1" applyFont="1" applyFill="1" applyBorder="1" applyAlignment="1" applyProtection="1">
      <alignment vertical="center"/>
      <protection locked="0"/>
    </xf>
    <xf numFmtId="187" fontId="10" fillId="0" borderId="61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left" vertical="center" indent="1"/>
    </xf>
    <xf numFmtId="0" fontId="10" fillId="0" borderId="45" xfId="0" applyFont="1" applyFill="1" applyBorder="1" applyAlignment="1">
      <alignment horizontal="left" vertical="center" inden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distributed" vertical="center" indent="1"/>
    </xf>
    <xf numFmtId="0" fontId="10" fillId="0" borderId="30" xfId="0" applyFont="1" applyFill="1" applyBorder="1" applyAlignment="1">
      <alignment horizontal="distributed" vertical="center" indent="1"/>
    </xf>
    <xf numFmtId="58" fontId="10" fillId="0" borderId="40" xfId="0" applyNumberFormat="1" applyFont="1" applyFill="1" applyBorder="1" applyAlignment="1">
      <alignment horizontal="left" vertical="center" indent="1"/>
    </xf>
    <xf numFmtId="0" fontId="11" fillId="0" borderId="41" xfId="0" applyFont="1" applyFill="1" applyBorder="1" applyAlignment="1">
      <alignment horizontal="left" vertical="center" indent="1"/>
    </xf>
    <xf numFmtId="0" fontId="10" fillId="0" borderId="55" xfId="0" applyFont="1" applyFill="1" applyBorder="1" applyAlignment="1">
      <alignment horizontal="center" vertical="center" textRotation="255" wrapText="1"/>
    </xf>
    <xf numFmtId="0" fontId="10" fillId="0" borderId="57" xfId="0" applyFont="1" applyFill="1" applyBorder="1" applyAlignment="1">
      <alignment horizontal="center" vertical="center" textRotation="255" wrapText="1"/>
    </xf>
    <xf numFmtId="0" fontId="10" fillId="0" borderId="59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190" fontId="10" fillId="0" borderId="53" xfId="0" applyNumberFormat="1" applyFont="1" applyFill="1" applyBorder="1" applyAlignment="1">
      <alignment horizontal="left" vertical="center" indent="1"/>
    </xf>
    <xf numFmtId="0" fontId="11" fillId="0" borderId="54" xfId="0" applyFont="1" applyFill="1" applyBorder="1" applyAlignment="1">
      <alignment horizontal="left" vertical="center" indent="1"/>
    </xf>
    <xf numFmtId="0" fontId="10" fillId="0" borderId="40" xfId="0" applyFont="1" applyFill="1" applyBorder="1" applyAlignment="1">
      <alignment horizontal="left" vertical="center" indent="1"/>
    </xf>
    <xf numFmtId="58" fontId="10" fillId="0" borderId="25" xfId="0" applyNumberFormat="1" applyFont="1" applyFill="1" applyBorder="1" applyAlignment="1">
      <alignment horizontal="left" vertical="center" indent="1"/>
    </xf>
    <xf numFmtId="0" fontId="11" fillId="0" borderId="23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distributed" vertical="center" indent="3"/>
    </xf>
    <xf numFmtId="0" fontId="11" fillId="0" borderId="10" xfId="0" applyFont="1" applyFill="1" applyBorder="1" applyAlignment="1">
      <alignment horizontal="distributed" vertical="center" indent="3"/>
    </xf>
    <xf numFmtId="0" fontId="0" fillId="0" borderId="61" xfId="0" applyFill="1" applyBorder="1" applyAlignment="1">
      <alignment horizontal="distributed" vertical="center" indent="3"/>
    </xf>
    <xf numFmtId="0" fontId="0" fillId="0" borderId="1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190" fontId="10" fillId="0" borderId="19" xfId="0" applyNumberFormat="1" applyFont="1" applyFill="1" applyBorder="1" applyAlignment="1">
      <alignment horizontal="left" vertical="center" indent="1"/>
    </xf>
    <xf numFmtId="0" fontId="0" fillId="0" borderId="65" xfId="0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190" fontId="10" fillId="0" borderId="59" xfId="0" applyNumberFormat="1" applyFont="1" applyFill="1" applyBorder="1" applyAlignment="1">
      <alignment horizontal="left" vertical="center" indent="1"/>
    </xf>
    <xf numFmtId="190" fontId="10" fillId="0" borderId="12" xfId="0" applyNumberFormat="1" applyFont="1" applyFill="1" applyBorder="1" applyAlignment="1">
      <alignment horizontal="left" vertical="center" indent="1"/>
    </xf>
    <xf numFmtId="190" fontId="10" fillId="0" borderId="66" xfId="0" applyNumberFormat="1" applyFont="1" applyFill="1" applyBorder="1" applyAlignment="1">
      <alignment horizontal="left" vertical="center" indent="1"/>
    </xf>
    <xf numFmtId="190" fontId="11" fillId="0" borderId="16" xfId="0" applyNumberFormat="1" applyFont="1" applyFill="1" applyBorder="1" applyAlignment="1">
      <alignment horizontal="left" vertical="center" indent="1"/>
    </xf>
    <xf numFmtId="190" fontId="11" fillId="0" borderId="0" xfId="0" applyNumberFormat="1" applyFont="1" applyFill="1" applyBorder="1" applyAlignment="1">
      <alignment horizontal="left" vertical="center" indent="1"/>
    </xf>
    <xf numFmtId="190" fontId="11" fillId="0" borderId="18" xfId="0" applyNumberFormat="1" applyFont="1" applyFill="1" applyBorder="1" applyAlignment="1">
      <alignment horizontal="left" vertical="center" indent="1"/>
    </xf>
    <xf numFmtId="190" fontId="10" fillId="0" borderId="14" xfId="0" applyNumberFormat="1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 indent="1"/>
    </xf>
    <xf numFmtId="0" fontId="10" fillId="0" borderId="67" xfId="0" applyFont="1" applyFill="1" applyBorder="1" applyAlignment="1">
      <alignment horizontal="distributed" vertical="center" indent="4"/>
    </xf>
    <xf numFmtId="0" fontId="10" fillId="0" borderId="68" xfId="0" applyFont="1" applyFill="1" applyBorder="1" applyAlignment="1">
      <alignment horizontal="distributed" vertical="center" indent="4"/>
    </xf>
    <xf numFmtId="0" fontId="10" fillId="0" borderId="69" xfId="0" applyFont="1" applyFill="1" applyBorder="1" applyAlignment="1">
      <alignment horizontal="distributed" vertical="center" indent="4"/>
    </xf>
    <xf numFmtId="0" fontId="0" fillId="0" borderId="65" xfId="0" applyFill="1" applyBorder="1" applyAlignment="1">
      <alignment vertical="center"/>
    </xf>
    <xf numFmtId="187" fontId="10" fillId="0" borderId="13" xfId="0" applyNumberFormat="1" applyFont="1" applyFill="1" applyBorder="1" applyAlignment="1" applyProtection="1">
      <alignment vertical="center"/>
      <protection/>
    </xf>
    <xf numFmtId="187" fontId="10" fillId="0" borderId="61" xfId="0" applyNumberFormat="1" applyFont="1" applyFill="1" applyBorder="1" applyAlignment="1" applyProtection="1">
      <alignment vertical="center"/>
      <protection/>
    </xf>
    <xf numFmtId="187" fontId="10" fillId="0" borderId="70" xfId="0" applyNumberFormat="1" applyFont="1" applyFill="1" applyBorder="1" applyAlignment="1" applyProtection="1">
      <alignment vertical="center"/>
      <protection/>
    </xf>
    <xf numFmtId="0" fontId="10" fillId="0" borderId="7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87" fontId="10" fillId="0" borderId="47" xfId="0" applyNumberFormat="1" applyFont="1" applyFill="1" applyBorder="1" applyAlignment="1">
      <alignment horizontal="left" vertical="center"/>
    </xf>
    <xf numFmtId="187" fontId="10" fillId="0" borderId="48" xfId="0" applyNumberFormat="1" applyFont="1" applyFill="1" applyBorder="1" applyAlignment="1">
      <alignment horizontal="left" vertical="center"/>
    </xf>
    <xf numFmtId="187" fontId="10" fillId="0" borderId="33" xfId="0" applyNumberFormat="1" applyFont="1" applyFill="1" applyBorder="1" applyAlignment="1">
      <alignment horizontal="left" vertical="center"/>
    </xf>
    <xf numFmtId="187" fontId="10" fillId="0" borderId="16" xfId="0" applyNumberFormat="1" applyFont="1" applyFill="1" applyBorder="1" applyAlignment="1">
      <alignment horizontal="left" vertical="center"/>
    </xf>
    <xf numFmtId="187" fontId="10" fillId="0" borderId="0" xfId="0" applyNumberFormat="1" applyFont="1" applyFill="1" applyBorder="1" applyAlignment="1">
      <alignment horizontal="left" vertical="center"/>
    </xf>
    <xf numFmtId="187" fontId="10" fillId="0" borderId="17" xfId="0" applyNumberFormat="1" applyFont="1" applyFill="1" applyBorder="1" applyAlignment="1">
      <alignment horizontal="left" vertical="center"/>
    </xf>
    <xf numFmtId="187" fontId="10" fillId="0" borderId="63" xfId="0" applyNumberFormat="1" applyFont="1" applyFill="1" applyBorder="1" applyAlignment="1">
      <alignment horizontal="left" vertical="center"/>
    </xf>
    <xf numFmtId="187" fontId="10" fillId="0" borderId="11" xfId="0" applyNumberFormat="1" applyFont="1" applyFill="1" applyBorder="1" applyAlignment="1">
      <alignment horizontal="left" vertical="center"/>
    </xf>
    <xf numFmtId="180" fontId="9" fillId="0" borderId="70" xfId="0" applyNumberFormat="1" applyFont="1" applyFill="1" applyBorder="1" applyAlignment="1" applyProtection="1">
      <alignment horizontal="right" vertical="center"/>
      <protection/>
    </xf>
    <xf numFmtId="186" fontId="9" fillId="0" borderId="70" xfId="0" applyNumberFormat="1" applyFont="1" applyFill="1" applyBorder="1" applyAlignment="1">
      <alignment vertical="center"/>
    </xf>
    <xf numFmtId="0" fontId="9" fillId="0" borderId="71" xfId="0" applyFont="1" applyBorder="1" applyAlignment="1">
      <alignment horizontal="center" vertical="center"/>
    </xf>
    <xf numFmtId="180" fontId="9" fillId="0" borderId="70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180" fontId="9" fillId="0" borderId="65" xfId="0" applyNumberFormat="1" applyFont="1" applyFill="1" applyBorder="1" applyAlignment="1" applyProtection="1">
      <alignment horizontal="right" vertical="center"/>
      <protection locked="0"/>
    </xf>
    <xf numFmtId="180" fontId="9" fillId="0" borderId="75" xfId="0" applyNumberFormat="1" applyFont="1" applyFill="1" applyBorder="1" applyAlignment="1" applyProtection="1">
      <alignment horizontal="right" vertical="center"/>
      <protection locked="0"/>
    </xf>
    <xf numFmtId="0" fontId="9" fillId="0" borderId="63" xfId="0" applyFont="1" applyBorder="1" applyAlignment="1">
      <alignment horizontal="center" vertical="center"/>
    </xf>
    <xf numFmtId="180" fontId="9" fillId="0" borderId="60" xfId="0" applyNumberFormat="1" applyFont="1" applyFill="1" applyBorder="1" applyAlignment="1" applyProtection="1">
      <alignment horizontal="right" vertical="center"/>
      <protection locked="0"/>
    </xf>
    <xf numFmtId="0" fontId="9" fillId="0" borderId="76" xfId="0" applyFont="1" applyBorder="1" applyAlignment="1">
      <alignment horizontal="center" vertical="center" wrapText="1" shrinkToFit="1"/>
    </xf>
    <xf numFmtId="0" fontId="9" fillId="0" borderId="76" xfId="0" applyFont="1" applyBorder="1" applyAlignment="1">
      <alignment horizontal="center" vertical="center" shrinkToFit="1"/>
    </xf>
    <xf numFmtId="180" fontId="9" fillId="0" borderId="10" xfId="0" applyNumberFormat="1" applyFont="1" applyFill="1" applyBorder="1" applyAlignment="1">
      <alignment horizontal="right" vertical="center"/>
    </xf>
    <xf numFmtId="180" fontId="9" fillId="0" borderId="65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186" fontId="9" fillId="0" borderId="65" xfId="0" applyNumberFormat="1" applyFont="1" applyFill="1" applyBorder="1" applyAlignment="1">
      <alignment vertical="center"/>
    </xf>
    <xf numFmtId="186" fontId="9" fillId="0" borderId="75" xfId="0" applyNumberFormat="1" applyFont="1" applyFill="1" applyBorder="1" applyAlignment="1">
      <alignment vertical="center"/>
    </xf>
    <xf numFmtId="180" fontId="9" fillId="0" borderId="73" xfId="0" applyNumberFormat="1" applyFont="1" applyBorder="1" applyAlignment="1">
      <alignment horizontal="right" vertical="center"/>
    </xf>
    <xf numFmtId="180" fontId="9" fillId="0" borderId="16" xfId="0" applyNumberFormat="1" applyFont="1" applyBorder="1" applyAlignment="1">
      <alignment horizontal="right" vertical="center"/>
    </xf>
    <xf numFmtId="0" fontId="9" fillId="0" borderId="76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/>
    </xf>
    <xf numFmtId="180" fontId="9" fillId="0" borderId="70" xfId="0" applyNumberFormat="1" applyFont="1" applyFill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9" fillId="0" borderId="71" xfId="0" applyFont="1" applyBorder="1" applyAlignment="1">
      <alignment horizontal="center" vertical="center" shrinkToFit="1"/>
    </xf>
    <xf numFmtId="0" fontId="9" fillId="0" borderId="76" xfId="0" applyFont="1" applyBorder="1" applyAlignment="1">
      <alignment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180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77" xfId="0" applyNumberFormat="1" applyFont="1" applyFill="1" applyBorder="1" applyAlignment="1">
      <alignment horizontal="center" vertical="center"/>
    </xf>
    <xf numFmtId="180" fontId="9" fillId="0" borderId="78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6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 wrapText="1"/>
    </xf>
    <xf numFmtId="0" fontId="9" fillId="0" borderId="71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 wrapText="1"/>
    </xf>
    <xf numFmtId="180" fontId="9" fillId="0" borderId="77" xfId="0" applyNumberFormat="1" applyFont="1" applyFill="1" applyBorder="1" applyAlignment="1">
      <alignment horizontal="right" vertical="center"/>
    </xf>
    <xf numFmtId="180" fontId="9" fillId="0" borderId="80" xfId="0" applyNumberFormat="1" applyFont="1" applyFill="1" applyBorder="1" applyAlignment="1">
      <alignment horizontal="right" vertical="center"/>
    </xf>
    <xf numFmtId="0" fontId="9" fillId="0" borderId="81" xfId="0" applyFont="1" applyBorder="1" applyAlignment="1">
      <alignment horizontal="distributed" vertical="center" indent="1"/>
    </xf>
    <xf numFmtId="0" fontId="9" fillId="0" borderId="82" xfId="0" applyFont="1" applyBorder="1" applyAlignment="1">
      <alignment horizontal="distributed" vertical="center" indent="1"/>
    </xf>
    <xf numFmtId="180" fontId="9" fillId="0" borderId="81" xfId="0" applyNumberFormat="1" applyFont="1" applyFill="1" applyBorder="1" applyAlignment="1" applyProtection="1">
      <alignment horizontal="right" vertical="center"/>
      <protection locked="0"/>
    </xf>
    <xf numFmtId="180" fontId="9" fillId="0" borderId="83" xfId="0" applyNumberFormat="1" applyFont="1" applyFill="1" applyBorder="1" applyAlignment="1" applyProtection="1">
      <alignment horizontal="right" vertical="center"/>
      <protection locked="0"/>
    </xf>
    <xf numFmtId="0" fontId="9" fillId="0" borderId="84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4" xfId="0" applyNumberFormat="1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180" fontId="9" fillId="0" borderId="82" xfId="0" applyNumberFormat="1" applyFont="1" applyFill="1" applyBorder="1" applyAlignment="1">
      <alignment horizontal="right" vertical="center"/>
    </xf>
    <xf numFmtId="180" fontId="9" fillId="0" borderId="85" xfId="0" applyNumberFormat="1" applyFont="1" applyFill="1" applyBorder="1" applyAlignment="1">
      <alignment horizontal="right" vertical="center"/>
    </xf>
    <xf numFmtId="180" fontId="9" fillId="0" borderId="32" xfId="0" applyNumberFormat="1" applyFont="1" applyFill="1" applyBorder="1" applyAlignment="1">
      <alignment horizontal="right" vertical="center"/>
    </xf>
    <xf numFmtId="180" fontId="9" fillId="0" borderId="33" xfId="0" applyNumberFormat="1" applyFont="1" applyFill="1" applyBorder="1" applyAlignment="1">
      <alignment horizontal="right" vertical="center"/>
    </xf>
    <xf numFmtId="0" fontId="9" fillId="0" borderId="86" xfId="0" applyFont="1" applyBorder="1" applyAlignment="1">
      <alignment horizontal="distributed" vertical="center" indent="1"/>
    </xf>
    <xf numFmtId="0" fontId="9" fillId="0" borderId="29" xfId="0" applyFont="1" applyBorder="1" applyAlignment="1">
      <alignment horizontal="distributed" vertical="center" indent="1"/>
    </xf>
    <xf numFmtId="180" fontId="9" fillId="0" borderId="55" xfId="0" applyNumberFormat="1" applyFont="1" applyFill="1" applyBorder="1" applyAlignment="1" applyProtection="1">
      <alignment horizontal="right" vertical="center"/>
      <protection locked="0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left" vertical="center"/>
    </xf>
    <xf numFmtId="180" fontId="9" fillId="0" borderId="89" xfId="0" applyNumberFormat="1" applyFont="1" applyFill="1" applyBorder="1" applyAlignment="1">
      <alignment horizontal="right" vertical="center"/>
    </xf>
    <xf numFmtId="0" fontId="9" fillId="0" borderId="9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90" xfId="0" applyFont="1" applyBorder="1" applyAlignment="1">
      <alignment vertical="center"/>
    </xf>
    <xf numFmtId="0" fontId="9" fillId="0" borderId="71" xfId="0" applyFont="1" applyBorder="1" applyAlignment="1" quotePrefix="1">
      <alignment horizontal="center" vertical="center"/>
    </xf>
    <xf numFmtId="186" fontId="9" fillId="0" borderId="60" xfId="0" applyNumberFormat="1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2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79" xfId="0" applyFont="1" applyBorder="1" applyAlignment="1" quotePrefix="1">
      <alignment horizontal="center" vertical="center"/>
    </xf>
    <xf numFmtId="0" fontId="9" fillId="0" borderId="88" xfId="0" applyFont="1" applyBorder="1" applyAlignment="1">
      <alignment horizontal="center" vertical="center"/>
    </xf>
    <xf numFmtId="180" fontId="9" fillId="0" borderId="65" xfId="0" applyNumberFormat="1" applyFont="1" applyFill="1" applyBorder="1" applyAlignment="1" applyProtection="1">
      <alignment horizontal="right" vertical="center"/>
      <protection/>
    </xf>
    <xf numFmtId="180" fontId="9" fillId="0" borderId="60" xfId="0" applyNumberFormat="1" applyFont="1" applyFill="1" applyBorder="1" applyAlignment="1" applyProtection="1">
      <alignment horizontal="right" vertical="center"/>
      <protection/>
    </xf>
    <xf numFmtId="180" fontId="9" fillId="0" borderId="91" xfId="0" applyNumberFormat="1" applyFont="1" applyFill="1" applyBorder="1" applyAlignment="1" applyProtection="1">
      <alignment horizontal="right" vertical="center"/>
      <protection locked="0"/>
    </xf>
    <xf numFmtId="180" fontId="9" fillId="0" borderId="13" xfId="0" applyNumberFormat="1" applyFont="1" applyFill="1" applyBorder="1" applyAlignment="1" applyProtection="1">
      <alignment horizontal="right" vertical="center"/>
      <protection locked="0"/>
    </xf>
    <xf numFmtId="0" fontId="9" fillId="0" borderId="59" xfId="0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333375</xdr:colOff>
      <xdr:row>2</xdr:row>
      <xdr:rowOff>76200</xdr:rowOff>
    </xdr:to>
    <xdr:sp>
      <xdr:nvSpPr>
        <xdr:cNvPr id="1" name="Oval 1"/>
        <xdr:cNvSpPr>
          <a:spLocks/>
        </xdr:cNvSpPr>
      </xdr:nvSpPr>
      <xdr:spPr>
        <a:xfrm>
          <a:off x="38100" y="38100"/>
          <a:ext cx="647700" cy="638175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1.625" style="0" customWidth="1"/>
    <col min="3" max="3" width="8.625" style="0" customWidth="1"/>
    <col min="4" max="4" width="7.625" style="0" customWidth="1"/>
    <col min="5" max="5" width="8.625" style="0" customWidth="1"/>
    <col min="6" max="6" width="7.625" style="0" customWidth="1"/>
    <col min="7" max="7" width="8.625" style="0" customWidth="1"/>
    <col min="8" max="8" width="7.625" style="0" customWidth="1"/>
    <col min="9" max="9" width="8.625" style="0" customWidth="1"/>
    <col min="10" max="10" width="7.625" style="0" customWidth="1"/>
    <col min="11" max="11" width="8.625" style="0" customWidth="1"/>
    <col min="12" max="12" width="7.625" style="0" customWidth="1"/>
  </cols>
  <sheetData>
    <row r="1" spans="1:12" s="22" customFormat="1" ht="9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6" customFormat="1" ht="37.5" customHeight="1">
      <c r="A2" s="4"/>
      <c r="B2" s="8" t="s">
        <v>34</v>
      </c>
      <c r="C2" s="5"/>
      <c r="D2" s="7"/>
      <c r="E2" s="5"/>
      <c r="F2" s="5"/>
      <c r="G2" s="5"/>
      <c r="H2" s="5"/>
      <c r="I2" s="5"/>
      <c r="J2" s="5"/>
      <c r="K2" s="5"/>
      <c r="L2" s="5"/>
    </row>
    <row r="3" s="22" customFormat="1" ht="15" customHeight="1"/>
    <row r="4" s="23" customFormat="1" ht="15" customHeight="1"/>
    <row r="5" spans="1:4" ht="19.5" customHeight="1">
      <c r="A5" s="9" t="s">
        <v>40</v>
      </c>
      <c r="B5" s="1"/>
      <c r="D5" s="37"/>
    </row>
    <row r="6" s="23" customFormat="1" ht="9.75" customHeight="1" thickBot="1"/>
    <row r="7" spans="1:12" s="23" customFormat="1" ht="19.5" customHeight="1" thickBot="1">
      <c r="A7" s="188"/>
      <c r="B7" s="189"/>
      <c r="C7" s="212" t="s">
        <v>1</v>
      </c>
      <c r="D7" s="213"/>
      <c r="E7" s="213"/>
      <c r="F7" s="214"/>
      <c r="G7" s="196" t="s">
        <v>89</v>
      </c>
      <c r="H7" s="197"/>
      <c r="I7" s="197"/>
      <c r="J7" s="198"/>
      <c r="K7" s="203" t="s">
        <v>0</v>
      </c>
      <c r="L7" s="189"/>
    </row>
    <row r="8" spans="1:12" s="23" customFormat="1" ht="19.5" customHeight="1">
      <c r="A8" s="161" t="s">
        <v>74</v>
      </c>
      <c r="B8" s="162"/>
      <c r="C8" s="204">
        <v>24469</v>
      </c>
      <c r="D8" s="205"/>
      <c r="E8" s="205"/>
      <c r="F8" s="206"/>
      <c r="G8" s="210">
        <v>26389</v>
      </c>
      <c r="H8" s="211"/>
      <c r="I8" s="211"/>
      <c r="J8" s="38"/>
      <c r="K8" s="39"/>
      <c r="L8" s="40"/>
    </row>
    <row r="9" spans="1:12" s="23" customFormat="1" ht="19.5" customHeight="1">
      <c r="A9" s="163"/>
      <c r="B9" s="164"/>
      <c r="C9" s="207"/>
      <c r="D9" s="208"/>
      <c r="E9" s="208"/>
      <c r="F9" s="209"/>
      <c r="G9" s="157" t="s">
        <v>78</v>
      </c>
      <c r="H9" s="190"/>
      <c r="I9" s="190"/>
      <c r="J9" s="44"/>
      <c r="K9" s="45"/>
      <c r="L9" s="46"/>
    </row>
    <row r="10" spans="1:14" s="23" customFormat="1" ht="19.5" customHeight="1">
      <c r="A10" s="47"/>
      <c r="B10" s="42"/>
      <c r="C10" s="48"/>
      <c r="D10" s="49"/>
      <c r="E10" s="49"/>
      <c r="F10" s="50"/>
      <c r="G10" s="191">
        <v>28025</v>
      </c>
      <c r="H10" s="192"/>
      <c r="I10" s="192"/>
      <c r="J10" s="51"/>
      <c r="K10" s="45"/>
      <c r="L10" s="46"/>
      <c r="N10" s="28"/>
    </row>
    <row r="11" spans="1:12" s="23" customFormat="1" ht="19.5" customHeight="1">
      <c r="A11" s="41"/>
      <c r="B11" s="42"/>
      <c r="C11" s="52"/>
      <c r="D11" s="25"/>
      <c r="E11" s="53"/>
      <c r="F11" s="43"/>
      <c r="G11" s="184" t="s">
        <v>75</v>
      </c>
      <c r="H11" s="185"/>
      <c r="I11" s="185"/>
      <c r="J11" s="54"/>
      <c r="K11" s="45"/>
      <c r="L11" s="46"/>
    </row>
    <row r="12" spans="1:12" s="23" customFormat="1" ht="19.5" customHeight="1">
      <c r="A12" s="47"/>
      <c r="B12" s="55"/>
      <c r="C12" s="56"/>
      <c r="D12" s="25"/>
      <c r="E12" s="53"/>
      <c r="F12" s="57"/>
      <c r="G12" s="201">
        <v>30788</v>
      </c>
      <c r="H12" s="190"/>
      <c r="I12" s="190"/>
      <c r="J12" s="44"/>
      <c r="K12" s="45"/>
      <c r="L12" s="46"/>
    </row>
    <row r="13" spans="1:12" s="23" customFormat="1" ht="19.5" customHeight="1">
      <c r="A13" s="47"/>
      <c r="B13" s="55"/>
      <c r="C13" s="56"/>
      <c r="D13" s="25"/>
      <c r="E13" s="53"/>
      <c r="F13" s="58"/>
      <c r="G13" s="157" t="s">
        <v>79</v>
      </c>
      <c r="H13" s="190"/>
      <c r="I13" s="190"/>
      <c r="J13" s="44"/>
      <c r="K13" s="45"/>
      <c r="L13" s="46"/>
    </row>
    <row r="14" spans="1:12" s="23" customFormat="1" ht="19.5" customHeight="1">
      <c r="A14" s="47"/>
      <c r="B14" s="55"/>
      <c r="C14" s="56"/>
      <c r="D14" s="25"/>
      <c r="E14" s="53"/>
      <c r="F14" s="58"/>
      <c r="G14" s="191">
        <v>36980</v>
      </c>
      <c r="H14" s="192"/>
      <c r="I14" s="192"/>
      <c r="J14" s="51"/>
      <c r="K14" s="45"/>
      <c r="L14" s="46"/>
    </row>
    <row r="15" spans="1:12" s="23" customFormat="1" ht="19.5" customHeight="1">
      <c r="A15" s="47"/>
      <c r="B15" s="55"/>
      <c r="C15" s="56"/>
      <c r="D15" s="58"/>
      <c r="E15" s="58"/>
      <c r="F15" s="57"/>
      <c r="G15" s="193" t="s">
        <v>80</v>
      </c>
      <c r="H15" s="185"/>
      <c r="I15" s="185"/>
      <c r="J15" s="54"/>
      <c r="K15" s="45"/>
      <c r="L15" s="46"/>
    </row>
    <row r="16" spans="1:12" s="23" customFormat="1" ht="19.5" customHeight="1">
      <c r="A16" s="59"/>
      <c r="B16" s="60"/>
      <c r="C16" s="56"/>
      <c r="D16" s="58"/>
      <c r="E16" s="58"/>
      <c r="F16" s="57"/>
      <c r="G16" s="201">
        <v>38133</v>
      </c>
      <c r="H16" s="190"/>
      <c r="I16" s="190"/>
      <c r="J16" s="44"/>
      <c r="K16" s="45"/>
      <c r="L16" s="46"/>
    </row>
    <row r="17" spans="1:12" s="23" customFormat="1" ht="19.5" customHeight="1">
      <c r="A17" s="59"/>
      <c r="B17" s="61"/>
      <c r="C17" s="56"/>
      <c r="D17" s="58"/>
      <c r="E17" s="58"/>
      <c r="F17" s="57"/>
      <c r="G17" s="184" t="s">
        <v>76</v>
      </c>
      <c r="H17" s="185"/>
      <c r="I17" s="185"/>
      <c r="J17" s="54"/>
      <c r="K17" s="45"/>
      <c r="L17" s="46"/>
    </row>
    <row r="18" spans="1:12" s="23" customFormat="1" ht="19.5" customHeight="1">
      <c r="A18" s="59"/>
      <c r="B18" s="61"/>
      <c r="C18" s="56"/>
      <c r="D18" s="58"/>
      <c r="E18" s="58"/>
      <c r="F18" s="57"/>
      <c r="G18" s="201">
        <v>39850</v>
      </c>
      <c r="H18" s="190"/>
      <c r="I18" s="190"/>
      <c r="J18" s="44"/>
      <c r="K18" s="45"/>
      <c r="L18" s="46"/>
    </row>
    <row r="19" spans="1:12" s="23" customFormat="1" ht="19.5" customHeight="1">
      <c r="A19" s="62"/>
      <c r="B19" s="63"/>
      <c r="C19" s="64"/>
      <c r="D19" s="65"/>
      <c r="E19" s="65"/>
      <c r="F19" s="66"/>
      <c r="G19" s="194" t="s">
        <v>93</v>
      </c>
      <c r="H19" s="195"/>
      <c r="I19" s="195"/>
      <c r="J19" s="67"/>
      <c r="K19" s="68"/>
      <c r="L19" s="69"/>
    </row>
    <row r="20" spans="1:12" s="23" customFormat="1" ht="19.5" customHeight="1">
      <c r="A20" s="182" t="s">
        <v>70</v>
      </c>
      <c r="B20" s="183"/>
      <c r="C20" s="70">
        <v>29221</v>
      </c>
      <c r="D20" s="71"/>
      <c r="E20" s="71"/>
      <c r="F20" s="71"/>
      <c r="G20" s="72">
        <v>42006</v>
      </c>
      <c r="H20" s="71"/>
      <c r="I20" s="71"/>
      <c r="J20" s="71"/>
      <c r="K20" s="73"/>
      <c r="L20" s="74"/>
    </row>
    <row r="21" spans="1:12" s="23" customFormat="1" ht="19.5" customHeight="1">
      <c r="A21" s="151" t="s">
        <v>71</v>
      </c>
      <c r="B21" s="152"/>
      <c r="C21" s="75">
        <v>24563</v>
      </c>
      <c r="D21" s="76" t="s">
        <v>81</v>
      </c>
      <c r="E21" s="159">
        <v>28642</v>
      </c>
      <c r="F21" s="160"/>
      <c r="G21" s="127">
        <v>39904</v>
      </c>
      <c r="H21" s="76" t="s">
        <v>81</v>
      </c>
      <c r="I21" s="77">
        <v>42460</v>
      </c>
      <c r="J21" s="77"/>
      <c r="K21" s="73"/>
      <c r="L21" s="74"/>
    </row>
    <row r="22" spans="1:12" s="23" customFormat="1" ht="19.5" customHeight="1">
      <c r="A22" s="154" t="s">
        <v>2</v>
      </c>
      <c r="B22" s="78" t="s">
        <v>84</v>
      </c>
      <c r="C22" s="130" t="s">
        <v>3</v>
      </c>
      <c r="D22" s="132"/>
      <c r="E22" s="138"/>
      <c r="F22" s="138"/>
      <c r="G22" s="153"/>
      <c r="H22" s="132"/>
      <c r="I22" s="138"/>
      <c r="J22" s="139"/>
      <c r="K22" s="79">
        <f>C23+C25+G27+G29</f>
        <v>6.57</v>
      </c>
      <c r="L22" s="80" t="s">
        <v>82</v>
      </c>
    </row>
    <row r="23" spans="1:12" s="23" customFormat="1" ht="19.5" customHeight="1">
      <c r="A23" s="155"/>
      <c r="B23" s="81"/>
      <c r="C23" s="82">
        <v>1.6</v>
      </c>
      <c r="D23" s="83" t="s">
        <v>82</v>
      </c>
      <c r="E23" s="84">
        <v>138200</v>
      </c>
      <c r="F23" s="83" t="s">
        <v>83</v>
      </c>
      <c r="G23" s="85"/>
      <c r="H23" s="83"/>
      <c r="I23" s="84"/>
      <c r="J23" s="86"/>
      <c r="K23" s="87">
        <f>E23+E25+I27+I29</f>
        <v>567500</v>
      </c>
      <c r="L23" s="88" t="s">
        <v>83</v>
      </c>
    </row>
    <row r="24" spans="1:12" s="23" customFormat="1" ht="19.5" customHeight="1">
      <c r="A24" s="155"/>
      <c r="B24" s="89" t="s">
        <v>85</v>
      </c>
      <c r="C24" s="157" t="s">
        <v>4</v>
      </c>
      <c r="D24" s="158"/>
      <c r="E24" s="29"/>
      <c r="F24" s="90"/>
      <c r="G24" s="145"/>
      <c r="H24" s="146"/>
      <c r="I24" s="146"/>
      <c r="J24" s="147"/>
      <c r="K24" s="91"/>
      <c r="L24" s="92"/>
    </row>
    <row r="25" spans="1:12" s="23" customFormat="1" ht="19.5" customHeight="1">
      <c r="A25" s="155"/>
      <c r="B25" s="89"/>
      <c r="C25" s="93">
        <v>1.07</v>
      </c>
      <c r="D25" s="53" t="s">
        <v>82</v>
      </c>
      <c r="E25" s="25">
        <v>92400</v>
      </c>
      <c r="F25" s="53" t="s">
        <v>83</v>
      </c>
      <c r="G25" s="94"/>
      <c r="H25" s="53"/>
      <c r="I25" s="25"/>
      <c r="J25" s="95"/>
      <c r="K25" s="91"/>
      <c r="L25" s="92"/>
    </row>
    <row r="26" spans="1:12" s="23" customFormat="1" ht="19.5" customHeight="1">
      <c r="A26" s="155"/>
      <c r="B26" s="96"/>
      <c r="C26" s="97"/>
      <c r="D26" s="53"/>
      <c r="E26" s="25"/>
      <c r="F26" s="53"/>
      <c r="G26" s="148" t="s">
        <v>92</v>
      </c>
      <c r="H26" s="149"/>
      <c r="I26" s="149"/>
      <c r="J26" s="150"/>
      <c r="K26" s="91"/>
      <c r="L26" s="92"/>
    </row>
    <row r="27" spans="1:12" s="23" customFormat="1" ht="19.5" customHeight="1">
      <c r="A27" s="155"/>
      <c r="B27" s="98"/>
      <c r="C27" s="25"/>
      <c r="D27" s="53"/>
      <c r="E27" s="25"/>
      <c r="F27" s="53"/>
      <c r="G27" s="99">
        <v>3.5</v>
      </c>
      <c r="H27" s="100" t="s">
        <v>90</v>
      </c>
      <c r="I27" s="101">
        <v>302400</v>
      </c>
      <c r="J27" s="102" t="s">
        <v>91</v>
      </c>
      <c r="K27" s="91"/>
      <c r="L27" s="92"/>
    </row>
    <row r="28" spans="1:12" s="23" customFormat="1" ht="19.5" customHeight="1">
      <c r="A28" s="155"/>
      <c r="B28" s="98"/>
      <c r="C28" s="25"/>
      <c r="D28" s="53"/>
      <c r="E28" s="25"/>
      <c r="F28" s="53"/>
      <c r="G28" s="140" t="s">
        <v>103</v>
      </c>
      <c r="H28" s="141"/>
      <c r="I28" s="141"/>
      <c r="J28" s="142"/>
      <c r="K28" s="91"/>
      <c r="L28" s="92"/>
    </row>
    <row r="29" spans="1:12" s="23" customFormat="1" ht="19.5" customHeight="1">
      <c r="A29" s="155"/>
      <c r="B29" s="98"/>
      <c r="C29" s="25"/>
      <c r="D29" s="53"/>
      <c r="E29" s="25"/>
      <c r="F29" s="53"/>
      <c r="G29" s="103">
        <v>0.4</v>
      </c>
      <c r="H29" s="100" t="s">
        <v>90</v>
      </c>
      <c r="I29" s="101">
        <v>34500</v>
      </c>
      <c r="J29" s="102" t="s">
        <v>91</v>
      </c>
      <c r="K29" s="91"/>
      <c r="L29" s="92"/>
    </row>
    <row r="30" spans="1:12" s="23" customFormat="1" ht="19.5" customHeight="1">
      <c r="A30" s="155"/>
      <c r="B30" s="98"/>
      <c r="C30" s="25"/>
      <c r="D30" s="53"/>
      <c r="E30" s="25"/>
      <c r="F30" s="53"/>
      <c r="G30" s="145"/>
      <c r="H30" s="146"/>
      <c r="I30" s="146"/>
      <c r="J30" s="147"/>
      <c r="K30" s="91"/>
      <c r="L30" s="92"/>
    </row>
    <row r="31" spans="1:12" s="23" customFormat="1" ht="19.5" customHeight="1">
      <c r="A31" s="155"/>
      <c r="B31" s="98"/>
      <c r="C31" s="25"/>
      <c r="D31" s="104"/>
      <c r="E31" s="25"/>
      <c r="F31" s="104"/>
      <c r="G31" s="103"/>
      <c r="H31" s="100"/>
      <c r="I31" s="101"/>
      <c r="J31" s="102"/>
      <c r="K31" s="91"/>
      <c r="L31" s="105"/>
    </row>
    <row r="32" spans="1:12" s="23" customFormat="1" ht="19.5" customHeight="1">
      <c r="A32" s="155"/>
      <c r="B32" s="98"/>
      <c r="C32" s="25"/>
      <c r="D32" s="104"/>
      <c r="E32" s="25"/>
      <c r="F32" s="104"/>
      <c r="G32" s="145"/>
      <c r="H32" s="146"/>
      <c r="I32" s="146"/>
      <c r="J32" s="147"/>
      <c r="K32" s="91"/>
      <c r="L32" s="105"/>
    </row>
    <row r="33" spans="1:12" s="23" customFormat="1" ht="19.5" customHeight="1">
      <c r="A33" s="156"/>
      <c r="B33" s="106"/>
      <c r="C33" s="107"/>
      <c r="D33" s="108"/>
      <c r="E33" s="107"/>
      <c r="F33" s="108"/>
      <c r="G33" s="109"/>
      <c r="H33" s="110"/>
      <c r="I33" s="111"/>
      <c r="J33" s="112"/>
      <c r="K33" s="113"/>
      <c r="L33" s="114"/>
    </row>
    <row r="34" spans="1:12" s="26" customFormat="1" ht="19.5" customHeight="1">
      <c r="A34" s="186" t="s">
        <v>6</v>
      </c>
      <c r="B34" s="78" t="s">
        <v>84</v>
      </c>
      <c r="C34" s="130" t="s">
        <v>86</v>
      </c>
      <c r="D34" s="131"/>
      <c r="E34" s="132"/>
      <c r="F34" s="132"/>
      <c r="G34" s="132"/>
      <c r="H34" s="132"/>
      <c r="I34" s="132"/>
      <c r="J34" s="133"/>
      <c r="K34" s="115"/>
      <c r="L34" s="116"/>
    </row>
    <row r="35" spans="1:12" s="26" customFormat="1" ht="19.5" customHeight="1">
      <c r="A35" s="187"/>
      <c r="B35" s="117" t="s">
        <v>85</v>
      </c>
      <c r="C35" s="134" t="s">
        <v>87</v>
      </c>
      <c r="D35" s="135"/>
      <c r="E35" s="136"/>
      <c r="F35" s="136"/>
      <c r="G35" s="136"/>
      <c r="H35" s="136"/>
      <c r="I35" s="136"/>
      <c r="J35" s="137"/>
      <c r="K35" s="68"/>
      <c r="L35" s="69"/>
    </row>
    <row r="36" spans="1:12" s="26" customFormat="1" ht="19.5" customHeight="1">
      <c r="A36" s="170" t="s">
        <v>77</v>
      </c>
      <c r="B36" s="118" t="s">
        <v>84</v>
      </c>
      <c r="C36" s="176" t="s">
        <v>5</v>
      </c>
      <c r="D36" s="177"/>
      <c r="E36" s="119" t="s">
        <v>15</v>
      </c>
      <c r="F36" s="120">
        <v>102000</v>
      </c>
      <c r="G36" s="121" t="s">
        <v>83</v>
      </c>
      <c r="H36" s="122"/>
      <c r="I36" s="122"/>
      <c r="J36" s="123"/>
      <c r="K36" s="143" t="s">
        <v>15</v>
      </c>
      <c r="L36" s="144"/>
    </row>
    <row r="37" spans="1:12" s="26" customFormat="1" ht="19.5" customHeight="1">
      <c r="A37" s="171"/>
      <c r="B37" s="117" t="s">
        <v>94</v>
      </c>
      <c r="C37" s="169" t="s">
        <v>101</v>
      </c>
      <c r="D37" s="158"/>
      <c r="E37" s="124" t="s">
        <v>15</v>
      </c>
      <c r="F37" s="25">
        <v>338000</v>
      </c>
      <c r="G37" s="53" t="s">
        <v>83</v>
      </c>
      <c r="H37" s="125"/>
      <c r="I37" s="125"/>
      <c r="J37" s="125"/>
      <c r="K37" s="87">
        <f>F36+F37</f>
        <v>440000</v>
      </c>
      <c r="L37" s="88" t="s">
        <v>83</v>
      </c>
    </row>
    <row r="38" spans="1:12" s="26" customFormat="1" ht="19.5" customHeight="1">
      <c r="A38" s="178" t="s">
        <v>95</v>
      </c>
      <c r="B38" s="179"/>
      <c r="C38" s="221" t="s">
        <v>96</v>
      </c>
      <c r="D38" s="222"/>
      <c r="E38" s="222"/>
      <c r="F38" s="222"/>
      <c r="G38" s="222"/>
      <c r="H38" s="222"/>
      <c r="I38" s="222"/>
      <c r="J38" s="222"/>
      <c r="K38" s="222"/>
      <c r="L38" s="223"/>
    </row>
    <row r="39" spans="1:12" s="26" customFormat="1" ht="19.5" customHeight="1">
      <c r="A39" s="178"/>
      <c r="B39" s="179"/>
      <c r="C39" s="224" t="s">
        <v>97</v>
      </c>
      <c r="D39" s="225"/>
      <c r="E39" s="225"/>
      <c r="F39" s="225"/>
      <c r="G39" s="225"/>
      <c r="H39" s="225"/>
      <c r="I39" s="225"/>
      <c r="J39" s="225"/>
      <c r="K39" s="225"/>
      <c r="L39" s="226"/>
    </row>
    <row r="40" spans="1:12" s="26" customFormat="1" ht="19.5" customHeight="1" thickBot="1">
      <c r="A40" s="180"/>
      <c r="B40" s="181"/>
      <c r="C40" s="227" t="s">
        <v>98</v>
      </c>
      <c r="D40" s="228"/>
      <c r="E40" s="228"/>
      <c r="F40" s="228"/>
      <c r="G40" s="228"/>
      <c r="H40" s="228"/>
      <c r="I40" s="228"/>
      <c r="J40" s="126"/>
      <c r="K40" s="199" t="s">
        <v>99</v>
      </c>
      <c r="L40" s="200"/>
    </row>
    <row r="41" spans="1:12" s="26" customFormat="1" ht="9.75" customHeight="1">
      <c r="A41" s="33"/>
      <c r="B41" s="30"/>
      <c r="C41" s="25"/>
      <c r="D41" s="31"/>
      <c r="E41" s="29"/>
      <c r="F41" s="35"/>
      <c r="G41" s="24"/>
      <c r="H41" s="34"/>
      <c r="I41" s="25"/>
      <c r="J41" s="25"/>
      <c r="K41" s="24"/>
      <c r="L41" s="34"/>
    </row>
    <row r="42" spans="4:12" s="23" customFormat="1" ht="19.5" customHeight="1">
      <c r="D42" s="28"/>
      <c r="H42" s="220" t="s">
        <v>100</v>
      </c>
      <c r="I42" s="220"/>
      <c r="J42" s="220"/>
      <c r="K42" s="220"/>
      <c r="L42" s="32"/>
    </row>
    <row r="43" spans="1:3" s="23" customFormat="1" ht="19.5" customHeight="1">
      <c r="A43" s="26" t="s">
        <v>73</v>
      </c>
      <c r="C43" s="128"/>
    </row>
    <row r="44" s="23" customFormat="1" ht="9.75" customHeight="1" thickBot="1"/>
    <row r="45" spans="1:12" s="23" customFormat="1" ht="39.75" customHeight="1" thickBot="1">
      <c r="A45" s="167" t="s">
        <v>69</v>
      </c>
      <c r="B45" s="168"/>
      <c r="C45" s="174" t="s">
        <v>7</v>
      </c>
      <c r="D45" s="175"/>
      <c r="E45" s="27" t="s">
        <v>88</v>
      </c>
      <c r="F45" s="174" t="s">
        <v>65</v>
      </c>
      <c r="G45" s="175"/>
      <c r="H45" s="219" t="s">
        <v>66</v>
      </c>
      <c r="I45" s="219"/>
      <c r="J45" s="174" t="s">
        <v>72</v>
      </c>
      <c r="K45" s="202"/>
      <c r="L45" s="28"/>
    </row>
    <row r="46" spans="1:12" s="23" customFormat="1" ht="19.5" customHeight="1" thickBot="1">
      <c r="A46" s="165">
        <v>9321052</v>
      </c>
      <c r="B46" s="166"/>
      <c r="C46" s="172">
        <v>679735</v>
      </c>
      <c r="D46" s="173"/>
      <c r="E46" s="36">
        <v>91</v>
      </c>
      <c r="F46" s="216">
        <v>74637</v>
      </c>
      <c r="G46" s="217"/>
      <c r="H46" s="218">
        <v>74452</v>
      </c>
      <c r="I46" s="218"/>
      <c r="J46" s="172">
        <v>228148</v>
      </c>
      <c r="K46" s="215"/>
      <c r="L46" s="28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</sheetData>
  <sheetProtection/>
  <mergeCells count="55">
    <mergeCell ref="J46:K46"/>
    <mergeCell ref="F46:G46"/>
    <mergeCell ref="H46:I46"/>
    <mergeCell ref="F45:G45"/>
    <mergeCell ref="H45:I45"/>
    <mergeCell ref="G12:I12"/>
    <mergeCell ref="H42:K42"/>
    <mergeCell ref="C38:L38"/>
    <mergeCell ref="C39:L39"/>
    <mergeCell ref="C40:I40"/>
    <mergeCell ref="K40:L40"/>
    <mergeCell ref="G16:I16"/>
    <mergeCell ref="J45:K45"/>
    <mergeCell ref="G18:I18"/>
    <mergeCell ref="K7:L7"/>
    <mergeCell ref="C8:F9"/>
    <mergeCell ref="G8:I8"/>
    <mergeCell ref="G9:I9"/>
    <mergeCell ref="C7:F7"/>
    <mergeCell ref="G10:I10"/>
    <mergeCell ref="G11:I11"/>
    <mergeCell ref="A34:A35"/>
    <mergeCell ref="G17:I17"/>
    <mergeCell ref="A7:B7"/>
    <mergeCell ref="G32:J32"/>
    <mergeCell ref="G13:I13"/>
    <mergeCell ref="G14:I14"/>
    <mergeCell ref="G15:I15"/>
    <mergeCell ref="G19:I19"/>
    <mergeCell ref="G7:J7"/>
    <mergeCell ref="A8:B9"/>
    <mergeCell ref="A46:B46"/>
    <mergeCell ref="A45:B45"/>
    <mergeCell ref="C37:D37"/>
    <mergeCell ref="A36:A37"/>
    <mergeCell ref="C46:D46"/>
    <mergeCell ref="C45:D45"/>
    <mergeCell ref="C36:D36"/>
    <mergeCell ref="A38:B40"/>
    <mergeCell ref="A20:B20"/>
    <mergeCell ref="A21:B21"/>
    <mergeCell ref="G22:H22"/>
    <mergeCell ref="C22:D22"/>
    <mergeCell ref="E22:F22"/>
    <mergeCell ref="A22:A33"/>
    <mergeCell ref="C24:D24"/>
    <mergeCell ref="E21:F21"/>
    <mergeCell ref="C34:J34"/>
    <mergeCell ref="C35:J35"/>
    <mergeCell ref="I22:J22"/>
    <mergeCell ref="G28:J28"/>
    <mergeCell ref="K36:L36"/>
    <mergeCell ref="G30:J30"/>
    <mergeCell ref="G26:J26"/>
    <mergeCell ref="G24:J24"/>
  </mergeCells>
  <printOptions/>
  <pageMargins left="0.7874015748031497" right="0.7874015748031497" top="0.7874015748031497" bottom="0.7874015748031497" header="0.3937007874015748" footer="0.3937007874015748"/>
  <pageSetup firstPageNumber="16" useFirstPageNumber="1" horizontalDpi="600" verticalDpi="600" orientation="portrait" paperSize="9" scale="88" r:id="rId4"/>
  <headerFooter alignWithMargins="0">
    <oddFooter>&amp;C&amp;"ＭＳ Ｐ明朝,標準"- &amp;P -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view="pageBreakPreview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16" width="6.125" style="11" customWidth="1"/>
    <col min="17" max="20" width="5.625" style="2" customWidth="1"/>
    <col min="21" max="24" width="4.125" style="2" customWidth="1"/>
    <col min="25" max="25" width="10.625" style="2" customWidth="1"/>
  </cols>
  <sheetData>
    <row r="1" spans="1:25" s="9" customFormat="1" ht="19.5" customHeight="1">
      <c r="A1" s="20" t="s">
        <v>42</v>
      </c>
      <c r="B1" s="20"/>
      <c r="C1" s="20"/>
      <c r="D1" s="12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3" ht="19.5" customHeight="1" thickBot="1">
      <c r="A2" s="18"/>
      <c r="B2" s="18"/>
      <c r="C2" s="18"/>
    </row>
    <row r="3" spans="1:16" ht="24.75" customHeight="1">
      <c r="A3" s="283" t="s">
        <v>39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</row>
    <row r="4" spans="1:16" ht="39.75" customHeight="1" thickBot="1">
      <c r="A4" s="269"/>
      <c r="B4" s="270"/>
      <c r="C4" s="271" t="s">
        <v>8</v>
      </c>
      <c r="D4" s="272"/>
      <c r="E4" s="273" t="s">
        <v>9</v>
      </c>
      <c r="F4" s="272"/>
      <c r="G4" s="273" t="s">
        <v>10</v>
      </c>
      <c r="H4" s="272"/>
      <c r="I4" s="273" t="s">
        <v>11</v>
      </c>
      <c r="J4" s="272"/>
      <c r="K4" s="273" t="s">
        <v>12</v>
      </c>
      <c r="L4" s="272"/>
      <c r="M4" s="273"/>
      <c r="N4" s="298"/>
      <c r="O4" s="281" t="s">
        <v>0</v>
      </c>
      <c r="P4" s="297"/>
    </row>
    <row r="5" spans="1:16" ht="24.75" customHeight="1">
      <c r="A5" s="276" t="s">
        <v>102</v>
      </c>
      <c r="B5" s="277"/>
      <c r="C5" s="278">
        <v>0</v>
      </c>
      <c r="D5" s="279"/>
      <c r="E5" s="279">
        <v>0</v>
      </c>
      <c r="F5" s="279"/>
      <c r="G5" s="279">
        <v>0</v>
      </c>
      <c r="H5" s="279"/>
      <c r="I5" s="279">
        <v>3751</v>
      </c>
      <c r="J5" s="279"/>
      <c r="K5" s="279">
        <v>0</v>
      </c>
      <c r="L5" s="279"/>
      <c r="M5" s="293" t="s">
        <v>43</v>
      </c>
      <c r="N5" s="294"/>
      <c r="O5" s="286">
        <f>SUM(C5:K5)</f>
        <v>3751</v>
      </c>
      <c r="P5" s="287"/>
    </row>
    <row r="6" spans="1:16" ht="24.75" customHeight="1">
      <c r="A6" s="290" t="s">
        <v>13</v>
      </c>
      <c r="B6" s="291"/>
      <c r="C6" s="292">
        <v>27837</v>
      </c>
      <c r="D6" s="265"/>
      <c r="E6" s="265">
        <v>62080</v>
      </c>
      <c r="F6" s="265"/>
      <c r="G6" s="265">
        <v>118354</v>
      </c>
      <c r="H6" s="265"/>
      <c r="I6" s="265">
        <v>67023</v>
      </c>
      <c r="J6" s="265"/>
      <c r="K6" s="265">
        <v>25945</v>
      </c>
      <c r="L6" s="265"/>
      <c r="M6" s="295" t="s">
        <v>44</v>
      </c>
      <c r="N6" s="296"/>
      <c r="O6" s="288">
        <f>SUM(C6:K6)</f>
        <v>301239</v>
      </c>
      <c r="P6" s="289"/>
    </row>
    <row r="7" spans="1:16" ht="24.75" customHeight="1" thickBot="1">
      <c r="A7" s="280" t="s">
        <v>14</v>
      </c>
      <c r="B7" s="281"/>
      <c r="C7" s="282" t="s">
        <v>45</v>
      </c>
      <c r="D7" s="264"/>
      <c r="E7" s="264" t="s">
        <v>45</v>
      </c>
      <c r="F7" s="264"/>
      <c r="G7" s="264" t="s">
        <v>45</v>
      </c>
      <c r="H7" s="264"/>
      <c r="I7" s="264" t="s">
        <v>45</v>
      </c>
      <c r="J7" s="264"/>
      <c r="K7" s="264" t="s">
        <v>45</v>
      </c>
      <c r="L7" s="264"/>
      <c r="M7" s="274">
        <v>7092</v>
      </c>
      <c r="N7" s="275"/>
      <c r="O7" s="274">
        <f>M7</f>
        <v>7092</v>
      </c>
      <c r="P7" s="299"/>
    </row>
    <row r="8" spans="1:16" ht="24.75" customHeight="1">
      <c r="A8" s="10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13"/>
    </row>
    <row r="9" ht="19.5" customHeight="1"/>
    <row r="10" spans="1:25" s="9" customFormat="1" ht="19.5" customHeight="1">
      <c r="A10" s="20" t="s">
        <v>68</v>
      </c>
      <c r="B10" s="20"/>
      <c r="C10" s="20"/>
      <c r="D10" s="19"/>
      <c r="E10" s="12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ht="19.5" customHeight="1" thickBot="1"/>
    <row r="12" spans="1:18" ht="34.5" customHeight="1">
      <c r="A12" s="300" t="s">
        <v>15</v>
      </c>
      <c r="B12" s="301"/>
      <c r="C12" s="255" t="s">
        <v>26</v>
      </c>
      <c r="D12" s="256"/>
      <c r="E12" s="255" t="s">
        <v>25</v>
      </c>
      <c r="F12" s="256"/>
      <c r="G12" s="255" t="s">
        <v>21</v>
      </c>
      <c r="H12" s="260"/>
      <c r="I12" s="246" t="s">
        <v>22</v>
      </c>
      <c r="J12" s="247"/>
      <c r="K12" s="246" t="s">
        <v>23</v>
      </c>
      <c r="L12" s="247"/>
      <c r="M12" s="246" t="s">
        <v>24</v>
      </c>
      <c r="N12" s="247"/>
      <c r="O12" s="304" t="s">
        <v>27</v>
      </c>
      <c r="P12" s="305"/>
      <c r="Q12" s="3"/>
      <c r="R12" s="3"/>
    </row>
    <row r="13" spans="1:18" ht="24.75" customHeight="1">
      <c r="A13" s="240" t="s">
        <v>46</v>
      </c>
      <c r="B13" s="250"/>
      <c r="C13" s="239" t="s">
        <v>47</v>
      </c>
      <c r="D13" s="239"/>
      <c r="E13" s="239" t="s">
        <v>48</v>
      </c>
      <c r="F13" s="239"/>
      <c r="G13" s="239" t="s">
        <v>49</v>
      </c>
      <c r="H13" s="239"/>
      <c r="I13" s="239" t="s">
        <v>50</v>
      </c>
      <c r="J13" s="239"/>
      <c r="K13" s="239" t="s">
        <v>51</v>
      </c>
      <c r="L13" s="239"/>
      <c r="M13" s="302" t="s">
        <v>67</v>
      </c>
      <c r="N13" s="303"/>
      <c r="O13" s="236" t="s">
        <v>52</v>
      </c>
      <c r="P13" s="240"/>
      <c r="Q13" s="3"/>
      <c r="R13" s="3"/>
    </row>
    <row r="14" spans="1:18" ht="24.75" customHeight="1" thickBot="1">
      <c r="A14" s="241" t="s">
        <v>62</v>
      </c>
      <c r="B14" s="244"/>
      <c r="C14" s="231" t="s">
        <v>63</v>
      </c>
      <c r="D14" s="231"/>
      <c r="E14" s="231" t="s">
        <v>63</v>
      </c>
      <c r="F14" s="231"/>
      <c r="G14" s="231" t="s">
        <v>64</v>
      </c>
      <c r="H14" s="231"/>
      <c r="I14" s="231" t="s">
        <v>64</v>
      </c>
      <c r="J14" s="231"/>
      <c r="K14" s="231" t="s">
        <v>64</v>
      </c>
      <c r="L14" s="231"/>
      <c r="M14" s="231" t="s">
        <v>64</v>
      </c>
      <c r="N14" s="231"/>
      <c r="O14" s="238" t="s">
        <v>64</v>
      </c>
      <c r="P14" s="241"/>
      <c r="Q14" s="3"/>
      <c r="R14" s="3"/>
    </row>
    <row r="15" spans="1:18" ht="24.75" customHeight="1" thickBot="1">
      <c r="A15" s="243">
        <v>440000</v>
      </c>
      <c r="B15" s="245"/>
      <c r="C15" s="232">
        <v>228148</v>
      </c>
      <c r="D15" s="232"/>
      <c r="E15" s="232">
        <v>203926</v>
      </c>
      <c r="F15" s="232"/>
      <c r="G15" s="232">
        <v>74637</v>
      </c>
      <c r="H15" s="232"/>
      <c r="I15" s="232">
        <v>74452</v>
      </c>
      <c r="J15" s="232"/>
      <c r="K15" s="232">
        <v>185</v>
      </c>
      <c r="L15" s="232"/>
      <c r="M15" s="229">
        <f>I15+K15</f>
        <v>74637</v>
      </c>
      <c r="N15" s="229"/>
      <c r="O15" s="242">
        <v>74603</v>
      </c>
      <c r="P15" s="243"/>
      <c r="Q15" s="3"/>
      <c r="R15" s="3"/>
    </row>
    <row r="16" spans="1:18" ht="19.5" customHeight="1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3"/>
      <c r="R16" s="3"/>
    </row>
    <row r="17" spans="1:18" ht="39.75" customHeight="1">
      <c r="A17" s="300" t="s">
        <v>16</v>
      </c>
      <c r="B17" s="301"/>
      <c r="C17" s="256" t="s">
        <v>17</v>
      </c>
      <c r="D17" s="260"/>
      <c r="E17" s="256" t="s">
        <v>18</v>
      </c>
      <c r="F17" s="256"/>
      <c r="G17" s="256" t="s">
        <v>19</v>
      </c>
      <c r="H17" s="256"/>
      <c r="I17" s="268" t="s">
        <v>20</v>
      </c>
      <c r="J17" s="234"/>
      <c r="K17" s="240"/>
      <c r="L17" s="250"/>
      <c r="M17" s="10"/>
      <c r="N17" s="10"/>
      <c r="O17" s="10"/>
      <c r="P17" s="10"/>
      <c r="Q17" s="3"/>
      <c r="R17" s="3"/>
    </row>
    <row r="18" spans="1:18" ht="24.75" customHeight="1">
      <c r="A18" s="240" t="s">
        <v>53</v>
      </c>
      <c r="B18" s="250"/>
      <c r="C18" s="239" t="s">
        <v>54</v>
      </c>
      <c r="D18" s="239"/>
      <c r="E18" s="239" t="s">
        <v>55</v>
      </c>
      <c r="F18" s="239"/>
      <c r="G18" s="239" t="s">
        <v>56</v>
      </c>
      <c r="H18" s="239"/>
      <c r="I18" s="236" t="s">
        <v>57</v>
      </c>
      <c r="J18" s="240"/>
      <c r="K18" s="240"/>
      <c r="L18" s="250"/>
      <c r="M18" s="10"/>
      <c r="N18" s="10"/>
      <c r="O18" s="10"/>
      <c r="P18" s="10"/>
      <c r="Q18" s="3"/>
      <c r="R18" s="3"/>
    </row>
    <row r="19" spans="1:18" ht="24.75" customHeight="1" thickBot="1">
      <c r="A19" s="241" t="s">
        <v>58</v>
      </c>
      <c r="B19" s="244"/>
      <c r="C19" s="231" t="s">
        <v>58</v>
      </c>
      <c r="D19" s="231"/>
      <c r="E19" s="231" t="s">
        <v>58</v>
      </c>
      <c r="F19" s="231"/>
      <c r="G19" s="231" t="s">
        <v>58</v>
      </c>
      <c r="H19" s="231"/>
      <c r="I19" s="238" t="s">
        <v>58</v>
      </c>
      <c r="J19" s="241"/>
      <c r="K19" s="240"/>
      <c r="L19" s="250"/>
      <c r="M19" s="10"/>
      <c r="N19" s="10"/>
      <c r="O19" s="10"/>
      <c r="P19" s="10"/>
      <c r="Q19" s="3"/>
      <c r="R19" s="3"/>
    </row>
    <row r="20" spans="1:18" ht="24.75" customHeight="1" thickBot="1">
      <c r="A20" s="252">
        <f>C15/A15*100</f>
        <v>51.851818181818174</v>
      </c>
      <c r="B20" s="307"/>
      <c r="C20" s="230">
        <f>E15/C15*100</f>
        <v>89.3832073916931</v>
      </c>
      <c r="D20" s="230"/>
      <c r="E20" s="230">
        <f>M15/G15*100</f>
        <v>100</v>
      </c>
      <c r="F20" s="230"/>
      <c r="G20" s="230">
        <f>I15/G15*100</f>
        <v>99.75213366024894</v>
      </c>
      <c r="H20" s="230"/>
      <c r="I20" s="251">
        <f>G15/O15*100</f>
        <v>100.04557457474901</v>
      </c>
      <c r="J20" s="252"/>
      <c r="K20" s="253"/>
      <c r="L20" s="254"/>
      <c r="M20" s="10"/>
      <c r="N20" s="10"/>
      <c r="O20" s="10"/>
      <c r="P20" s="10"/>
      <c r="Q20" s="3"/>
      <c r="R20" s="3"/>
    </row>
    <row r="21" spans="1:18" ht="24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3"/>
      <c r="L21" s="13"/>
      <c r="M21" s="10"/>
      <c r="N21" s="10"/>
      <c r="O21" s="10"/>
      <c r="P21" s="10"/>
      <c r="Q21" s="3"/>
      <c r="R21" s="3"/>
    </row>
    <row r="22" ht="19.5" customHeight="1"/>
    <row r="23" spans="1:25" s="9" customFormat="1" ht="19.5" customHeight="1">
      <c r="A23" s="20" t="s">
        <v>41</v>
      </c>
      <c r="B23" s="20"/>
      <c r="C23" s="20"/>
      <c r="D23" s="12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" ht="19.5" customHeight="1" thickBot="1">
      <c r="A24" s="15"/>
      <c r="B24" s="15"/>
    </row>
    <row r="25" spans="1:24" ht="24.75" customHeight="1">
      <c r="A25" s="283" t="s">
        <v>32</v>
      </c>
      <c r="B25" s="284"/>
      <c r="C25" s="284"/>
      <c r="D25" s="284"/>
      <c r="E25" s="284"/>
      <c r="F25" s="284"/>
      <c r="G25" s="255" t="s">
        <v>35</v>
      </c>
      <c r="H25" s="260"/>
      <c r="I25" s="255" t="s">
        <v>36</v>
      </c>
      <c r="J25" s="256"/>
      <c r="K25" s="255" t="s">
        <v>37</v>
      </c>
      <c r="L25" s="256"/>
      <c r="M25" s="233" t="s">
        <v>38</v>
      </c>
      <c r="N25" s="234"/>
      <c r="O25" s="308"/>
      <c r="P25" s="309"/>
      <c r="Q25" s="3"/>
      <c r="R25" s="3"/>
      <c r="S25" s="3"/>
      <c r="T25" s="3"/>
      <c r="U25" s="3"/>
      <c r="V25" s="3"/>
      <c r="W25" s="3"/>
      <c r="X25" s="3"/>
    </row>
    <row r="26" spans="1:24" ht="24.75" customHeight="1">
      <c r="A26" s="310" t="s">
        <v>28</v>
      </c>
      <c r="B26" s="311"/>
      <c r="C26" s="312" t="s">
        <v>29</v>
      </c>
      <c r="D26" s="312"/>
      <c r="E26" s="235" t="s">
        <v>31</v>
      </c>
      <c r="F26" s="235"/>
      <c r="G26" s="313"/>
      <c r="H26" s="313"/>
      <c r="I26" s="239"/>
      <c r="J26" s="239"/>
      <c r="K26" s="239"/>
      <c r="L26" s="239"/>
      <c r="M26" s="235"/>
      <c r="N26" s="236"/>
      <c r="O26" s="250"/>
      <c r="P26" s="235"/>
      <c r="Q26" s="3"/>
      <c r="R26" s="3"/>
      <c r="S26" s="3"/>
      <c r="T26" s="3"/>
      <c r="U26" s="3"/>
      <c r="V26" s="3"/>
      <c r="W26" s="3"/>
      <c r="X26" s="3"/>
    </row>
    <row r="27" spans="1:24" ht="24.75" customHeight="1" thickBot="1">
      <c r="A27" s="315" t="s">
        <v>59</v>
      </c>
      <c r="B27" s="316"/>
      <c r="C27" s="306" t="s">
        <v>60</v>
      </c>
      <c r="D27" s="231"/>
      <c r="E27" s="238" t="s">
        <v>61</v>
      </c>
      <c r="F27" s="244"/>
      <c r="G27" s="314"/>
      <c r="H27" s="314"/>
      <c r="I27" s="231"/>
      <c r="J27" s="231"/>
      <c r="K27" s="231"/>
      <c r="L27" s="231"/>
      <c r="M27" s="237"/>
      <c r="N27" s="238"/>
      <c r="O27" s="250"/>
      <c r="P27" s="235"/>
      <c r="Q27" s="3"/>
      <c r="R27" s="3"/>
      <c r="S27" s="3"/>
      <c r="T27" s="3"/>
      <c r="U27" s="3"/>
      <c r="V27" s="3"/>
      <c r="W27" s="3"/>
      <c r="X27" s="3"/>
    </row>
    <row r="28" spans="1:16" ht="24.75" customHeight="1" thickBot="1">
      <c r="A28" s="319">
        <v>378779</v>
      </c>
      <c r="B28" s="320"/>
      <c r="C28" s="232">
        <v>80416</v>
      </c>
      <c r="D28" s="232"/>
      <c r="E28" s="317">
        <f>SUM(A28:C28)</f>
        <v>459195</v>
      </c>
      <c r="F28" s="318"/>
      <c r="G28" s="232">
        <v>297542</v>
      </c>
      <c r="H28" s="232"/>
      <c r="I28" s="232">
        <v>404652</v>
      </c>
      <c r="J28" s="232"/>
      <c r="K28" s="232">
        <v>148532</v>
      </c>
      <c r="L28" s="232"/>
      <c r="M28" s="263">
        <v>951209</v>
      </c>
      <c r="N28" s="242"/>
      <c r="O28" s="254"/>
      <c r="P28" s="258"/>
    </row>
    <row r="29" spans="1:16" ht="24.75" customHeight="1" thickBot="1">
      <c r="A29" s="16"/>
      <c r="B29" s="17"/>
      <c r="C29" s="17"/>
      <c r="D29" s="17"/>
      <c r="E29" s="17"/>
      <c r="F29" s="17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24.75" customHeight="1">
      <c r="A30" s="321" t="s">
        <v>30</v>
      </c>
      <c r="B30" s="322"/>
      <c r="C30" s="255" t="s">
        <v>110</v>
      </c>
      <c r="D30" s="260"/>
      <c r="E30" s="246" t="s">
        <v>104</v>
      </c>
      <c r="F30" s="247"/>
      <c r="G30" s="255" t="s">
        <v>105</v>
      </c>
      <c r="H30" s="260"/>
      <c r="I30" s="247" t="s">
        <v>106</v>
      </c>
      <c r="J30" s="247"/>
      <c r="K30" s="266" t="s">
        <v>107</v>
      </c>
      <c r="L30" s="267"/>
      <c r="M30" s="10"/>
      <c r="N30" s="10"/>
      <c r="O30" s="13"/>
      <c r="P30" s="13"/>
    </row>
    <row r="31" spans="1:16" ht="24.75" customHeight="1" thickBot="1">
      <c r="A31" s="244" t="s">
        <v>33</v>
      </c>
      <c r="B31" s="237"/>
      <c r="C31" s="231" t="s">
        <v>33</v>
      </c>
      <c r="D31" s="231"/>
      <c r="E31" s="231" t="s">
        <v>33</v>
      </c>
      <c r="F31" s="231"/>
      <c r="G31" s="259" t="s">
        <v>108</v>
      </c>
      <c r="H31" s="259"/>
      <c r="I31" s="231" t="s">
        <v>33</v>
      </c>
      <c r="J31" s="231"/>
      <c r="K31" s="261" t="s">
        <v>109</v>
      </c>
      <c r="L31" s="262"/>
      <c r="M31" s="10"/>
      <c r="N31" s="10"/>
      <c r="O31" s="13"/>
      <c r="P31" s="13"/>
    </row>
    <row r="32" spans="1:14" ht="24.75" customHeight="1" thickBot="1">
      <c r="A32" s="243">
        <v>5871587</v>
      </c>
      <c r="B32" s="245"/>
      <c r="C32" s="232">
        <v>568914</v>
      </c>
      <c r="D32" s="232"/>
      <c r="E32" s="232">
        <v>734926</v>
      </c>
      <c r="F32" s="232"/>
      <c r="G32" s="257">
        <f>E28+G28+I28+K28+M28+A32+C32+E32</f>
        <v>9436557</v>
      </c>
      <c r="H32" s="257"/>
      <c r="I32" s="232">
        <v>57</v>
      </c>
      <c r="J32" s="232"/>
      <c r="K32" s="248">
        <f>SUM(G32:I32)</f>
        <v>9436614</v>
      </c>
      <c r="L32" s="249"/>
      <c r="M32" s="13"/>
      <c r="N32" s="13"/>
    </row>
    <row r="33" ht="24.75" customHeight="1"/>
    <row r="34" ht="24.75" customHeight="1"/>
  </sheetData>
  <sheetProtection/>
  <mergeCells count="129">
    <mergeCell ref="A27:B27"/>
    <mergeCell ref="E27:F27"/>
    <mergeCell ref="C28:D28"/>
    <mergeCell ref="E28:F28"/>
    <mergeCell ref="A28:B28"/>
    <mergeCell ref="A30:B30"/>
    <mergeCell ref="C30:D30"/>
    <mergeCell ref="E30:F30"/>
    <mergeCell ref="A20:B20"/>
    <mergeCell ref="C20:D20"/>
    <mergeCell ref="O25:P25"/>
    <mergeCell ref="A26:B26"/>
    <mergeCell ref="C26:D26"/>
    <mergeCell ref="E26:F26"/>
    <mergeCell ref="O26:P26"/>
    <mergeCell ref="A25:F25"/>
    <mergeCell ref="G25:H27"/>
    <mergeCell ref="O27:P27"/>
    <mergeCell ref="A17:B17"/>
    <mergeCell ref="C17:D17"/>
    <mergeCell ref="E17:F17"/>
    <mergeCell ref="G17:H17"/>
    <mergeCell ref="C27:D27"/>
    <mergeCell ref="A18:B18"/>
    <mergeCell ref="C18:D18"/>
    <mergeCell ref="E18:F18"/>
    <mergeCell ref="A19:B19"/>
    <mergeCell ref="C19:D19"/>
    <mergeCell ref="O7:P7"/>
    <mergeCell ref="G12:H12"/>
    <mergeCell ref="A13:B13"/>
    <mergeCell ref="A12:B12"/>
    <mergeCell ref="C12:D12"/>
    <mergeCell ref="E12:F12"/>
    <mergeCell ref="I12:J12"/>
    <mergeCell ref="M12:N12"/>
    <mergeCell ref="M13:N13"/>
    <mergeCell ref="O12:P12"/>
    <mergeCell ref="G6:H6"/>
    <mergeCell ref="I5:J5"/>
    <mergeCell ref="K5:L5"/>
    <mergeCell ref="M5:N5"/>
    <mergeCell ref="M6:N6"/>
    <mergeCell ref="O4:P4"/>
    <mergeCell ref="I4:J4"/>
    <mergeCell ref="K4:L4"/>
    <mergeCell ref="M4:N4"/>
    <mergeCell ref="C7:D7"/>
    <mergeCell ref="E7:F7"/>
    <mergeCell ref="G7:H7"/>
    <mergeCell ref="I6:J6"/>
    <mergeCell ref="A3:P3"/>
    <mergeCell ref="O5:P5"/>
    <mergeCell ref="O6:P6"/>
    <mergeCell ref="A6:B6"/>
    <mergeCell ref="C6:D6"/>
    <mergeCell ref="E6:F6"/>
    <mergeCell ref="A4:B4"/>
    <mergeCell ref="C4:D4"/>
    <mergeCell ref="E4:F4"/>
    <mergeCell ref="G4:H4"/>
    <mergeCell ref="M7:N7"/>
    <mergeCell ref="A5:B5"/>
    <mergeCell ref="C5:D5"/>
    <mergeCell ref="E5:F5"/>
    <mergeCell ref="G5:H5"/>
    <mergeCell ref="A7:B7"/>
    <mergeCell ref="I7:J7"/>
    <mergeCell ref="K7:L7"/>
    <mergeCell ref="K6:L6"/>
    <mergeCell ref="K30:L30"/>
    <mergeCell ref="I15:J15"/>
    <mergeCell ref="K15:L15"/>
    <mergeCell ref="I19:J19"/>
    <mergeCell ref="K19:L19"/>
    <mergeCell ref="I17:J17"/>
    <mergeCell ref="K17:L17"/>
    <mergeCell ref="O28:P28"/>
    <mergeCell ref="E31:F31"/>
    <mergeCell ref="G31:H31"/>
    <mergeCell ref="G30:H30"/>
    <mergeCell ref="I30:J30"/>
    <mergeCell ref="I31:J31"/>
    <mergeCell ref="K31:L31"/>
    <mergeCell ref="I28:J28"/>
    <mergeCell ref="M28:N28"/>
    <mergeCell ref="A31:B31"/>
    <mergeCell ref="C31:D31"/>
    <mergeCell ref="A32:B32"/>
    <mergeCell ref="C32:D32"/>
    <mergeCell ref="E32:F32"/>
    <mergeCell ref="G32:H32"/>
    <mergeCell ref="I32:J32"/>
    <mergeCell ref="K32:L32"/>
    <mergeCell ref="I18:J18"/>
    <mergeCell ref="K18:L18"/>
    <mergeCell ref="I20:J20"/>
    <mergeCell ref="K20:L20"/>
    <mergeCell ref="I25:J27"/>
    <mergeCell ref="K25:L27"/>
    <mergeCell ref="K28:L28"/>
    <mergeCell ref="K12:L12"/>
    <mergeCell ref="C14:D14"/>
    <mergeCell ref="E14:F14"/>
    <mergeCell ref="C13:D13"/>
    <mergeCell ref="E13:F13"/>
    <mergeCell ref="G13:H13"/>
    <mergeCell ref="I13:J13"/>
    <mergeCell ref="K13:L13"/>
    <mergeCell ref="G14:H14"/>
    <mergeCell ref="I14:J14"/>
    <mergeCell ref="O13:P13"/>
    <mergeCell ref="O14:P14"/>
    <mergeCell ref="O15:P15"/>
    <mergeCell ref="A14:B14"/>
    <mergeCell ref="K14:L14"/>
    <mergeCell ref="A15:B15"/>
    <mergeCell ref="C15:D15"/>
    <mergeCell ref="E15:F15"/>
    <mergeCell ref="G15:H15"/>
    <mergeCell ref="M14:N14"/>
    <mergeCell ref="M15:N15"/>
    <mergeCell ref="E20:F20"/>
    <mergeCell ref="G20:H20"/>
    <mergeCell ref="E19:F19"/>
    <mergeCell ref="G19:H19"/>
    <mergeCell ref="G28:H28"/>
    <mergeCell ref="M25:N27"/>
    <mergeCell ref="G18:H18"/>
  </mergeCells>
  <printOptions/>
  <pageMargins left="0.7874015748031497" right="0.7874015748031497" top="0.7874015748031497" bottom="0.7874015748031497" header="0.3937007874015748" footer="0.3937007874015748"/>
  <pageSetup firstPageNumber="17" useFirstPageNumber="1" horizontalDpi="600" verticalDpi="600" orientation="portrait" paperSize="9" scale="87" r:id="rId3"/>
  <headerFooter alignWithMargins="0">
    <oddFooter>&amp;C&amp;"ＭＳ Ｐ明朝,標準"-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2015-04-30T01:36:27Z</cp:lastPrinted>
  <dcterms:created xsi:type="dcterms:W3CDTF">2008-01-16T07:54:59Z</dcterms:created>
  <dcterms:modified xsi:type="dcterms:W3CDTF">2016-11-17T00:52:45Z</dcterms:modified>
  <cp:category/>
  <cp:version/>
  <cp:contentType/>
  <cp:contentStatus/>
</cp:coreProperties>
</file>