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財務部\財政課\課内共有\Ｋ・財政状況資料集\平成30年度財政状況資料集作成\提出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<sst xmlns="http://schemas.openxmlformats.org/spreadsheetml/2006/main" count="1118" uniqueCount="626">
  <si>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</si>
  <si>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</si>
  <si>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</si>
  <si>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</si>
  <si>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</si>
  <si>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</si>
  <si>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</si>
  <si>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</si>
  <si>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</si>
  <si>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</si>
  <si>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</si>
  <si>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</si>
  <si>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</si>
  <si>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</si>
  <si>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</si>
  <si>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</si>
  <si>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</si>
  <si>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</si>
  <si>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</si>
  <si>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</si>
  <si>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</si>
  <si>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</si>
  <si>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</si>
  <si>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</si>
  <si>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</si>
  <si>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</si>
  <si>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</si>
  <si>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</si>
  <si>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</si>
  <si>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</si>
  <si>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</si>
  <si>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</si>
  <si>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</si>
  <si>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</si>
  <si>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</si>
  <si>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</si>
  <si>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</si>
  <si>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</si>
  <si>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</si>
  <si>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</si>
  <si>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</si>
  <si>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</si>
  <si>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</si>
  <si>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</si>
  <si>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</si>
  <si>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</si>
  <si>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</si>
  <si>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</si>
  <si>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</si>
  <si>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</si>
  <si>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</si>
  <si>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</si>
  <si>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</si>
  <si>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</si>
  <si>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</si>
  <si>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</si>
  <si>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</si>
  <si>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</si>
  <si>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</si>
  <si>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</si>
  <si>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</si>
  <si>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</si>
  <si>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</si>
  <si>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</si>
  <si>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</si>
  <si>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</si>
  <si>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</si>
  <si>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</si>
  <si>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</si>
  <si>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</si>
  <si>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</si>
  <si>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</si>
  <si>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</si>
  <si>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</si>
  <si>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</si>
  <si>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</si>
  <si>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</si>
  <si>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</si>
  <si>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</si>
  <si>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</si>
  <si>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</si>
  <si>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</si>
  <si>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</si>
  <si>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</si>
  <si>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</si>
  <si>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</si>
  <si>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</si>
  <si>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</si>
  <si>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</si>
  <si>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</si>
  <si>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</si>
  <si>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</si>
  <si>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</si>
  <si>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</si>
  <si>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</si>
  <si>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</si>
  <si>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</si>
  <si>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</si>
  <si>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</si>
  <si>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</si>
  <si>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</si>
  <si>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</si>
  <si>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</si>
  <si>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</si>
  <si>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</si>
  <si>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</si>
  <si>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</si>
  <si>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</si>
  <si>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</si>
  <si>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</si>
  <si>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</si>
  <si>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</si>
  <si>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</si>
  <si>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</si>
  <si>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</si>
  <si>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</si>
  <si>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</si>
  <si>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</si>
  <si>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</si>
  <si>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</si>
  <si>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</si>
  <si>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</si>
  <si>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</si>
  <si>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</si>
  <si>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</si>
  <si>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</si>
  <si>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</si>
  <si>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</si>
  <si>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</si>
  <si>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</si>
  <si>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</si>
  <si>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</si>
  <si>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</si>
  <si>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</si>
  <si>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</si>
  <si>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</si>
  <si>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</si>
  <si>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</si>
  <si>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</si>
  <si>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</si>
  <si>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</si>
  <si>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</si>
  <si>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</si>
  <si>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</si>
  <si>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</si>
  <si>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</si>
  <si>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</si>
  <si>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</si>
  <si>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</si>
  <si>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</si>
  <si>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</si>
  <si>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</si>
  <si>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</si>
  <si>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</si>
  <si>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</si>
  <si>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</si>
  <si>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</si>
  <si>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</si>
  <si>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</si>
  <si>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</si>
  <si>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</si>
  <si>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</si>
  <si>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</si>
  <si>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</si>
  <si>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</si>
  <si>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</si>
  <si>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</si>
  <si>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</si>
  <si>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</si>
  <si>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</si>
  <si>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</si>
  <si>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</si>
  <si>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</si>
  <si>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</si>
  <si>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</si>
  <si>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</si>
  <si>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</si>
  <si>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</si>
  <si>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</si>
  <si>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</si>
  <si>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</si>
  <si>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</si>
  <si>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</si>
  <si>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</si>
  <si>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</si>
  <si>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</si>
  <si>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</si>
  <si>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</si>
  <si>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</si>
  <si>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</si>
  <si>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</si>
  <si>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</si>
  <si>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</si>
  <si>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</si>
  <si>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</si>
  <si>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</si>
  <si>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</si>
  <si>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</si>
  <si>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</si>
  <si>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</si>
  <si>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</si>
  <si>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</si>
  <si>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</si>
  <si>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</si>
  <si>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</si>
  <si>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</si>
  <si>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</si>
  <si>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</si>
  <si>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</si>
  <si>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</si>
  <si>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</si>
  <si>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</si>
  <si>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</si>
  <si>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</si>
  <si>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</si>
  <si>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</si>
  <si>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</si>
  <si>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奈良県大和高田市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</si>
  <si>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</si>
  <si>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</si>
  <si>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</si>
  <si>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</si>
  <si>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</si>
  <si>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</si>
  <si>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</si>
  <si>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</si>
  <si>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</si>
  <si>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</si>
  <si>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</si>
  <si>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</si>
  <si>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</si>
  <si>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</si>
  <si>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</si>
  <si>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</si>
  <si>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</si>
  <si>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</si>
  <si>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</si>
  <si>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</si>
  <si>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</si>
  <si>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</si>
  <si>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</si>
  <si>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</si>
  <si>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</si>
  <si>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</si>
  <si>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</si>
  <si>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</si>
  <si>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</si>
  <si>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</si>
  <si>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</si>
  <si>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</si>
  <si>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</si>
  <si>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</si>
  <si>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</si>
  <si>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</si>
  <si>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</si>
  <si>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</si>
  <si>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</si>
  <si>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</si>
  <si>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</si>
  <si>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</si>
  <si>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</si>
  <si>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</si>
  <si>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</si>
  <si>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</si>
  <si>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</si>
  <si>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</si>
  <si>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</si>
  <si>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</si>
  <si>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</si>
  <si>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</si>
  <si>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</si>
  <si>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</si>
  <si>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</si>
  <si>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</si>
  <si>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</si>
  <si>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</si>
  <si>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</si>
  <si>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</si>
  <si>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</si>
  <si>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</si>
  <si>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</si>
  <si>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</si>
  <si>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</si>
  <si>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</si>
  <si>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</si>
  <si>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</si>
  <si>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</si>
  <si>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</si>
  <si>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</si>
  <si>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</si>
  <si>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</si>
  <si>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</si>
  <si>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</si>
  <si>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</si>
  <si>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</si>
  <si>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</si>
  <si>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</si>
  <si>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</si>
  <si>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</si>
  <si>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</si>
  <si>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</si>
  <si>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</si>
  <si>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</si>
  <si>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</si>
  <si>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</si>
  <si>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</si>
  <si>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</si>
  <si>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</si>
  <si>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</si>
  <si>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</si>
  <si>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</si>
  <si>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</si>
  <si>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</si>
  <si>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</si>
  <si>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</si>
  <si>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</si>
  <si>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</si>
  <si>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</si>
  <si>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</si>
  <si>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</si>
  <si>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</si>
  <si>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</si>
  <si>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</si>
  <si>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</si>
  <si>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</si>
  <si>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</si>
  <si>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</si>
  <si>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</si>
  <si>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</si>
  <si>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</si>
  <si>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</si>
  <si>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</si>
  <si>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</si>
  <si>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</si>
  <si>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</si>
  <si>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</si>
  <si>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</si>
  <si>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</si>
  <si>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</si>
  <si>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</si>
  <si>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</si>
  <si>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</si>
  <si>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</si>
  <si>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</si>
  <si>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</si>
  <si>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</si>
  <si>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</si>
  <si>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</si>
  <si>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</si>
  <si>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</si>
  <si>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</si>
  <si>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</si>
  <si>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</si>
  <si>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</si>
  <si>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</si>
  <si>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</si>
  <si>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</si>
  <si>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</si>
  <si>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</si>
  <si>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</si>
  <si>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</si>
  <si>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</si>
  <si>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</si>
  <si>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</si>
  <si>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</si>
  <si>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</si>
  <si>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</si>
  <si>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</si>
  <si>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奈良県大和高田市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</si>
  <si>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</si>
  <si>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</si>
  <si>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</si>
  <si>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</si>
  <si>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</si>
  <si>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</si>
  <si>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</si>
  <si>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</si>
  <si>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</si>
  <si>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</si>
  <si>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</si>
  <si>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</si>
  <si>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</si>
  <si>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</si>
  <si>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</si>
  <si>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</si>
  <si>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</si>
  <si>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</si>
  <si>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</si>
  <si>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</si>
  <si>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</si>
  <si>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</si>
  <si>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</si>
  <si>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</si>
  <si>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</si>
  <si>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</si>
  <si>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</si>
  <si>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</si>
  <si>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</si>
  <si>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</si>
  <si>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</si>
  <si>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</si>
  <si>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</si>
  <si>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</si>
  <si>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</si>
  <si>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</si>
  <si>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</si>
  <si>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</si>
  <si>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</si>
  <si>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</si>
  <si>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</si>
  <si>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</si>
  <si>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</si>
  <si>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</si>
  <si>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</si>
  <si>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</si>
  <si>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</si>
  <si>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</si>
  <si>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</si>
  <si>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</si>
  <si>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</si>
  <si>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</si>
  <si>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</si>
  <si>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</si>
  <si>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</si>
  <si>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</si>
  <si>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</si>
  <si>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</si>
  <si>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</si>
  <si>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</si>
  <si>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</si>
  <si>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</si>
  <si>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</si>
  <si>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</si>
  <si>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</si>
  <si>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</si>
  <si>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</si>
  <si>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</si>
  <si>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</si>
  <si>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</si>
  <si>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</si>
  <si>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</si>
  <si>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</si>
  <si>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</si>
  <si>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</si>
  <si>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</si>
  <si>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</si>
  <si>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</si>
  <si>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</si>
  <si>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</si>
  <si>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</si>
  <si>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</si>
  <si>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</si>
  <si>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</si>
  <si>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</si>
  <si>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</si>
  <si>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</si>
  <si>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</si>
  <si>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</si>
  <si>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</si>
  <si>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</si>
  <si>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</si>
  <si>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</si>
  <si>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</si>
  <si>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</si>
  <si>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</si>
  <si>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</si>
  <si>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</si>
  <si>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</si>
  <si>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</si>
  <si>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</si>
  <si>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</si>
  <si>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</si>
  <si>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</si>
  <si>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</si>
  <si>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</si>
  <si>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</si>
  <si>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</si>
  <si>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</si>
  <si>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</si>
  <si>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</si>
  <si>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</si>
  <si>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</si>
  <si>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</si>
  <si>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</si>
  <si>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</si>
  <si>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</si>
  <si>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</si>
  <si>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</si>
  <si>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</si>
  <si>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</si>
  <si>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</si>
  <si>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</si>
  <si>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</si>
  <si>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</si>
  <si>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</si>
  <si>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</si>
  <si>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</si>
  <si>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</si>
  <si>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</si>
  <si>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</si>
  <si>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</si>
  <si>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</si>
  <si>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</si>
  <si>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</si>
  <si>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</si>
  <si>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</si>
  <si>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</si>
  <si>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</si>
  <si>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</si>
  <si>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</si>
  <si>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</si>
  <si>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</si>
  <si>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</si>
  <si>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</si>
  <si>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</si>
  <si>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</si>
  <si>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</si>
  <si>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</si>
  <si>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</si>
  <si>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</si>
  <si>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</si>
  <si>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</si>
  <si>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</si>
  <si>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</si>
  <si>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</si>
  <si>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</si>
  <si>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</si>
  <si>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</si>
  <si>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</si>
  <si>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</si>
  <si>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</si>
  <si>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</si>
  <si>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</si>
  <si>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</si>
  <si>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</si>
  <si>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</si>
  <si>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</si>
  <si>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</si>
  <si>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</si>
  <si>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</si>
  <si>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</si>
  <si>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</si>
  <si>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</si>
  <si>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</si>
  <si>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</si>
  <si>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</si>
  <si>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</si>
  <si>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</si>
  <si>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</si>
  <si>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</si>
  <si>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</si>
  <si>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</si>
  <si>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</si>
  <si>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</si>
  <si>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</si>
  <si>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</si>
  <si>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</si>
  <si>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</si>
  <si>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</si>
  <si>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</si>
  <si>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</si>
  <si>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</si>
  <si>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</si>
  <si>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</si>
  <si>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</si>
  <si>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</si>
  <si>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</si>
  <si>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</si>
  <si>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</si>
  <si>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5.65</t>
  </si>
  <si>
    <t>駐車場事業特別会計</t>
  </si>
  <si>
    <t>▲ 2.23</t>
  </si>
  <si>
    <t>▲ 2.32</t>
  </si>
  <si>
    <t>▲ 2.40</t>
  </si>
  <si>
    <t>▲ 2.33</t>
  </si>
  <si>
    <t>病院事業会計</t>
  </si>
  <si>
    <t>水道事業会計</t>
  </si>
  <si>
    <t>一般会計</t>
  </si>
  <si>
    <t>国民健康保険事業特別会計</t>
  </si>
  <si>
    <t>介護保険事業特別会計</t>
  </si>
  <si>
    <t>下水道事業会計</t>
  </si>
  <si>
    <t>介護サービス事業特別会計</t>
  </si>
  <si>
    <t>その他会計（赤字）</t>
  </si>
  <si>
    <t>▲ 1.75</t>
  </si>
  <si>
    <t>▲ 1.73</t>
  </si>
  <si>
    <t>▲ 1.78</t>
  </si>
  <si>
    <t>▲ 1.72</t>
  </si>
  <si>
    <t>その他会計（黒字）</t>
  </si>
  <si>
    <t>H25末</t>
    <phoneticPr fontId="5"/>
  </si>
  <si>
    <t>H26末</t>
    <phoneticPr fontId="5"/>
  </si>
  <si>
    <t>H27末</t>
    <phoneticPr fontId="5"/>
  </si>
  <si>
    <t>H28末</t>
    <phoneticPr fontId="5"/>
  </si>
  <si>
    <t>H29末</t>
    <phoneticPr fontId="5"/>
  </si>
  <si>
    <t>大和高田市土地開発公社</t>
    <phoneticPr fontId="2"/>
  </si>
  <si>
    <t>-</t>
    <phoneticPr fontId="2"/>
  </si>
  <si>
    <t>奈良県葛城地区清掃事務組合</t>
  </si>
  <si>
    <t>葛城広域行政事務組合</t>
  </si>
  <si>
    <t>奈良県住宅新築資金等貸付金回収管理組合</t>
  </si>
  <si>
    <t>奈良県後期高齢者医療広域連合</t>
  </si>
  <si>
    <t>奈良県広域消防組合</t>
  </si>
  <si>
    <t>山辺・県北西部広域環境衛生組合</t>
  </si>
  <si>
    <t>-</t>
    <phoneticPr fontId="2"/>
  </si>
  <si>
    <t>-</t>
    <phoneticPr fontId="2"/>
  </si>
  <si>
    <t>-</t>
    <phoneticPr fontId="2"/>
  </si>
  <si>
    <t>-</t>
    <phoneticPr fontId="5"/>
  </si>
  <si>
    <t>―</t>
    <phoneticPr fontId="2"/>
  </si>
  <si>
    <t>庁舎整備基金</t>
    <rPh sb="0" eb="2">
      <t>チョウシャ</t>
    </rPh>
    <rPh sb="2" eb="4">
      <t>セイビ</t>
    </rPh>
    <rPh sb="4" eb="6">
      <t>キキン</t>
    </rPh>
    <phoneticPr fontId="2"/>
  </si>
  <si>
    <t>退職手当基金</t>
    <rPh sb="0" eb="2">
      <t>タイショク</t>
    </rPh>
    <rPh sb="2" eb="4">
      <t>テアテ</t>
    </rPh>
    <rPh sb="4" eb="6">
      <t>キキン</t>
    </rPh>
    <phoneticPr fontId="2"/>
  </si>
  <si>
    <t>ふるさと大和高田応援基金</t>
    <rPh sb="4" eb="8">
      <t>ヤマトタカダ</t>
    </rPh>
    <rPh sb="8" eb="10">
      <t>オウエン</t>
    </rPh>
    <rPh sb="10" eb="12">
      <t>キキン</t>
    </rPh>
    <phoneticPr fontId="2"/>
  </si>
  <si>
    <t>公共施設整備基金</t>
    <rPh sb="0" eb="2">
      <t>コウキョウ</t>
    </rPh>
    <rPh sb="2" eb="4">
      <t>シセツ</t>
    </rPh>
    <rPh sb="4" eb="6">
      <t>セイビ</t>
    </rPh>
    <rPh sb="6" eb="8">
      <t>キキン</t>
    </rPh>
    <phoneticPr fontId="2"/>
  </si>
  <si>
    <t>交通遺児就学援助等基金</t>
    <rPh sb="0" eb="2">
      <t>コウツウ</t>
    </rPh>
    <rPh sb="2" eb="4">
      <t>イジ</t>
    </rPh>
    <rPh sb="4" eb="6">
      <t>シュウガク</t>
    </rPh>
    <rPh sb="6" eb="8">
      <t>エンジョ</t>
    </rPh>
    <rPh sb="8" eb="9">
      <t>トウ</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</si>
  <si>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</si>
  <si>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</si>
  <si>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</si>
  <si>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</si>
  <si>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</si>
  <si>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</si>
  <si>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</si>
  <si>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</si>
  <si>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</si>
  <si>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</si>
  <si>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</si>
  <si>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</si>
  <si>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</si>
  <si>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平均に比べ、有形固定資産減価償却率が５．２％高く、将来負担比率が１５．８％高いことから、将来負担比率を勘案しつつ、有形固定資産の更新事業を進める必要があると考える。そのためには、単純に施設の更新事業を行うのではなく、長寿命化や公共施設の適正規模も勘案した施設整備が必要である。</t>
    <rPh sb="0" eb="2">
      <t>ルイジ</t>
    </rPh>
    <rPh sb="2" eb="4">
      <t>ダンタイ</t>
    </rPh>
    <rPh sb="4" eb="6">
      <t>ヘイキン</t>
    </rPh>
    <rPh sb="7" eb="8">
      <t>クラ</t>
    </rPh>
    <rPh sb="10" eb="12">
      <t>ユウケイ</t>
    </rPh>
    <rPh sb="12" eb="16">
      <t>コテイシサン</t>
    </rPh>
    <rPh sb="16" eb="18">
      <t>ゲンカ</t>
    </rPh>
    <rPh sb="18" eb="21">
      <t>ショウキャクリツ</t>
    </rPh>
    <rPh sb="26" eb="27">
      <t>タカ</t>
    </rPh>
    <rPh sb="29" eb="31">
      <t>ショウライ</t>
    </rPh>
    <rPh sb="31" eb="33">
      <t>フタン</t>
    </rPh>
    <rPh sb="33" eb="35">
      <t>ヒリツ</t>
    </rPh>
    <rPh sb="41" eb="42">
      <t>タカ</t>
    </rPh>
    <rPh sb="48" eb="50">
      <t>ショウライ</t>
    </rPh>
    <rPh sb="50" eb="52">
      <t>フタン</t>
    </rPh>
    <rPh sb="52" eb="54">
      <t>ヒリツ</t>
    </rPh>
    <rPh sb="55" eb="57">
      <t>カンアン</t>
    </rPh>
    <rPh sb="61" eb="63">
      <t>ユウケイ</t>
    </rPh>
    <rPh sb="63" eb="67">
      <t>コテイシサン</t>
    </rPh>
    <rPh sb="68" eb="70">
      <t>コウシン</t>
    </rPh>
    <rPh sb="70" eb="72">
      <t>ジギョウ</t>
    </rPh>
    <rPh sb="73" eb="74">
      <t>スス</t>
    </rPh>
    <rPh sb="76" eb="78">
      <t>ヒツヨウ</t>
    </rPh>
    <rPh sb="82" eb="83">
      <t>カンガ</t>
    </rPh>
    <rPh sb="93" eb="95">
      <t>タンジュン</t>
    </rPh>
    <rPh sb="96" eb="98">
      <t>シセツ</t>
    </rPh>
    <rPh sb="99" eb="101">
      <t>コウシン</t>
    </rPh>
    <rPh sb="101" eb="103">
      <t>ジギョウ</t>
    </rPh>
    <rPh sb="104" eb="105">
      <t>オコナ</t>
    </rPh>
    <rPh sb="112" eb="115">
      <t>チョウジュミョウ</t>
    </rPh>
    <rPh sb="115" eb="116">
      <t>カ</t>
    </rPh>
    <rPh sb="117" eb="119">
      <t>コウキョウ</t>
    </rPh>
    <rPh sb="119" eb="121">
      <t>シセツ</t>
    </rPh>
    <rPh sb="122" eb="124">
      <t>テキセイ</t>
    </rPh>
    <rPh sb="124" eb="126">
      <t>キボ</t>
    </rPh>
    <rPh sb="127" eb="129">
      <t>カンアン</t>
    </rPh>
    <rPh sb="131" eb="133">
      <t>シセツ</t>
    </rPh>
    <rPh sb="133" eb="135">
      <t>セイビ</t>
    </rPh>
    <rPh sb="136" eb="138">
      <t>ヒツヨウ</t>
    </rPh>
    <phoneticPr fontId="5"/>
  </si>
  <si>
    <t>将来負担比率、実質公債費比率ともに良化傾向が続いているが、類似団体平均も同様の傾向であり、この２指標はグラフからもほぼ比例関係であることから、将来負担比率に留意しつつ、今後の公共施設整備に取組む必要があると考える。</t>
    <rPh sb="0" eb="2">
      <t>ショウライ</t>
    </rPh>
    <rPh sb="2" eb="4">
      <t>フタン</t>
    </rPh>
    <rPh sb="4" eb="6">
      <t>ヒリツ</t>
    </rPh>
    <rPh sb="7" eb="9">
      <t>ジッシツ</t>
    </rPh>
    <rPh sb="9" eb="12">
      <t>コウサイヒ</t>
    </rPh>
    <rPh sb="12" eb="14">
      <t>ヒリツ</t>
    </rPh>
    <rPh sb="17" eb="19">
      <t>リョウカ</t>
    </rPh>
    <rPh sb="19" eb="21">
      <t>ケイコウ</t>
    </rPh>
    <rPh sb="22" eb="23">
      <t>ツヅ</t>
    </rPh>
    <rPh sb="29" eb="31">
      <t>ルイジ</t>
    </rPh>
    <rPh sb="31" eb="33">
      <t>ダンタイ</t>
    </rPh>
    <rPh sb="33" eb="35">
      <t>ヘイキン</t>
    </rPh>
    <rPh sb="36" eb="38">
      <t>ドウヨウ</t>
    </rPh>
    <rPh sb="39" eb="41">
      <t>ケイコウ</t>
    </rPh>
    <rPh sb="48" eb="50">
      <t>シヒョウ</t>
    </rPh>
    <rPh sb="59" eb="61">
      <t>ヒレイ</t>
    </rPh>
    <rPh sb="61" eb="63">
      <t>カンケイ</t>
    </rPh>
    <rPh sb="71" eb="73">
      <t>ショウライ</t>
    </rPh>
    <rPh sb="73" eb="75">
      <t>フタン</t>
    </rPh>
    <rPh sb="75" eb="77">
      <t>ヒリツ</t>
    </rPh>
    <rPh sb="78" eb="80">
      <t>リュウイ</t>
    </rPh>
    <rPh sb="84" eb="86">
      <t>コンゴ</t>
    </rPh>
    <rPh sb="87" eb="89">
      <t>コウキョウ</t>
    </rPh>
    <rPh sb="89" eb="91">
      <t>シセツ</t>
    </rPh>
    <rPh sb="91" eb="93">
      <t>セイビ</t>
    </rPh>
    <rPh sb="94" eb="95">
      <t>ト</t>
    </rPh>
    <rPh sb="95" eb="96">
      <t>ク</t>
    </rPh>
    <rPh sb="97" eb="99">
      <t>ヒツヨウ</t>
    </rPh>
    <rPh sb="103" eb="10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</si>
</sst>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c:ext xmlns:c16="http://schemas.microsoft.com/office/drawing/2014/chart" uri="{C3380CC4-5D6E-409C-BE32-E72D297353CC}">
              <c16:uniqueId val="{00000000-B5BC-4EAF-9195-B39E45FA62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34943</c:v>
                </c:pt>
                <c:pt idx="1">
                  <c:v>36079</c:v>
                </c:pt>
                <c:pt idx="2">
                  <c:v>25189</c:v>
                </c:pt>
                <c:pt idx="3">
                  <c:v>21968</c:v>
                </c:pt>
                <c:pt idx="4">
                  <c:v>26592</c:v>
                </c:pt>
              </c:numCache>
            </c:numRef>
          </c:val>
          <c:smooth val="0"/>
          <c:extLst>
            <c:ext xmlns:c16="http://schemas.microsoft.com/office/drawing/2014/chart" uri="{C3380CC4-5D6E-409C-BE32-E72D297353CC}">
              <c16:uniqueId val="{00000001-B5BC-4EAF-9195-B39E45FA62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7.58</c:v>
                </c:pt>
                <c:pt idx="1">
                  <c:v>6.51</c:v>
                </c:pt>
                <c:pt idx="2">
                  <c:v>6.73</c:v>
                </c:pt>
                <c:pt idx="3">
                  <c:v>9.5399999999999991</c:v>
                </c:pt>
                <c:pt idx="4">
                  <c:v>6.04</c:v>
                </c:pt>
              </c:numCache>
            </c:numRef>
          </c:val>
          <c:extLst>
            <c:ext xmlns:c16="http://schemas.microsoft.com/office/drawing/2014/chart" uri="{C3380CC4-5D6E-409C-BE32-E72D297353CC}">
              <c16:uniqueId val="{00000000-FA8B-46DC-9CD4-39A51088AD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6.49</c:v>
                </c:pt>
                <c:pt idx="1">
                  <c:v>7.71</c:v>
                </c:pt>
                <c:pt idx="2">
                  <c:v>7.81</c:v>
                </c:pt>
                <c:pt idx="3">
                  <c:v>7.63</c:v>
                </c:pt>
                <c:pt idx="4">
                  <c:v>5.7</c:v>
                </c:pt>
              </c:numCache>
            </c:numRef>
          </c:val>
          <c:extLst>
            <c:ext xmlns:c16="http://schemas.microsoft.com/office/drawing/2014/chart" uri="{C3380CC4-5D6E-409C-BE32-E72D297353CC}">
              <c16:uniqueId val="{00000001-FA8B-46DC-9CD4-39A51088AD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2.2400000000000002</c:v>
                </c:pt>
                <c:pt idx="1">
                  <c:v>0.5</c:v>
                </c:pt>
                <c:pt idx="2">
                  <c:v>0.14000000000000001</c:v>
                </c:pt>
                <c:pt idx="3">
                  <c:v>2.96</c:v>
                </c:pt>
                <c:pt idx="4">
                  <c:v>-5.65</c:v>
                </c:pt>
              </c:numCache>
            </c:numRef>
          </c:val>
          <c:smooth val="0"/>
          <c:extLst>
            <c:ext xmlns:c16="http://schemas.microsoft.com/office/drawing/2014/chart" uri="{C3380CC4-5D6E-409C-BE32-E72D297353CC}">
              <c16:uniqueId val="{00000002-FA8B-46DC-9CD4-39A51088AD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0.08</c:v>
                </c:pt>
                <c:pt idx="4">
                  <c:v>#N/A</c:v>
                </c:pt>
                <c:pt idx="5">
                  <c:v>0.05</c:v>
                </c:pt>
                <c:pt idx="6">
                  <c:v>#N/A</c:v>
                </c:pt>
                <c:pt idx="7">
                  <c:v>0.02</c:v>
                </c:pt>
                <c:pt idx="8">
                  <c:v>#N/A</c:v>
                </c:pt>
                <c:pt idx="9">
                  <c:v>0.01</c:v>
                </c:pt>
              </c:numCache>
            </c:numRef>
          </c:val>
          <c:extLst>
            <c:ext xmlns:c16="http://schemas.microsoft.com/office/drawing/2014/chart" uri="{C3380CC4-5D6E-409C-BE32-E72D297353CC}">
              <c16:uniqueId val="{00000000-FA80-496F-8C4E-586EE9D30A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1.75</c:v>
                </c:pt>
                <c:pt idx="1">
                  <c:v>#N/A</c:v>
                </c:pt>
                <c:pt idx="2">
                  <c:v>1.73</c:v>
                </c:pt>
                <c:pt idx="3">
                  <c:v>#N/A</c:v>
                </c:pt>
                <c:pt idx="4">
                  <c:v>1.78</c:v>
                </c:pt>
                <c:pt idx="5">
                  <c:v>#N/A</c:v>
                </c:pt>
                <c:pt idx="6">
                  <c:v>1.72</c:v>
                </c:pt>
                <c:pt idx="7">
                  <c:v>#N/A</c:v>
                </c:pt>
                <c:pt idx="8">
                  <c:v>0</c:v>
                </c:pt>
                <c:pt idx="9">
                  <c:v>0</c:v>
                </c:pt>
              </c:numCache>
            </c:numRef>
          </c:val>
          <c:extLst>
            <c:ext xmlns:c16="http://schemas.microsoft.com/office/drawing/2014/chart" uri="{C3380CC4-5D6E-409C-BE32-E72D297353CC}">
              <c16:uniqueId val="{00000001-FA80-496F-8C4E-586EE9D30A1B}"/>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7.0000000000000007E-2</c:v>
                </c:pt>
                <c:pt idx="4">
                  <c:v>#N/A</c:v>
                </c:pt>
                <c:pt idx="5">
                  <c:v>0.1</c:v>
                </c:pt>
                <c:pt idx="6">
                  <c:v>#N/A</c:v>
                </c:pt>
                <c:pt idx="7">
                  <c:v>0.09</c:v>
                </c:pt>
                <c:pt idx="8">
                  <c:v>#N/A</c:v>
                </c:pt>
                <c:pt idx="9">
                  <c:v>7.0000000000000007E-2</c:v>
                </c:pt>
              </c:numCache>
            </c:numRef>
          </c:val>
          <c:extLst>
            <c:ext xmlns:c16="http://schemas.microsoft.com/office/drawing/2014/chart" uri="{C3380CC4-5D6E-409C-BE32-E72D297353CC}">
              <c16:uniqueId val="{00000002-FA80-496F-8C4E-586EE9D30A1B}"/>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0.08</c:v>
                </c:pt>
                <c:pt idx="6">
                  <c:v>#N/A</c:v>
                </c:pt>
                <c:pt idx="7">
                  <c:v>0.32</c:v>
                </c:pt>
                <c:pt idx="8">
                  <c:v>#N/A</c:v>
                </c:pt>
                <c:pt idx="9">
                  <c:v>0.81</c:v>
                </c:pt>
              </c:numCache>
            </c:numRef>
          </c:val>
          <c:extLst>
            <c:ext xmlns:c16="http://schemas.microsoft.com/office/drawing/2014/chart" uri="{C3380CC4-5D6E-409C-BE32-E72D297353CC}">
              <c16:uniqueId val="{00000003-FA80-496F-8C4E-586EE9D30A1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0.37</c:v>
                </c:pt>
                <c:pt idx="2">
                  <c:v>#N/A</c:v>
                </c:pt>
                <c:pt idx="3">
                  <c:v>0.79</c:v>
                </c:pt>
                <c:pt idx="4">
                  <c:v>#N/A</c:v>
                </c:pt>
                <c:pt idx="5">
                  <c:v>1.19</c:v>
                </c:pt>
                <c:pt idx="6">
                  <c:v>#N/A</c:v>
                </c:pt>
                <c:pt idx="7">
                  <c:v>1.0900000000000001</c:v>
                </c:pt>
                <c:pt idx="8">
                  <c:v>#N/A</c:v>
                </c:pt>
                <c:pt idx="9">
                  <c:v>1.0900000000000001</c:v>
                </c:pt>
              </c:numCache>
            </c:numRef>
          </c:val>
          <c:extLst>
            <c:ext xmlns:c16="http://schemas.microsoft.com/office/drawing/2014/chart" uri="{C3380CC4-5D6E-409C-BE32-E72D297353CC}">
              <c16:uniqueId val="{00000004-FA80-496F-8C4E-586EE9D30A1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3.34</c:v>
                </c:pt>
                <c:pt idx="2">
                  <c:v>#N/A</c:v>
                </c:pt>
                <c:pt idx="3">
                  <c:v>3.76</c:v>
                </c:pt>
                <c:pt idx="4">
                  <c:v>#N/A</c:v>
                </c:pt>
                <c:pt idx="5">
                  <c:v>4.01</c:v>
                </c:pt>
                <c:pt idx="6">
                  <c:v>#N/A</c:v>
                </c:pt>
                <c:pt idx="7">
                  <c:v>5.27</c:v>
                </c:pt>
                <c:pt idx="8">
                  <c:v>#N/A</c:v>
                </c:pt>
                <c:pt idx="9">
                  <c:v>2.85</c:v>
                </c:pt>
              </c:numCache>
            </c:numRef>
          </c:val>
          <c:extLst>
            <c:ext xmlns:c16="http://schemas.microsoft.com/office/drawing/2014/chart" uri="{C3380CC4-5D6E-409C-BE32-E72D297353CC}">
              <c16:uniqueId val="{00000005-FA80-496F-8C4E-586EE9D30A1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9.32</c:v>
                </c:pt>
                <c:pt idx="2">
                  <c:v>#N/A</c:v>
                </c:pt>
                <c:pt idx="3">
                  <c:v>8.25</c:v>
                </c:pt>
                <c:pt idx="4">
                  <c:v>#N/A</c:v>
                </c:pt>
                <c:pt idx="5">
                  <c:v>8.5</c:v>
                </c:pt>
                <c:pt idx="6">
                  <c:v>#N/A</c:v>
                </c:pt>
                <c:pt idx="7">
                  <c:v>11.26</c:v>
                </c:pt>
                <c:pt idx="8">
                  <c:v>#N/A</c:v>
                </c:pt>
                <c:pt idx="9">
                  <c:v>6.04</c:v>
                </c:pt>
              </c:numCache>
            </c:numRef>
          </c:val>
          <c:extLst>
            <c:ext xmlns:c16="http://schemas.microsoft.com/office/drawing/2014/chart" uri="{C3380CC4-5D6E-409C-BE32-E72D297353CC}">
              <c16:uniqueId val="{00000006-FA80-496F-8C4E-586EE9D30A1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6.6</c:v>
                </c:pt>
                <c:pt idx="2">
                  <c:v>#N/A</c:v>
                </c:pt>
                <c:pt idx="3">
                  <c:v>4.6900000000000004</c:v>
                </c:pt>
                <c:pt idx="4">
                  <c:v>#N/A</c:v>
                </c:pt>
                <c:pt idx="5">
                  <c:v>5.03</c:v>
                </c:pt>
                <c:pt idx="6">
                  <c:v>#N/A</c:v>
                </c:pt>
                <c:pt idx="7">
                  <c:v>5.07</c:v>
                </c:pt>
                <c:pt idx="8">
                  <c:v>#N/A</c:v>
                </c:pt>
                <c:pt idx="9">
                  <c:v>6.21</c:v>
                </c:pt>
              </c:numCache>
            </c:numRef>
          </c:val>
          <c:extLst>
            <c:ext xmlns:c16="http://schemas.microsoft.com/office/drawing/2014/chart" uri="{C3380CC4-5D6E-409C-BE32-E72D297353CC}">
              <c16:uniqueId val="{00000007-FA80-496F-8C4E-586EE9D30A1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10.42</c:v>
                </c:pt>
                <c:pt idx="2">
                  <c:v>#N/A</c:v>
                </c:pt>
                <c:pt idx="3">
                  <c:v>8.7799999999999994</c:v>
                </c:pt>
                <c:pt idx="4">
                  <c:v>#N/A</c:v>
                </c:pt>
                <c:pt idx="5">
                  <c:v>11</c:v>
                </c:pt>
                <c:pt idx="6">
                  <c:v>#N/A</c:v>
                </c:pt>
                <c:pt idx="7">
                  <c:v>8.1</c:v>
                </c:pt>
                <c:pt idx="8">
                  <c:v>#N/A</c:v>
                </c:pt>
                <c:pt idx="9">
                  <c:v>6.93</c:v>
                </c:pt>
              </c:numCache>
            </c:numRef>
          </c:val>
          <c:extLst>
            <c:ext xmlns:c16="http://schemas.microsoft.com/office/drawing/2014/chart" uri="{C3380CC4-5D6E-409C-BE32-E72D297353CC}">
              <c16:uniqueId val="{00000008-FA80-496F-8C4E-586EE9D30A1B}"/>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2.23</c:v>
                </c:pt>
                <c:pt idx="1">
                  <c:v>#N/A</c:v>
                </c:pt>
                <c:pt idx="2">
                  <c:v>2.3199999999999998</c:v>
                </c:pt>
                <c:pt idx="3">
                  <c:v>#N/A</c:v>
                </c:pt>
                <c:pt idx="4">
                  <c:v>2.4</c:v>
                </c:pt>
                <c:pt idx="5">
                  <c:v>#N/A</c:v>
                </c:pt>
                <c:pt idx="6">
                  <c:v>2.33</c:v>
                </c:pt>
                <c:pt idx="7">
                  <c:v>#N/A</c:v>
                </c:pt>
                <c:pt idx="8">
                  <c:v>2.33</c:v>
                </c:pt>
                <c:pt idx="9">
                  <c:v>#N/A</c:v>
                </c:pt>
              </c:numCache>
            </c:numRef>
          </c:val>
          <c:extLst>
            <c:ext xmlns:c16="http://schemas.microsoft.com/office/drawing/2014/chart" uri="{C3380CC4-5D6E-409C-BE32-E72D297353CC}">
              <c16:uniqueId val="{00000009-FA80-496F-8C4E-586EE9D30A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2386</c:v>
                </c:pt>
                <c:pt idx="5">
                  <c:v>2262</c:v>
                </c:pt>
                <c:pt idx="8">
                  <c:v>2298</c:v>
                </c:pt>
                <c:pt idx="11">
                  <c:v>2421</c:v>
                </c:pt>
                <c:pt idx="14">
                  <c:v>2264</c:v>
                </c:pt>
              </c:numCache>
            </c:numRef>
          </c:val>
          <c:extLst>
            <c:ext xmlns:c16="http://schemas.microsoft.com/office/drawing/2014/chart" uri="{C3380CC4-5D6E-409C-BE32-E72D297353CC}">
              <c16:uniqueId val="{00000000-DC28-4E4B-A511-E412005A8B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C28-4E4B-A511-E412005A8B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28-4E4B-A511-E412005A8B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207</c:v>
                </c:pt>
                <c:pt idx="3">
                  <c:v>204</c:v>
                </c:pt>
                <c:pt idx="6">
                  <c:v>175</c:v>
                </c:pt>
                <c:pt idx="9">
                  <c:v>116</c:v>
                </c:pt>
                <c:pt idx="12">
                  <c:v>64</c:v>
                </c:pt>
              </c:numCache>
            </c:numRef>
          </c:val>
          <c:extLst>
            <c:ext xmlns:c16="http://schemas.microsoft.com/office/drawing/2014/chart" uri="{C3380CC4-5D6E-409C-BE32-E72D297353CC}">
              <c16:uniqueId val="{00000003-DC28-4E4B-A511-E412005A8B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915</c:v>
                </c:pt>
                <c:pt idx="3">
                  <c:v>910</c:v>
                </c:pt>
                <c:pt idx="6">
                  <c:v>944</c:v>
                </c:pt>
                <c:pt idx="9">
                  <c:v>1054</c:v>
                </c:pt>
                <c:pt idx="12">
                  <c:v>1040</c:v>
                </c:pt>
              </c:numCache>
            </c:numRef>
          </c:val>
          <c:extLst>
            <c:ext xmlns:c16="http://schemas.microsoft.com/office/drawing/2014/chart" uri="{C3380CC4-5D6E-409C-BE32-E72D297353CC}">
              <c16:uniqueId val="{00000004-DC28-4E4B-A511-E412005A8B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28-4E4B-A511-E412005A8B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28-4E4B-A511-E412005A8B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2633</c:v>
                </c:pt>
                <c:pt idx="3">
                  <c:v>2534</c:v>
                </c:pt>
                <c:pt idx="6">
                  <c:v>2408</c:v>
                </c:pt>
                <c:pt idx="9">
                  <c:v>2322</c:v>
                </c:pt>
                <c:pt idx="12">
                  <c:v>2306</c:v>
                </c:pt>
              </c:numCache>
            </c:numRef>
          </c:val>
          <c:extLst>
            <c:ext xmlns:c16="http://schemas.microsoft.com/office/drawing/2014/chart" uri="{C3380CC4-5D6E-409C-BE32-E72D297353CC}">
              <c16:uniqueId val="{00000007-DC28-4E4B-A511-E412005A8B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1370</c:v>
                </c:pt>
                <c:pt idx="2">
                  <c:v>#N/A</c:v>
                </c:pt>
                <c:pt idx="3">
                  <c:v>#N/A</c:v>
                </c:pt>
                <c:pt idx="4">
                  <c:v>1387</c:v>
                </c:pt>
                <c:pt idx="5">
                  <c:v>#N/A</c:v>
                </c:pt>
                <c:pt idx="6">
                  <c:v>#N/A</c:v>
                </c:pt>
                <c:pt idx="7">
                  <c:v>1229</c:v>
                </c:pt>
                <c:pt idx="8">
                  <c:v>#N/A</c:v>
                </c:pt>
                <c:pt idx="9">
                  <c:v>#N/A</c:v>
                </c:pt>
                <c:pt idx="10">
                  <c:v>1071</c:v>
                </c:pt>
                <c:pt idx="11">
                  <c:v>#N/A</c:v>
                </c:pt>
                <c:pt idx="12">
                  <c:v>#N/A</c:v>
                </c:pt>
                <c:pt idx="13">
                  <c:v>1146</c:v>
                </c:pt>
                <c:pt idx="14">
                  <c:v>#N/A</c:v>
                </c:pt>
              </c:numCache>
            </c:numRef>
          </c:val>
          <c:smooth val="0"/>
          <c:extLst>
            <c:ext xmlns:c16="http://schemas.microsoft.com/office/drawing/2014/chart" uri="{C3380CC4-5D6E-409C-BE32-E72D297353CC}">
              <c16:uniqueId val="{00000008-DC28-4E4B-A511-E412005A8B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23914</c:v>
                </c:pt>
                <c:pt idx="5">
                  <c:v>24162</c:v>
                </c:pt>
                <c:pt idx="8">
                  <c:v>23857</c:v>
                </c:pt>
                <c:pt idx="11">
                  <c:v>23571</c:v>
                </c:pt>
                <c:pt idx="14">
                  <c:v>23576</c:v>
                </c:pt>
              </c:numCache>
            </c:numRef>
          </c:val>
          <c:extLst>
            <c:ext xmlns:c16="http://schemas.microsoft.com/office/drawing/2014/chart" uri="{C3380CC4-5D6E-409C-BE32-E72D297353CC}">
              <c16:uniqueId val="{00000000-B4FC-4F12-AC71-6B53E3F413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6329</c:v>
                </c:pt>
                <c:pt idx="5">
                  <c:v>6141</c:v>
                </c:pt>
                <c:pt idx="8">
                  <c:v>6093</c:v>
                </c:pt>
                <c:pt idx="11">
                  <c:v>4883</c:v>
                </c:pt>
                <c:pt idx="14">
                  <c:v>5511</c:v>
                </c:pt>
              </c:numCache>
            </c:numRef>
          </c:val>
          <c:extLst>
            <c:ext xmlns:c16="http://schemas.microsoft.com/office/drawing/2014/chart" uri="{C3380CC4-5D6E-409C-BE32-E72D297353CC}">
              <c16:uniqueId val="{00000001-B4FC-4F12-AC71-6B53E3F413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3137</c:v>
                </c:pt>
                <c:pt idx="5">
                  <c:v>3956</c:v>
                </c:pt>
                <c:pt idx="8">
                  <c:v>4167</c:v>
                </c:pt>
                <c:pt idx="11">
                  <c:v>4361</c:v>
                </c:pt>
                <c:pt idx="14">
                  <c:v>4540</c:v>
                </c:pt>
              </c:numCache>
            </c:numRef>
          </c:val>
          <c:extLst>
            <c:ext xmlns:c16="http://schemas.microsoft.com/office/drawing/2014/chart" uri="{C3380CC4-5D6E-409C-BE32-E72D297353CC}">
              <c16:uniqueId val="{00000002-B4FC-4F12-AC71-6B53E3F413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FC-4F12-AC71-6B53E3F413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FC-4F12-AC71-6B53E3F413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611</c:v>
                </c:pt>
                <c:pt idx="3">
                  <c:v>588</c:v>
                </c:pt>
                <c:pt idx="6">
                  <c:v>512</c:v>
                </c:pt>
                <c:pt idx="9">
                  <c:v>782</c:v>
                </c:pt>
                <c:pt idx="12">
                  <c:v>763</c:v>
                </c:pt>
              </c:numCache>
            </c:numRef>
          </c:val>
          <c:extLst>
            <c:ext xmlns:c16="http://schemas.microsoft.com/office/drawing/2014/chart" uri="{C3380CC4-5D6E-409C-BE32-E72D297353CC}">
              <c16:uniqueId val="{00000005-B4FC-4F12-AC71-6B53E3F413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4346</c:v>
                </c:pt>
                <c:pt idx="3">
                  <c:v>3944</c:v>
                </c:pt>
                <c:pt idx="6">
                  <c:v>3845</c:v>
                </c:pt>
                <c:pt idx="9">
                  <c:v>3629</c:v>
                </c:pt>
                <c:pt idx="12">
                  <c:v>3467</c:v>
                </c:pt>
              </c:numCache>
            </c:numRef>
          </c:val>
          <c:extLst>
            <c:ext xmlns:c16="http://schemas.microsoft.com/office/drawing/2014/chart" uri="{C3380CC4-5D6E-409C-BE32-E72D297353CC}">
              <c16:uniqueId val="{00000006-B4FC-4F12-AC71-6B53E3F413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557</c:v>
                </c:pt>
                <c:pt idx="3">
                  <c:v>506</c:v>
                </c:pt>
                <c:pt idx="6">
                  <c:v>394</c:v>
                </c:pt>
                <c:pt idx="9">
                  <c:v>314</c:v>
                </c:pt>
                <c:pt idx="12">
                  <c:v>287</c:v>
                </c:pt>
              </c:numCache>
            </c:numRef>
          </c:val>
          <c:extLst>
            <c:ext xmlns:c16="http://schemas.microsoft.com/office/drawing/2014/chart" uri="{C3380CC4-5D6E-409C-BE32-E72D297353CC}">
              <c16:uniqueId val="{00000007-B4FC-4F12-AC71-6B53E3F413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13591</c:v>
                </c:pt>
                <c:pt idx="3">
                  <c:v>14209</c:v>
                </c:pt>
                <c:pt idx="6">
                  <c:v>13893</c:v>
                </c:pt>
                <c:pt idx="9">
                  <c:v>13306</c:v>
                </c:pt>
                <c:pt idx="12">
                  <c:v>13266</c:v>
                </c:pt>
              </c:numCache>
            </c:numRef>
          </c:val>
          <c:extLst>
            <c:ext xmlns:c16="http://schemas.microsoft.com/office/drawing/2014/chart" uri="{C3380CC4-5D6E-409C-BE32-E72D297353CC}">
              <c16:uniqueId val="{00000008-B4FC-4F12-AC71-6B53E3F413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4FC-4F12-AC71-6B53E3F413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22818</c:v>
                </c:pt>
                <c:pt idx="3">
                  <c:v>22711</c:v>
                </c:pt>
                <c:pt idx="6">
                  <c:v>22113</c:v>
                </c:pt>
                <c:pt idx="9">
                  <c:v>21410</c:v>
                </c:pt>
                <c:pt idx="12">
                  <c:v>20904</c:v>
                </c:pt>
              </c:numCache>
            </c:numRef>
          </c:val>
          <c:extLst>
            <c:ext xmlns:c16="http://schemas.microsoft.com/office/drawing/2014/chart" uri="{C3380CC4-5D6E-409C-BE32-E72D297353CC}">
              <c16:uniqueId val="{0000000A-B4FC-4F12-AC71-6B53E3F413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8543</c:v>
                </c:pt>
                <c:pt idx="2">
                  <c:v>#N/A</c:v>
                </c:pt>
                <c:pt idx="3">
                  <c:v>#N/A</c:v>
                </c:pt>
                <c:pt idx="4">
                  <c:v>7699</c:v>
                </c:pt>
                <c:pt idx="5">
                  <c:v>#N/A</c:v>
                </c:pt>
                <c:pt idx="6">
                  <c:v>#N/A</c:v>
                </c:pt>
                <c:pt idx="7">
                  <c:v>6639</c:v>
                </c:pt>
                <c:pt idx="8">
                  <c:v>#N/A</c:v>
                </c:pt>
                <c:pt idx="9">
                  <c:v>#N/A</c:v>
                </c:pt>
                <c:pt idx="10">
                  <c:v>6627</c:v>
                </c:pt>
                <c:pt idx="11">
                  <c:v>#N/A</c:v>
                </c:pt>
                <c:pt idx="12">
                  <c:v>#N/A</c:v>
                </c:pt>
                <c:pt idx="13">
                  <c:v>5060</c:v>
                </c:pt>
                <c:pt idx="14">
                  <c:v>#N/A</c:v>
                </c:pt>
              </c:numCache>
            </c:numRef>
          </c:val>
          <c:smooth val="0"/>
          <c:extLst>
            <c:ext xmlns:c16="http://schemas.microsoft.com/office/drawing/2014/chart" uri="{C3380CC4-5D6E-409C-BE32-E72D297353CC}">
              <c16:uniqueId val="{0000000B-B4FC-4F12-AC71-6B53E3F413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1122</c:v>
                </c:pt>
                <c:pt idx="1">
                  <c:v>1122</c:v>
                </c:pt>
                <c:pt idx="2">
                  <c:v>827</c:v>
                </c:pt>
              </c:numCache>
            </c:numRef>
          </c:val>
          <c:extLst>
            <c:ext xmlns:c16="http://schemas.microsoft.com/office/drawing/2014/chart" uri="{C3380CC4-5D6E-409C-BE32-E72D297353CC}">
              <c16:uniqueId val="{00000000-20D4-4EF2-BD91-5507E98569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7</c:v>
                </c:pt>
                <c:pt idx="2">
                  <c:v>8</c:v>
                </c:pt>
              </c:numCache>
            </c:numRef>
          </c:val>
          <c:extLst>
            <c:ext xmlns:c16="http://schemas.microsoft.com/office/drawing/2014/chart" uri="{C3380CC4-5D6E-409C-BE32-E72D297353CC}">
              <c16:uniqueId val="{00000001-20D4-4EF2-BD91-5507E98569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2620</c:v>
                </c:pt>
                <c:pt idx="1">
                  <c:v>2577</c:v>
                </c:pt>
                <c:pt idx="2">
                  <c:v>2541</c:v>
                </c:pt>
              </c:numCache>
            </c:numRef>
          </c:val>
          <c:extLst>
            <c:ext xmlns:c16="http://schemas.microsoft.com/office/drawing/2014/chart" uri="{C3380CC4-5D6E-409C-BE32-E72D297353CC}">
              <c16:uniqueId val="{00000002-20D4-4EF2-BD91-5507E98569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{AD539411-6C98-4780-945D-37A99C357A16}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F4D-4EB4-9820-B9F5170695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{0500D17B-F4E9-4902-B19F-8344253E3BCF}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4D-4EB4-9820-B9F5170695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{594FE7DA-FB28-4C2E-921F-A0C03D54A351}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4D-4EB4-9820-B9F5170695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{12375715-EF36-46D1-9B7F-FE614AE3A2B0}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4D-4EB4-9820-B9F5170695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{8A3C1B63-EE2A-45A3-8492-0A68214B5BCA}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4D-4EB4-9820-B9F5170695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{DA806675-FE6A-4CFC-BACB-0D92DACB077D}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F4D-4EB4-9820-B9F5170695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{866EC255-95DE-4FBC-B2A6-831086D28D86}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F4D-4EB4-9820-B9F5170695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{F12D9281-4F04-4DAE-988B-2DD10CA792CA}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F4D-4EB4-9820-B9F5170695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{EE73C33B-D2A0-48AC-97E0-EC8A556607E3}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F4D-4EB4-9820-B9F5170695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62.1</c:v>
                </c:pt>
                <c:pt idx="24">
                  <c:v>64.2</c:v>
                </c:pt>
                <c:pt idx="32">
                  <c:v>65</c:v>
                </c:pt>
              </c:numCache>
            </c:numRef>
          </c:xVal>
          <c:yVal>
            <c:numRef>
              <c:f>公会計指標分析・財政指標組合せ分析表!$BP$51:$DC$51</c:f>
              <c:numCache>
                <c:formatCode>#,##0.0;"▲ "#,##0.0</c:formatCode>
                <c:ptCount val="40"/>
                <c:pt idx="16">
                  <c:v>53.2</c:v>
                </c:pt>
                <c:pt idx="24">
                  <c:v>52.2</c:v>
                </c:pt>
                <c:pt idx="32">
                  <c:v>40</c:v>
                </c:pt>
              </c:numCache>
            </c:numRef>
          </c:yVal>
          <c:smooth val="0"/>
          <c:extLst>
            <c:ext xmlns:c16="http://schemas.microsoft.com/office/drawing/2014/chart" uri="{C3380CC4-5D6E-409C-BE32-E72D297353CC}">
              <c16:uniqueId val="{00000009-6F4D-4EB4-9820-B9F5170695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{6275E296-204F-4969-9A38-50338FD8AF63}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F4D-4EB4-9820-B9F5170695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{2CDA2995-99FE-46C3-B2B6-6D9E40DD609D}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4D-4EB4-9820-B9F5170695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{C75E50FD-68D1-4CCD-8F4B-8C9CBE17B306}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4D-4EB4-9820-B9F5170695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{D8D94EB7-98AF-4C39-BCA0-0A05E7BD4F32}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4D-4EB4-9820-B9F5170695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{2DDEC3B1-7614-435F-B39F-F483B9AEC4E5}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4D-4EB4-9820-B9F5170695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{CF93CD4D-8FB3-4B15-8906-FCB0741E8544}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F4D-4EB4-9820-B9F5170695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{E8CB0D52-E8A6-409B-A909-8BB0C339CC76}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F4D-4EB4-9820-B9F5170695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{69A802A1-53AF-475E-A26B-70ADA9755052}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F4D-4EB4-9820-B9F5170695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{21C78EB3-04B7-471C-AF8A-FBB2528CFE40}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F4D-4EB4-9820-B9F5170695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6F4D-4EB4-9820-B9F517069572}"/>
            </c:ext>
          </c:extLst>
        </c:ser>
        <c:dLbls>
          <c:showLegendKey val="0"/>
          <c:showVal val="1"/>
          <c:showCatName val="0"/>
          <c:showSerName val="0"/>
          <c:showPercent val="0"/>
          <c:showBubbleSize val="0"/>
        </c:dLbls>
        <c:axId val="46179840"/>
        <c:axId val="46181760"/>
      </c:scatterChart>
      <c:valAx>
        <c:axId val="46179840"/>
        <c:scaling>
          <c:orientation val="minMax"/>
          <c:max val="65.5"/>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{03E0B898-1B4A-49AF-806F-7A4B1B64BB3C}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FC2-4A2C-BB8E-D9136528AC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{9124D3ED-4C85-458D-9CA9-5798D3B75A2E}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C2-4A2C-BB8E-D9136528AC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{6515E85E-69F8-410F-A6BD-1A64681C5A75}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C2-4A2C-BB8E-D9136528AC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{56541616-7FE3-48A4-9A95-6ED98D8C8043}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C2-4A2C-BB8E-D9136528AC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{D263B2CA-832A-4BB5-8B70-BD724A06720B}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C2-4A2C-BB8E-D9136528AC8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{B065553A-4F4B-4E71-8905-141DBC4D9FFA}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FC2-4A2C-BB8E-D9136528AC8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{367DCB3D-8C3D-4242-9F51-9256619E8BF4}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FC2-4A2C-BB8E-D9136528AC8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{889E1B3E-DCF6-4FD4-991F-6377B154FA8D}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FC2-4A2C-BB8E-D9136528AC8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{F9346B2D-123E-430C-BFCA-11E47A70773E}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FC2-4A2C-BB8E-D9136528AC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11.2</c:v>
                </c:pt>
                <c:pt idx="16">
                  <c:v>10.6</c:v>
                </c:pt>
                <c:pt idx="24">
                  <c:v>9.6999999999999993</c:v>
                </c:pt>
                <c:pt idx="32">
                  <c:v>9.1</c:v>
                </c:pt>
              </c:numCache>
            </c:numRef>
          </c:xVal>
          <c:yVal>
            <c:numRef>
              <c:f>公会計指標分析・財政指標組合せ分析表!$BP$73:$DC$73</c:f>
              <c:numCache>
                <c:formatCode>#,##0.0;"▲ "#,##0.0</c:formatCode>
                <c:ptCount val="40"/>
                <c:pt idx="0">
                  <c:v>70</c:v>
                </c:pt>
                <c:pt idx="8">
                  <c:v>61.1</c:v>
                </c:pt>
                <c:pt idx="16">
                  <c:v>53.2</c:v>
                </c:pt>
                <c:pt idx="24">
                  <c:v>52.2</c:v>
                </c:pt>
                <c:pt idx="32">
                  <c:v>40</c:v>
                </c:pt>
              </c:numCache>
            </c:numRef>
          </c:yVal>
          <c:smooth val="0"/>
          <c:extLst>
            <c:ext xmlns:c16="http://schemas.microsoft.com/office/drawing/2014/chart" uri="{C3380CC4-5D6E-409C-BE32-E72D297353CC}">
              <c16:uniqueId val="{00000009-FFC2-4A2C-BB8E-D9136528AC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{622F3949-1E5E-4635-AE2B-AC6B91E0AF84}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FC2-4A2C-BB8E-D9136528AC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{2C7F240F-0F16-4D1C-A8B4-7019A9DE5127}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C2-4A2C-BB8E-D9136528AC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{E04AFB2F-6D0B-4BA7-B66A-3688D2BD6B56}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C2-4A2C-BB8E-D9136528AC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{A3B645C3-16AC-436F-ABA6-B98CCB637E94}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C2-4A2C-BB8E-D9136528AC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{4224BBD6-FD26-4443-9E70-F0A6570CD2F3}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C2-4A2C-BB8E-D9136528AC8D}"/>
                </c:ext>
              </c:extLst>
            </c:dLbl>
            <c:dLbl>
              <c:idx val="8"/>
              <c:layout>
                <c:manualLayout>
                  <c:x val="-2.541813986987566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{0FA17B37-69CD-4800-B196-0249CFB047D6}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FC2-4A2C-BB8E-D9136528AC8D}"/>
                </c:ext>
              </c:extLst>
            </c:dLbl>
            <c:dLbl>
              <c:idx val="16"/>
              <c:layout>
                <c:manualLayout>
                  <c:x val="-3.797784336834560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{7B18332B-0621-4FC0-95FE-7E316AF5CA67}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FC2-4A2C-BB8E-D9136528AC8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{A25AA4ED-2143-4EEB-8C9B-E0E8B86E624C}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FC2-4A2C-BB8E-D9136528AC8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{7DAD420F-4DEC-4F85-8FED-A08C648706F2}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FC2-4A2C-BB8E-D9136528AC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c:v>
                </c:pt>
                <c:pt idx="16">
                  <c:v>6.9</c:v>
                </c:pt>
                <c:pt idx="24">
                  <c:v>6.6</c:v>
                </c:pt>
                <c:pt idx="32">
                  <c:v>6.4</c:v>
                </c:pt>
              </c:numCache>
            </c:numRef>
          </c:xVal>
          <c:yVal>
            <c:numRef>
              <c:f>公会計指標分析・財政指標組合せ分析表!$BP$77:$DC$77</c:f>
              <c:numCache>
                <c:formatCode>#,##0.0;"▲ "#,##0.0</c:formatCode>
                <c:ptCount val="40"/>
                <c:pt idx="0">
                  <c:v>61.3</c:v>
                </c:pt>
                <c:pt idx="8">
                  <c:v>33.6</c:v>
                </c:pt>
                <c:pt idx="16">
                  <c:v>35.299999999999997</c:v>
                </c:pt>
                <c:pt idx="24">
                  <c:v>31.9</c:v>
                </c:pt>
                <c:pt idx="32">
                  <c:v>24.2</c:v>
                </c:pt>
              </c:numCache>
            </c:numRef>
          </c:yVal>
          <c:smooth val="0"/>
          <c:extLst>
            <c:ext xmlns:c16="http://schemas.microsoft.com/office/drawing/2014/chart" uri="{C3380CC4-5D6E-409C-BE32-E72D297353CC}">
              <c16:uniqueId val="{00000013-FFC2-4A2C-BB8E-D9136528AC8D}"/>
            </c:ext>
          </c:extLst>
        </c:ser>
        <c:dLbls>
          <c:showLegendKey val="0"/>
          <c:showVal val="1"/>
          <c:showCatName val="0"/>
          <c:showSerName val="0"/>
          <c:showPercent val="0"/>
          <c:showBubbleSize val="0"/>
        </c:dLbls>
        <c:axId val="84219776"/>
        <c:axId val="84234240"/>
      </c:scatterChart>
      <c:valAx>
        <c:axId val="84219776"/>
        <c:scaling>
          <c:orientation val="minMax"/>
          <c:max val="1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年度にかけて実施した大型公共事業に伴い発行した一般単独事業債等の償還が進むとともに、平成</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年度以降は、事業計画の精査を図り普通建設事業費及び地方債の発行を抑制してきたことにより、元利償還金は減少傾向となっているが、公営企業会計である下水道事業会計及び病院事業会計の元利償還金に対する繰入金が増加傾向となっている。</a:t>
          </a:r>
        </a:p>
        <a:p>
          <a:r>
            <a:rPr kumimoji="1" lang="ja-JP" altLang="en-US" sz="1100">
              <a:latin typeface="ＭＳ ゴシック" pitchFamily="49" charset="-128"/>
              <a:ea typeface="ＭＳ ゴシック" pitchFamily="49" charset="-128"/>
            </a:rPr>
            <a:t>　また、平成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年度では地方債残高に占める普通交付税の算入のない地方債の比率が高くなっているため、算入公債費等は平成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年度より若干減少している。</a:t>
          </a:r>
        </a:p>
        <a:p>
          <a:r>
            <a:rPr kumimoji="1" lang="ja-JP" altLang="en-US" sz="1100">
              <a:latin typeface="ＭＳ ゴシック" pitchFamily="49" charset="-128"/>
              <a:ea typeface="ＭＳ ゴシック" pitchFamily="49" charset="-128"/>
            </a:rPr>
            <a:t>　そのため実質公債費比率の分子については、算入公債費等の減少に伴い増加している。当面は、元利償還金は減少傾向となるため、実質公債費比率の分子も減少傾向となることが見込まれる。</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普通建設事業費及び地方債の発行を抑制していることによる地方債の現在高の減少傾向であること、職員の退職手当負担見込額が減少傾向で推移していることなどから、将来負担額は減少傾向となっている。充当可能財源等については、増加傾向となっている。</a:t>
          </a:r>
        </a:p>
        <a:p>
          <a:r>
            <a:rPr kumimoji="1" lang="ja-JP" altLang="en-US" sz="1100">
              <a:latin typeface="ＭＳ ゴシック" pitchFamily="49" charset="-128"/>
              <a:ea typeface="ＭＳ ゴシック" pitchFamily="49" charset="-128"/>
            </a:rPr>
            <a:t>将来負担比率の分子については、充当可能財源の増加の影響が大きいため減少傾向となっている。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大和高田市財政健全化プログラムに基づき財政健全化に取り組み</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年度以降も中期財政適正化フレームに基づき引き続き強固で持続可能な財政基盤の確立に取り組んでいるところである。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減少の主な要因として、財政調整基金を小・中学校の空調設備整備事業や住宅新築資金特別会計の閉鎖に伴う繰出しによる取り崩し、また、庁舎整備基金を新庁舎建設事業に充当するため、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年度までの新庁舎建設事業に所要額を取り崩し、残額を他の基金へ積み立てる予定としており、事業の進捗と共に基金全体額は減少する見込みである。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庁舎整備基金：新庁舎建設事業に対して充当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退職手当基金：市職員の退職手当に対して充当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年度までの新庁舎建設事業に充当するため、当該年度の所要額を取り崩すこととしており、平成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年度までの事業費に対し、所要額を取り崩して充当することとなっており、事業完了後に残額を他の基金（財政調整基金、減債基金、公共施設整備基金など）へ積み立てるため、基金を廃止する予定である。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年度と比較すると、財政調整基金においては、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主な要因としては、小・中学校の空調設備整備事業や住宅新築資金特別会計の閉鎖による繰出しに伴う取り崩しである。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今後の多様な財政需要に対応するため、収支に不足が生じた場合には、所要の額を取り崩すこととしている。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公債費の償還に充てるために受け入れた補助金を平成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年度に積み立てたため、残高が増加している。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新庁舎建設後の庁舎整備基金については、新庁舎建設事業の財源として発行した市債の償還に充てるため、残額の一部を減債基金へ積み立てる見込みである。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65,205
64,617
16.48
26,694,417
25,243,508
876,551
14,506,939
20,904,342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の有形固定資産減価償却率は、類似団体と比べ５．２％高いが、全国平均、類似団体平均は６０％程度であることから、この水準を目安としながら、老朽化した施設の整備、更新を進める必要があると考え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101147</xdr:rowOff>
    </xdr:from>
    <xdr:to>
      <xdr:col>23</xdr:col>
      <xdr:colOff>136525</xdr:colOff>
      <xdr:row>29</xdr:row>
      <xdr:rowOff>31297</xdr:rowOff>
    </xdr:to>
    <xdr:sp macro="" textlink="">
      <xdr:nvSpPr>
        <xdr:cNvPr id="81" name="楕円 80"/>
        <xdr:cNvSpPr/>
      </xdr:nvSpPr>
      <xdr:spPr>
        <a:xfrm>
          <a:off x="4711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124024</xdr:rowOff>
    </xdr:from>
    <xdr:ext cx="405111" cy="259045"/>
    <xdr:sp macro="" textlink="">
      <xdr:nvSpPr>
        <xdr:cNvPr id="82" name="有形固定資産減価償却率該当値テキスト"/>
        <xdr:cNvSpPr txBox="1"/>
      </xdr:nvSpPr>
      <xdr:spPr>
        <a:xfrm>
          <a:off x="4813300"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83" name="楕円 82"/>
        <xdr:cNvSpPr/>
      </xdr:nvSpPr>
      <xdr:spPr>
        <a:xfrm>
          <a:off x="400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5171</xdr:rowOff>
    </xdr:to>
    <xdr:cxnSp macro="">
      <xdr:nvCxnSpPr>
        <xdr:cNvPr id="84" name="直線コネクタ 83"/>
        <xdr:cNvCxnSpPr/>
      </xdr:nvCxnSpPr>
      <xdr:spPr>
        <a:xfrm flipV="1">
          <a:off x="4051300" y="5724072"/>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85" name="楕円 84"/>
        <xdr:cNvSpPr/>
      </xdr:nvSpPr>
      <xdr:spPr>
        <a:xfrm>
          <a:off x="3238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69941</xdr:rowOff>
    </xdr:to>
    <xdr:cxnSp macro="">
      <xdr:nvCxnSpPr>
        <xdr:cNvPr id="86" name="直線コネクタ 85"/>
        <xdr:cNvCxnSpPr/>
      </xdr:nvCxnSpPr>
      <xdr:spPr>
        <a:xfrm flipV="1">
          <a:off x="3289300" y="574874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90" name="n_1mainValue有形固定資産減価償却率"/>
        <xdr:cNvSpPr txBox="1"/>
      </xdr:nvSpPr>
      <xdr:spPr>
        <a:xfrm>
          <a:off x="383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1" name="n_2mainValue有形固定資産減価償却率"/>
        <xdr:cNvSpPr txBox="1"/>
      </xdr:nvSpPr>
      <xdr:spPr>
        <a:xfrm>
          <a:off x="3086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全国平均を上回る水準であり、奈良県平均よりは下回ってはいるものの、経常一般財源等から経常経費充当財源等を差し引きした金額に対する地方債現在高等の将来負担額から充当可能財源を差し引きした金額の割合が大きいことから、経常一般財源等のうち将来負担に充当可能な財源の割合が低いことが要因として考えられる。今後の老朽施設の更新需要を考慮すると、後年度の公債費負担も考慮しながら、施設整備を進める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90523</xdr:rowOff>
    </xdr:from>
    <xdr:to>
      <xdr:col>76</xdr:col>
      <xdr:colOff>73025</xdr:colOff>
      <xdr:row>29</xdr:row>
      <xdr:rowOff>20673</xdr:rowOff>
    </xdr:to>
    <xdr:sp macro="" textlink="">
      <xdr:nvSpPr>
        <xdr:cNvPr id="133" name="楕円 132"/>
        <xdr:cNvSpPr/>
      </xdr:nvSpPr>
      <xdr:spPr>
        <a:xfrm>
          <a:off x="14744700" y="56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113400</xdr:rowOff>
    </xdr:from>
    <xdr:ext cx="469744" cy="259045"/>
    <xdr:sp macro="" textlink="">
      <xdr:nvSpPr>
        <xdr:cNvPr id="134" name="債務償還比率該当値テキスト"/>
        <xdr:cNvSpPr txBox="1"/>
      </xdr:nvSpPr>
      <xdr:spPr>
        <a:xfrm>
          <a:off x="14846300" y="55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3154</xdr:rowOff>
    </xdr:from>
    <xdr:to>
      <xdr:col>72</xdr:col>
      <xdr:colOff>123825</xdr:colOff>
      <xdr:row>29</xdr:row>
      <xdr:rowOff>104754</xdr:rowOff>
    </xdr:to>
    <xdr:sp macro="" textlink="">
      <xdr:nvSpPr>
        <xdr:cNvPr id="135" name="楕円 134"/>
        <xdr:cNvSpPr/>
      </xdr:nvSpPr>
      <xdr:spPr>
        <a:xfrm>
          <a:off x="14033500" y="57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141323</xdr:rowOff>
    </xdr:from>
    <xdr:to>
      <xdr:col>76</xdr:col>
      <xdr:colOff>22225</xdr:colOff>
      <xdr:row>29</xdr:row>
      <xdr:rowOff>53954</xdr:rowOff>
    </xdr:to>
    <xdr:cxnSp macro="">
      <xdr:nvCxnSpPr>
        <xdr:cNvPr id="136" name="直線コネクタ 135"/>
        <xdr:cNvCxnSpPr/>
      </xdr:nvCxnSpPr>
      <xdr:spPr>
        <a:xfrm flipV="1">
          <a:off x="14084300" y="5713448"/>
          <a:ext cx="7112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121281</xdr:rowOff>
    </xdr:from>
    <xdr:ext cx="469744" cy="259045"/>
    <xdr:sp macro="" textlink="">
      <xdr:nvSpPr>
        <xdr:cNvPr id="138" name="n_1mainValue債務償還比率"/>
        <xdr:cNvSpPr txBox="1"/>
      </xdr:nvSpPr>
      <xdr:spPr>
        <a:xfrm>
          <a:off x="13836727" y="55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65,205
64,617
16.48
26,694,417
25,243,508
876,551
14,506,939
20,904,342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2" name="楕円 71"/>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105064</xdr:rowOff>
    </xdr:from>
    <xdr:ext cx="405111" cy="259045"/>
    <xdr:sp macro="" textlink="">
      <xdr:nvSpPr>
        <xdr:cNvPr id="73" name="【道路】&#10;有形固定資産減価償却率該当値テキスト"/>
        <xdr:cNvSpPr txBox="1"/>
      </xdr:nvSpPr>
      <xdr:spPr>
        <a:xfrm>
          <a:off x="4673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4" name="楕円 73"/>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37012</xdr:rowOff>
    </xdr:to>
    <xdr:cxnSp macro="">
      <xdr:nvCxnSpPr>
        <xdr:cNvPr id="75" name="直線コネクタ 74"/>
        <xdr:cNvCxnSpPr/>
      </xdr:nvCxnSpPr>
      <xdr:spPr>
        <a:xfrm flipV="1">
          <a:off x="3797300" y="66925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15603</xdr:rowOff>
    </xdr:from>
    <xdr:to>
      <xdr:col>15</xdr:col>
      <xdr:colOff>101600</xdr:colOff>
      <xdr:row>39</xdr:row>
      <xdr:rowOff>117203</xdr:rowOff>
    </xdr:to>
    <xdr:sp macro="" textlink="">
      <xdr:nvSpPr>
        <xdr:cNvPr id="76" name="楕円 75"/>
        <xdr:cNvSpPr/>
      </xdr:nvSpPr>
      <xdr:spPr>
        <a:xfrm>
          <a:off x="2857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66403</xdr:rowOff>
    </xdr:to>
    <xdr:cxnSp macro="">
      <xdr:nvCxnSpPr>
        <xdr:cNvPr id="77" name="直線コネクタ 76"/>
        <xdr:cNvCxnSpPr/>
      </xdr:nvCxnSpPr>
      <xdr:spPr>
        <a:xfrm flipV="1">
          <a:off x="2908300" y="67235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1" name="n_1mainValue【道路】&#10;有形固定資産減価償却率"/>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108330</xdr:rowOff>
    </xdr:from>
    <xdr:ext cx="405111" cy="259045"/>
    <xdr:sp macro="" textlink="">
      <xdr:nvSpPr>
        <xdr:cNvPr id="82" name="n_2mainValue【道路】&#10;有形固定資産減価償却率"/>
        <xdr:cNvSpPr txBox="1"/>
      </xdr:nvSpPr>
      <xdr:spPr>
        <a:xfrm>
          <a:off x="2705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119317</xdr:rowOff>
    </xdr:from>
    <xdr:to>
      <xdr:col>55</xdr:col>
      <xdr:colOff>50800</xdr:colOff>
      <xdr:row>42</xdr:row>
      <xdr:rowOff>49467</xdr:rowOff>
    </xdr:to>
    <xdr:sp macro="" textlink="">
      <xdr:nvSpPr>
        <xdr:cNvPr id="121" name="楕円 120"/>
        <xdr:cNvSpPr/>
      </xdr:nvSpPr>
      <xdr:spPr>
        <a:xfrm>
          <a:off x="10426700" y="71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34244</xdr:rowOff>
    </xdr:from>
    <xdr:ext cx="469744" cy="259045"/>
    <xdr:sp macro="" textlink="">
      <xdr:nvSpPr>
        <xdr:cNvPr id="122" name="【道路】&#10;一人当たり延長該当値テキスト"/>
        <xdr:cNvSpPr txBox="1"/>
      </xdr:nvSpPr>
      <xdr:spPr>
        <a:xfrm>
          <a:off x="10515600" y="70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119761</xdr:rowOff>
    </xdr:from>
    <xdr:to>
      <xdr:col>50</xdr:col>
      <xdr:colOff>165100</xdr:colOff>
      <xdr:row>42</xdr:row>
      <xdr:rowOff>49911</xdr:rowOff>
    </xdr:to>
    <xdr:sp macro="" textlink="">
      <xdr:nvSpPr>
        <xdr:cNvPr id="123" name="楕円 122"/>
        <xdr:cNvSpPr/>
      </xdr:nvSpPr>
      <xdr:spPr>
        <a:xfrm>
          <a:off x="9588500" y="71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170117</xdr:rowOff>
    </xdr:from>
    <xdr:to>
      <xdr:col>55</xdr:col>
      <xdr:colOff>0</xdr:colOff>
      <xdr:row>41</xdr:row>
      <xdr:rowOff>170561</xdr:rowOff>
    </xdr:to>
    <xdr:cxnSp macro="">
      <xdr:nvCxnSpPr>
        <xdr:cNvPr id="124" name="直線コネクタ 123"/>
        <xdr:cNvCxnSpPr/>
      </xdr:nvCxnSpPr>
      <xdr:spPr>
        <a:xfrm flipV="1">
          <a:off x="9639300" y="7199567"/>
          <a:ext cx="8382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120294</xdr:rowOff>
    </xdr:from>
    <xdr:to>
      <xdr:col>46</xdr:col>
      <xdr:colOff>38100</xdr:colOff>
      <xdr:row>42</xdr:row>
      <xdr:rowOff>50444</xdr:rowOff>
    </xdr:to>
    <xdr:sp macro="" textlink="">
      <xdr:nvSpPr>
        <xdr:cNvPr id="125" name="楕円 124"/>
        <xdr:cNvSpPr/>
      </xdr:nvSpPr>
      <xdr:spPr>
        <a:xfrm>
          <a:off x="8699500" y="71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170561</xdr:rowOff>
    </xdr:from>
    <xdr:to>
      <xdr:col>50</xdr:col>
      <xdr:colOff>114300</xdr:colOff>
      <xdr:row>41</xdr:row>
      <xdr:rowOff>171094</xdr:rowOff>
    </xdr:to>
    <xdr:cxnSp macro="">
      <xdr:nvCxnSpPr>
        <xdr:cNvPr id="126" name="直線コネクタ 125"/>
        <xdr:cNvCxnSpPr/>
      </xdr:nvCxnSpPr>
      <xdr:spPr>
        <a:xfrm flipV="1">
          <a:off x="8750300" y="720001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41038</xdr:rowOff>
    </xdr:from>
    <xdr:ext cx="469744" cy="259045"/>
    <xdr:sp macro="" textlink="">
      <xdr:nvSpPr>
        <xdr:cNvPr id="130" name="n_1mainValue【道路】&#10;一人当たり延長"/>
        <xdr:cNvSpPr txBox="1"/>
      </xdr:nvSpPr>
      <xdr:spPr>
        <a:xfrm>
          <a:off x="9391727" y="72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41571</xdr:rowOff>
    </xdr:from>
    <xdr:ext cx="469744" cy="259045"/>
    <xdr:sp macro="" textlink="">
      <xdr:nvSpPr>
        <xdr:cNvPr id="131" name="n_2mainValue【道路】&#10;一人当たり延長"/>
        <xdr:cNvSpPr txBox="1"/>
      </xdr:nvSpPr>
      <xdr:spPr>
        <a:xfrm>
          <a:off x="8515427" y="72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35741</xdr:rowOff>
    </xdr:from>
    <xdr:to>
      <xdr:col>24</xdr:col>
      <xdr:colOff>114300</xdr:colOff>
      <xdr:row>56</xdr:row>
      <xdr:rowOff>137341</xdr:rowOff>
    </xdr:to>
    <xdr:sp macro="" textlink="">
      <xdr:nvSpPr>
        <xdr:cNvPr id="172" name="楕円 171"/>
        <xdr:cNvSpPr/>
      </xdr:nvSpPr>
      <xdr:spPr>
        <a:xfrm>
          <a:off x="45847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160218</xdr:rowOff>
    </xdr:from>
    <xdr:ext cx="405111" cy="259045"/>
    <xdr:sp macro="" textlink="">
      <xdr:nvSpPr>
        <xdr:cNvPr id="173" name="【橋りょう・トンネル】&#10;有形固定資産減価償却率該当値テキスト"/>
        <xdr:cNvSpPr txBox="1"/>
      </xdr:nvSpPr>
      <xdr:spPr>
        <a:xfrm>
          <a:off x="4673600" y="9589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53703</xdr:rowOff>
    </xdr:from>
    <xdr:to>
      <xdr:col>20</xdr:col>
      <xdr:colOff>38100</xdr:colOff>
      <xdr:row>56</xdr:row>
      <xdr:rowOff>155303</xdr:rowOff>
    </xdr:to>
    <xdr:sp macro="" textlink="">
      <xdr:nvSpPr>
        <xdr:cNvPr id="174" name="楕円 173"/>
        <xdr:cNvSpPr/>
      </xdr:nvSpPr>
      <xdr:spPr>
        <a:xfrm>
          <a:off x="3746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86541</xdr:rowOff>
    </xdr:from>
    <xdr:to>
      <xdr:col>24</xdr:col>
      <xdr:colOff>63500</xdr:colOff>
      <xdr:row>56</xdr:row>
      <xdr:rowOff>104503</xdr:rowOff>
    </xdr:to>
    <xdr:cxnSp macro="">
      <xdr:nvCxnSpPr>
        <xdr:cNvPr id="175" name="直線コネクタ 174"/>
        <xdr:cNvCxnSpPr/>
      </xdr:nvCxnSpPr>
      <xdr:spPr>
        <a:xfrm flipV="1">
          <a:off x="3797300" y="968774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65133</xdr:rowOff>
    </xdr:from>
    <xdr:to>
      <xdr:col>15</xdr:col>
      <xdr:colOff>101600</xdr:colOff>
      <xdr:row>56</xdr:row>
      <xdr:rowOff>166733</xdr:rowOff>
    </xdr:to>
    <xdr:sp macro="" textlink="">
      <xdr:nvSpPr>
        <xdr:cNvPr id="176" name="楕円 175"/>
        <xdr:cNvSpPr/>
      </xdr:nvSpPr>
      <xdr:spPr>
        <a:xfrm>
          <a:off x="28575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104503</xdr:rowOff>
    </xdr:from>
    <xdr:to>
      <xdr:col>19</xdr:col>
      <xdr:colOff>177800</xdr:colOff>
      <xdr:row>56</xdr:row>
      <xdr:rowOff>115933</xdr:rowOff>
    </xdr:to>
    <xdr:cxnSp macro="">
      <xdr:nvCxnSpPr>
        <xdr:cNvPr id="177" name="直線コネクタ 176"/>
        <xdr:cNvCxnSpPr/>
      </xdr:nvCxnSpPr>
      <xdr:spPr>
        <a:xfrm flipV="1">
          <a:off x="2908300" y="97057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380</xdr:rowOff>
    </xdr:from>
    <xdr:ext cx="405111" cy="259045"/>
    <xdr:sp macro="" textlink="">
      <xdr:nvSpPr>
        <xdr:cNvPr id="181" name="n_1mainValue【橋りょう・トンネル】&#10;有形固定資産減価償却率"/>
        <xdr:cNvSpPr txBox="1"/>
      </xdr:nvSpPr>
      <xdr:spPr>
        <a:xfrm>
          <a:off x="35820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11810</xdr:rowOff>
    </xdr:from>
    <xdr:ext cx="405111" cy="259045"/>
    <xdr:sp macro="" textlink="">
      <xdr:nvSpPr>
        <xdr:cNvPr id="182" name="n_2mainValue【橋りょう・トンネル】&#10;有形固定資産減価償却率"/>
        <xdr:cNvSpPr txBox="1"/>
      </xdr:nvSpPr>
      <xdr:spPr>
        <a:xfrm>
          <a:off x="2705744" y="944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136811</xdr:rowOff>
    </xdr:from>
    <xdr:to>
      <xdr:col>55</xdr:col>
      <xdr:colOff>50800</xdr:colOff>
      <xdr:row>64</xdr:row>
      <xdr:rowOff>66961</xdr:rowOff>
    </xdr:to>
    <xdr:sp macro="" textlink="">
      <xdr:nvSpPr>
        <xdr:cNvPr id="221" name="楕円 220"/>
        <xdr:cNvSpPr/>
      </xdr:nvSpPr>
      <xdr:spPr>
        <a:xfrm>
          <a:off x="10426700" y="109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51738</xdr:rowOff>
    </xdr:from>
    <xdr:ext cx="534377" cy="259045"/>
    <xdr:sp macro="" textlink="">
      <xdr:nvSpPr>
        <xdr:cNvPr id="222" name="【橋りょう・トンネル】&#10;一人当たり有形固定資産（償却資産）額該当値テキスト"/>
        <xdr:cNvSpPr txBox="1"/>
      </xdr:nvSpPr>
      <xdr:spPr>
        <a:xfrm>
          <a:off x="10515600" y="108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137448</xdr:rowOff>
    </xdr:from>
    <xdr:to>
      <xdr:col>50</xdr:col>
      <xdr:colOff>165100</xdr:colOff>
      <xdr:row>64</xdr:row>
      <xdr:rowOff>67598</xdr:rowOff>
    </xdr:to>
    <xdr:sp macro="" textlink="">
      <xdr:nvSpPr>
        <xdr:cNvPr id="223" name="楕円 222"/>
        <xdr:cNvSpPr/>
      </xdr:nvSpPr>
      <xdr:spPr>
        <a:xfrm>
          <a:off x="9588500" y="109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16161</xdr:rowOff>
    </xdr:from>
    <xdr:to>
      <xdr:col>55</xdr:col>
      <xdr:colOff>0</xdr:colOff>
      <xdr:row>64</xdr:row>
      <xdr:rowOff>16798</xdr:rowOff>
    </xdr:to>
    <xdr:cxnSp macro="">
      <xdr:nvCxnSpPr>
        <xdr:cNvPr id="224" name="直線コネクタ 223"/>
        <xdr:cNvCxnSpPr/>
      </xdr:nvCxnSpPr>
      <xdr:spPr>
        <a:xfrm flipV="1">
          <a:off x="9639300" y="10988961"/>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138568</xdr:rowOff>
    </xdr:from>
    <xdr:to>
      <xdr:col>46</xdr:col>
      <xdr:colOff>38100</xdr:colOff>
      <xdr:row>64</xdr:row>
      <xdr:rowOff>68718</xdr:rowOff>
    </xdr:to>
    <xdr:sp macro="" textlink="">
      <xdr:nvSpPr>
        <xdr:cNvPr id="225" name="楕円 224"/>
        <xdr:cNvSpPr/>
      </xdr:nvSpPr>
      <xdr:spPr>
        <a:xfrm>
          <a:off x="8699500" y="109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16798</xdr:rowOff>
    </xdr:from>
    <xdr:to>
      <xdr:col>50</xdr:col>
      <xdr:colOff>114300</xdr:colOff>
      <xdr:row>64</xdr:row>
      <xdr:rowOff>17918</xdr:rowOff>
    </xdr:to>
    <xdr:cxnSp macro="">
      <xdr:nvCxnSpPr>
        <xdr:cNvPr id="226" name="直線コネクタ 225"/>
        <xdr:cNvCxnSpPr/>
      </xdr:nvCxnSpPr>
      <xdr:spPr>
        <a:xfrm flipV="1">
          <a:off x="8750300" y="10989598"/>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58725</xdr:rowOff>
    </xdr:from>
    <xdr:ext cx="534377" cy="259045"/>
    <xdr:sp macro="" textlink="">
      <xdr:nvSpPr>
        <xdr:cNvPr id="230" name="n_1mainValue【橋りょう・トンネル】&#10;一人当たり有形固定資産（償却資産）額"/>
        <xdr:cNvSpPr txBox="1"/>
      </xdr:nvSpPr>
      <xdr:spPr>
        <a:xfrm>
          <a:off x="9359411" y="110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59845</xdr:rowOff>
    </xdr:from>
    <xdr:ext cx="534377" cy="259045"/>
    <xdr:sp macro="" textlink="">
      <xdr:nvSpPr>
        <xdr:cNvPr id="231" name="n_2mainValue【橋りょう・トンネル】&#10;一人当たり有形固定資産（償却資産）額"/>
        <xdr:cNvSpPr txBox="1"/>
      </xdr:nvSpPr>
      <xdr:spPr>
        <a:xfrm>
          <a:off x="8483111" y="110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71" name="楕円 270"/>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72" name="【公営住宅】&#10;有形固定資産減価償却率該当値テキスト"/>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73" name="楕円 272"/>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19050</xdr:rowOff>
    </xdr:to>
    <xdr:cxnSp macro="">
      <xdr:nvCxnSpPr>
        <xdr:cNvPr id="274" name="直線コネクタ 273"/>
        <xdr:cNvCxnSpPr/>
      </xdr:nvCxnSpPr>
      <xdr:spPr>
        <a:xfrm flipV="1">
          <a:off x="3797300" y="138741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75" name="楕円 274"/>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49530</xdr:rowOff>
    </xdr:to>
    <xdr:cxnSp macro="">
      <xdr:nvCxnSpPr>
        <xdr:cNvPr id="276" name="直線コネクタ 275"/>
        <xdr:cNvCxnSpPr/>
      </xdr:nvCxnSpPr>
      <xdr:spPr>
        <a:xfrm flipV="1">
          <a:off x="2908300" y="13906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80" name="n_1mainValue【公営住宅】&#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281" name="n_2mainValue【公営住宅】&#10;有形固定資産減価償却率"/>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89408</xdr:rowOff>
    </xdr:from>
    <xdr:to>
      <xdr:col>55</xdr:col>
      <xdr:colOff>50800</xdr:colOff>
      <xdr:row>82</xdr:row>
      <xdr:rowOff>19558</xdr:rowOff>
    </xdr:to>
    <xdr:sp macro="" textlink="">
      <xdr:nvSpPr>
        <xdr:cNvPr id="320" name="楕円 319"/>
        <xdr:cNvSpPr/>
      </xdr:nvSpPr>
      <xdr:spPr>
        <a:xfrm>
          <a:off x="10426700" y="139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112285</xdr:rowOff>
    </xdr:from>
    <xdr:ext cx="469744" cy="259045"/>
    <xdr:sp macro="" textlink="">
      <xdr:nvSpPr>
        <xdr:cNvPr id="321" name="【公営住宅】&#10;一人当たり面積該当値テキスト"/>
        <xdr:cNvSpPr txBox="1"/>
      </xdr:nvSpPr>
      <xdr:spPr>
        <a:xfrm>
          <a:off x="10515600" y="138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97789</xdr:rowOff>
    </xdr:from>
    <xdr:to>
      <xdr:col>50</xdr:col>
      <xdr:colOff>165100</xdr:colOff>
      <xdr:row>82</xdr:row>
      <xdr:rowOff>27939</xdr:rowOff>
    </xdr:to>
    <xdr:sp macro="" textlink="">
      <xdr:nvSpPr>
        <xdr:cNvPr id="322" name="楕円 321"/>
        <xdr:cNvSpPr/>
      </xdr:nvSpPr>
      <xdr:spPr>
        <a:xfrm>
          <a:off x="958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140208</xdr:rowOff>
    </xdr:from>
    <xdr:to>
      <xdr:col>55</xdr:col>
      <xdr:colOff>0</xdr:colOff>
      <xdr:row>81</xdr:row>
      <xdr:rowOff>148589</xdr:rowOff>
    </xdr:to>
    <xdr:cxnSp macro="">
      <xdr:nvCxnSpPr>
        <xdr:cNvPr id="323" name="直線コネクタ 322"/>
        <xdr:cNvCxnSpPr/>
      </xdr:nvCxnSpPr>
      <xdr:spPr>
        <a:xfrm flipV="1">
          <a:off x="9639300" y="14027658"/>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113030</xdr:rowOff>
    </xdr:from>
    <xdr:to>
      <xdr:col>46</xdr:col>
      <xdr:colOff>38100</xdr:colOff>
      <xdr:row>82</xdr:row>
      <xdr:rowOff>43180</xdr:rowOff>
    </xdr:to>
    <xdr:sp macro="" textlink="">
      <xdr:nvSpPr>
        <xdr:cNvPr id="324" name="楕円 323"/>
        <xdr:cNvSpPr/>
      </xdr:nvSpPr>
      <xdr:spPr>
        <a:xfrm>
          <a:off x="869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81</xdr:row>
      <xdr:rowOff>163830</xdr:rowOff>
    </xdr:to>
    <xdr:cxnSp macro="">
      <xdr:nvCxnSpPr>
        <xdr:cNvPr id="325" name="直線コネクタ 324"/>
        <xdr:cNvCxnSpPr/>
      </xdr:nvCxnSpPr>
      <xdr:spPr>
        <a:xfrm flipV="1">
          <a:off x="8750300" y="1403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26"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27"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44466</xdr:rowOff>
    </xdr:from>
    <xdr:ext cx="469744" cy="259045"/>
    <xdr:sp macro="" textlink="">
      <xdr:nvSpPr>
        <xdr:cNvPr id="329" name="n_1mainValue【公営住宅】&#10;一人当たり面積"/>
        <xdr:cNvSpPr txBox="1"/>
      </xdr:nvSpPr>
      <xdr:spPr>
        <a:xfrm>
          <a:off x="9391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59707</xdr:rowOff>
    </xdr:from>
    <xdr:ext cx="469744" cy="259045"/>
    <xdr:sp macro="" textlink="">
      <xdr:nvSpPr>
        <xdr:cNvPr id="330" name="n_2mainValue【公営住宅】&#10;一人当たり面積"/>
        <xdr:cNvSpPr txBox="1"/>
      </xdr:nvSpPr>
      <xdr:spPr>
        <a:xfrm>
          <a:off x="8515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86" name="楕円 385"/>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86377</xdr:rowOff>
    </xdr:from>
    <xdr:ext cx="405111" cy="259045"/>
    <xdr:sp macro="" textlink="">
      <xdr:nvSpPr>
        <xdr:cNvPr id="387" name="【認定こども園・幼稚園・保育所】&#10;有形固定資産減価償却率該当値テキスト"/>
        <xdr:cNvSpPr txBox="1"/>
      </xdr:nvSpPr>
      <xdr:spPr>
        <a:xfrm>
          <a:off x="16357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88" name="楕円 387"/>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37</xdr:row>
      <xdr:rowOff>125730</xdr:rowOff>
    </xdr:to>
    <xdr:cxnSp macro="">
      <xdr:nvCxnSpPr>
        <xdr:cNvPr id="389" name="直線コネクタ 388"/>
        <xdr:cNvCxnSpPr/>
      </xdr:nvCxnSpPr>
      <xdr:spPr>
        <a:xfrm flipV="1">
          <a:off x="15481300" y="64579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390" name="楕円 389"/>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150495</xdr:rowOff>
    </xdr:to>
    <xdr:cxnSp macro="">
      <xdr:nvCxnSpPr>
        <xdr:cNvPr id="391" name="直線コネクタ 390"/>
        <xdr:cNvCxnSpPr/>
      </xdr:nvCxnSpPr>
      <xdr:spPr>
        <a:xfrm flipV="1">
          <a:off x="14592300" y="64693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395" name="n_1mainValue【認定こども園・幼稚園・保育所】&#10;有形固定資産減価償却率"/>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46372</xdr:rowOff>
    </xdr:from>
    <xdr:ext cx="405111" cy="259045"/>
    <xdr:sp macro="" textlink="">
      <xdr:nvSpPr>
        <xdr:cNvPr id="396" name="n_2mainValue【認定こども園・幼稚園・保育所】&#10;有形固定資産減価償却率"/>
        <xdr:cNvSpPr txBox="1"/>
      </xdr:nvSpPr>
      <xdr:spPr>
        <a:xfrm>
          <a:off x="14389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433" name="楕円 432"/>
        <xdr:cNvSpPr/>
      </xdr:nvSpPr>
      <xdr:spPr>
        <a:xfrm>
          <a:off x="22110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116857</xdr:rowOff>
    </xdr:from>
    <xdr:ext cx="469744" cy="259045"/>
    <xdr:sp macro="" textlink="">
      <xdr:nvSpPr>
        <xdr:cNvPr id="434" name="【認定こども園・幼稚園・保育所】&#10;一人当たり面積該当値テキスト"/>
        <xdr:cNvSpPr txBox="1"/>
      </xdr:nvSpPr>
      <xdr:spPr>
        <a:xfrm>
          <a:off x="22199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435" name="楕円 434"/>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36</xdr:row>
      <xdr:rowOff>153924</xdr:rowOff>
    </xdr:to>
    <xdr:cxnSp macro="">
      <xdr:nvCxnSpPr>
        <xdr:cNvPr id="436" name="直線コネクタ 435"/>
        <xdr:cNvCxnSpPr/>
      </xdr:nvCxnSpPr>
      <xdr:spPr>
        <a:xfrm flipV="1">
          <a:off x="21323300" y="63169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437" name="楕円 436"/>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36</xdr:row>
      <xdr:rowOff>167640</xdr:rowOff>
    </xdr:to>
    <xdr:cxnSp macro="">
      <xdr:nvCxnSpPr>
        <xdr:cNvPr id="438" name="直線コネクタ 437"/>
        <xdr:cNvCxnSpPr/>
      </xdr:nvCxnSpPr>
      <xdr:spPr>
        <a:xfrm flipV="1">
          <a:off x="20434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442"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443" name="n_2mainValue【認定こども園・幼稚園・保育所】&#10;一人当たり面積"/>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81" name="楕円 480"/>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482" name="【学校施設】&#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72644</xdr:rowOff>
    </xdr:from>
    <xdr:to>
      <xdr:col>81</xdr:col>
      <xdr:colOff>101600</xdr:colOff>
      <xdr:row>61</xdr:row>
      <xdr:rowOff>2794</xdr:rowOff>
    </xdr:to>
    <xdr:sp macro="" textlink="">
      <xdr:nvSpPr>
        <xdr:cNvPr id="483" name="楕円 482"/>
        <xdr:cNvSpPr/>
      </xdr:nvSpPr>
      <xdr:spPr>
        <a:xfrm>
          <a:off x="15430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123444</xdr:rowOff>
    </xdr:from>
    <xdr:to>
      <xdr:col>85</xdr:col>
      <xdr:colOff>127000</xdr:colOff>
      <xdr:row>60</xdr:row>
      <xdr:rowOff>137160</xdr:rowOff>
    </xdr:to>
    <xdr:cxnSp macro="">
      <xdr:nvCxnSpPr>
        <xdr:cNvPr id="484" name="直線コネクタ 483"/>
        <xdr:cNvCxnSpPr/>
      </xdr:nvCxnSpPr>
      <xdr:spPr>
        <a:xfrm>
          <a:off x="15481300" y="10410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118364</xdr:rowOff>
    </xdr:from>
    <xdr:to>
      <xdr:col>76</xdr:col>
      <xdr:colOff>165100</xdr:colOff>
      <xdr:row>61</xdr:row>
      <xdr:rowOff>48514</xdr:rowOff>
    </xdr:to>
    <xdr:sp macro="" textlink="">
      <xdr:nvSpPr>
        <xdr:cNvPr id="485" name="楕円 484"/>
        <xdr:cNvSpPr/>
      </xdr:nvSpPr>
      <xdr:spPr>
        <a:xfrm>
          <a:off x="14541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123444</xdr:rowOff>
    </xdr:from>
    <xdr:to>
      <xdr:col>81</xdr:col>
      <xdr:colOff>50800</xdr:colOff>
      <xdr:row>60</xdr:row>
      <xdr:rowOff>169164</xdr:rowOff>
    </xdr:to>
    <xdr:cxnSp macro="">
      <xdr:nvCxnSpPr>
        <xdr:cNvPr id="486" name="直線コネクタ 485"/>
        <xdr:cNvCxnSpPr/>
      </xdr:nvCxnSpPr>
      <xdr:spPr>
        <a:xfrm flipV="1">
          <a:off x="14592300" y="10410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8"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19321</xdr:rowOff>
    </xdr:from>
    <xdr:ext cx="405111" cy="259045"/>
    <xdr:sp macro="" textlink="">
      <xdr:nvSpPr>
        <xdr:cNvPr id="490" name="n_1mainValue【学校施設】&#10;有形固定資産減価償却率"/>
        <xdr:cNvSpPr txBox="1"/>
      </xdr:nvSpPr>
      <xdr:spPr>
        <a:xfrm>
          <a:off x="15266044" y="1013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39641</xdr:rowOff>
    </xdr:from>
    <xdr:ext cx="405111" cy="259045"/>
    <xdr:sp macro="" textlink="">
      <xdr:nvSpPr>
        <xdr:cNvPr id="491" name="n_2mainValue【学校施設】&#10;有形固定資産減価償却率"/>
        <xdr:cNvSpPr txBox="1"/>
      </xdr:nvSpPr>
      <xdr:spPr>
        <a:xfrm>
          <a:off x="14389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29" name="楕円 528"/>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122953</xdr:rowOff>
    </xdr:from>
    <xdr:ext cx="469744" cy="259045"/>
    <xdr:sp macro="" textlink="">
      <xdr:nvSpPr>
        <xdr:cNvPr id="530" name="【学校施設】&#10;一人当たり面積該当値テキスト"/>
        <xdr:cNvSpPr txBox="1"/>
      </xdr:nvSpPr>
      <xdr:spPr>
        <a:xfrm>
          <a:off x="22199600"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94132</xdr:rowOff>
    </xdr:from>
    <xdr:to>
      <xdr:col>112</xdr:col>
      <xdr:colOff>38100</xdr:colOff>
      <xdr:row>63</xdr:row>
      <xdr:rowOff>24282</xdr:rowOff>
    </xdr:to>
    <xdr:sp macro="" textlink="">
      <xdr:nvSpPr>
        <xdr:cNvPr id="531" name="楕円 530"/>
        <xdr:cNvSpPr/>
      </xdr:nvSpPr>
      <xdr:spPr>
        <a:xfrm>
          <a:off x="21272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144932</xdr:rowOff>
    </xdr:from>
    <xdr:to>
      <xdr:col>116</xdr:col>
      <xdr:colOff>63500</xdr:colOff>
      <xdr:row>62</xdr:row>
      <xdr:rowOff>150876</xdr:rowOff>
    </xdr:to>
    <xdr:cxnSp macro="">
      <xdr:nvCxnSpPr>
        <xdr:cNvPr id="532" name="直線コネクタ 531"/>
        <xdr:cNvCxnSpPr/>
      </xdr:nvCxnSpPr>
      <xdr:spPr>
        <a:xfrm>
          <a:off x="21323300" y="1077483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100533</xdr:rowOff>
    </xdr:from>
    <xdr:to>
      <xdr:col>107</xdr:col>
      <xdr:colOff>101600</xdr:colOff>
      <xdr:row>63</xdr:row>
      <xdr:rowOff>30683</xdr:rowOff>
    </xdr:to>
    <xdr:sp macro="" textlink="">
      <xdr:nvSpPr>
        <xdr:cNvPr id="533" name="楕円 532"/>
        <xdr:cNvSpPr/>
      </xdr:nvSpPr>
      <xdr:spPr>
        <a:xfrm>
          <a:off x="203835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144932</xdr:rowOff>
    </xdr:from>
    <xdr:to>
      <xdr:col>111</xdr:col>
      <xdr:colOff>177800</xdr:colOff>
      <xdr:row>62</xdr:row>
      <xdr:rowOff>151333</xdr:rowOff>
    </xdr:to>
    <xdr:cxnSp macro="">
      <xdr:nvCxnSpPr>
        <xdr:cNvPr id="534" name="直線コネクタ 533"/>
        <xdr:cNvCxnSpPr/>
      </xdr:nvCxnSpPr>
      <xdr:spPr>
        <a:xfrm flipV="1">
          <a:off x="20434300" y="1077483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15409</xdr:rowOff>
    </xdr:from>
    <xdr:ext cx="469744" cy="259045"/>
    <xdr:sp macro="" textlink="">
      <xdr:nvSpPr>
        <xdr:cNvPr id="538" name="n_1mainValue【学校施設】&#10;一人当たり面積"/>
        <xdr:cNvSpPr txBox="1"/>
      </xdr:nvSpPr>
      <xdr:spPr>
        <a:xfrm>
          <a:off x="210757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21810</xdr:rowOff>
    </xdr:from>
    <xdr:ext cx="469744" cy="259045"/>
    <xdr:sp macro="" textlink="">
      <xdr:nvSpPr>
        <xdr:cNvPr id="539" name="n_2mainValue【学校施設】&#10;一人当たり面積"/>
        <xdr:cNvSpPr txBox="1"/>
      </xdr:nvSpPr>
      <xdr:spPr>
        <a:xfrm>
          <a:off x="20199427" y="108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88537</xdr:rowOff>
    </xdr:from>
    <xdr:to>
      <xdr:col>85</xdr:col>
      <xdr:colOff>177800</xdr:colOff>
      <xdr:row>80</xdr:row>
      <xdr:rowOff>18687</xdr:rowOff>
    </xdr:to>
    <xdr:sp macro="" textlink="">
      <xdr:nvSpPr>
        <xdr:cNvPr id="580" name="楕円 579"/>
        <xdr:cNvSpPr/>
      </xdr:nvSpPr>
      <xdr:spPr>
        <a:xfrm>
          <a:off x="162687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111414</xdr:rowOff>
    </xdr:from>
    <xdr:ext cx="405111" cy="259045"/>
    <xdr:sp macro="" textlink="">
      <xdr:nvSpPr>
        <xdr:cNvPr id="581" name="【児童館】&#10;有形固定資産減価償却率該当値テキスト"/>
        <xdr:cNvSpPr txBox="1"/>
      </xdr:nvSpPr>
      <xdr:spPr>
        <a:xfrm>
          <a:off x="16357600" y="13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75474</xdr:rowOff>
    </xdr:from>
    <xdr:to>
      <xdr:col>81</xdr:col>
      <xdr:colOff>101600</xdr:colOff>
      <xdr:row>80</xdr:row>
      <xdr:rowOff>5624</xdr:rowOff>
    </xdr:to>
    <xdr:sp macro="" textlink="">
      <xdr:nvSpPr>
        <xdr:cNvPr id="582" name="楕円 581"/>
        <xdr:cNvSpPr/>
      </xdr:nvSpPr>
      <xdr:spPr>
        <a:xfrm>
          <a:off x="15430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126274</xdr:rowOff>
    </xdr:from>
    <xdr:to>
      <xdr:col>85</xdr:col>
      <xdr:colOff>127000</xdr:colOff>
      <xdr:row>79</xdr:row>
      <xdr:rowOff>139337</xdr:rowOff>
    </xdr:to>
    <xdr:cxnSp macro="">
      <xdr:nvCxnSpPr>
        <xdr:cNvPr id="583" name="直線コネクタ 582"/>
        <xdr:cNvCxnSpPr/>
      </xdr:nvCxnSpPr>
      <xdr:spPr>
        <a:xfrm>
          <a:off x="15481300" y="136708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111398</xdr:rowOff>
    </xdr:from>
    <xdr:to>
      <xdr:col>76</xdr:col>
      <xdr:colOff>165100</xdr:colOff>
      <xdr:row>80</xdr:row>
      <xdr:rowOff>41548</xdr:rowOff>
    </xdr:to>
    <xdr:sp macro="" textlink="">
      <xdr:nvSpPr>
        <xdr:cNvPr id="584" name="楕円 583"/>
        <xdr:cNvSpPr/>
      </xdr:nvSpPr>
      <xdr:spPr>
        <a:xfrm>
          <a:off x="14541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126274</xdr:rowOff>
    </xdr:from>
    <xdr:to>
      <xdr:col>81</xdr:col>
      <xdr:colOff>50800</xdr:colOff>
      <xdr:row>79</xdr:row>
      <xdr:rowOff>162198</xdr:rowOff>
    </xdr:to>
    <xdr:cxnSp macro="">
      <xdr:nvCxnSpPr>
        <xdr:cNvPr id="585" name="直線コネクタ 584"/>
        <xdr:cNvCxnSpPr/>
      </xdr:nvCxnSpPr>
      <xdr:spPr>
        <a:xfrm flipV="1">
          <a:off x="14592300" y="136708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22151</xdr:rowOff>
    </xdr:from>
    <xdr:ext cx="405111" cy="259045"/>
    <xdr:sp macro="" textlink="">
      <xdr:nvSpPr>
        <xdr:cNvPr id="589" name="n_1mainValue【児童館】&#10;有形固定資産減価償却率"/>
        <xdr:cNvSpPr txBox="1"/>
      </xdr:nvSpPr>
      <xdr:spPr>
        <a:xfrm>
          <a:off x="152660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58075</xdr:rowOff>
    </xdr:from>
    <xdr:ext cx="405111" cy="259045"/>
    <xdr:sp macro="" textlink="">
      <xdr:nvSpPr>
        <xdr:cNvPr id="590" name="n_2mainValue【児童館】&#10;有形固定資産減価償却率"/>
        <xdr:cNvSpPr txBox="1"/>
      </xdr:nvSpPr>
      <xdr:spPr>
        <a:xfrm>
          <a:off x="143897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627" name="楕円 626"/>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170197</xdr:rowOff>
    </xdr:from>
    <xdr:ext cx="469744" cy="259045"/>
    <xdr:sp macro="" textlink="">
      <xdr:nvSpPr>
        <xdr:cNvPr id="628" name="【児童館】&#10;一人当たり面積該当値テキスト"/>
        <xdr:cNvSpPr txBox="1"/>
      </xdr:nvSpPr>
      <xdr:spPr>
        <a:xfrm>
          <a:off x="221996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170180</xdr:rowOff>
    </xdr:from>
    <xdr:to>
      <xdr:col>112</xdr:col>
      <xdr:colOff>38100</xdr:colOff>
      <xdr:row>79</xdr:row>
      <xdr:rowOff>100330</xdr:rowOff>
    </xdr:to>
    <xdr:sp macro="" textlink="">
      <xdr:nvSpPr>
        <xdr:cNvPr id="629" name="楕円 628"/>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49530</xdr:rowOff>
    </xdr:to>
    <xdr:cxnSp macro="">
      <xdr:nvCxnSpPr>
        <xdr:cNvPr id="630" name="直線コネクタ 629"/>
        <xdr:cNvCxnSpPr/>
      </xdr:nvCxnSpPr>
      <xdr:spPr>
        <a:xfrm flipV="1">
          <a:off x="21323300" y="13571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170180</xdr:rowOff>
    </xdr:from>
    <xdr:to>
      <xdr:col>107</xdr:col>
      <xdr:colOff>101600</xdr:colOff>
      <xdr:row>79</xdr:row>
      <xdr:rowOff>100330</xdr:rowOff>
    </xdr:to>
    <xdr:sp macro="" textlink="">
      <xdr:nvSpPr>
        <xdr:cNvPr id="631" name="楕円 630"/>
        <xdr:cNvSpPr/>
      </xdr:nvSpPr>
      <xdr:spPr>
        <a:xfrm>
          <a:off x="2038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79</xdr:row>
      <xdr:rowOff>49530</xdr:rowOff>
    </xdr:to>
    <xdr:cxnSp macro="">
      <xdr:nvCxnSpPr>
        <xdr:cNvPr id="632" name="直線コネクタ 631"/>
        <xdr:cNvCxnSpPr/>
      </xdr:nvCxnSpPr>
      <xdr:spPr>
        <a:xfrm>
          <a:off x="20434300" y="13594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33"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4"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116857</xdr:rowOff>
    </xdr:from>
    <xdr:ext cx="469744" cy="259045"/>
    <xdr:sp macro="" textlink="">
      <xdr:nvSpPr>
        <xdr:cNvPr id="636" name="n_1mainValue【児童館】&#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116857</xdr:rowOff>
    </xdr:from>
    <xdr:ext cx="469744" cy="259045"/>
    <xdr:sp macro="" textlink="">
      <xdr:nvSpPr>
        <xdr:cNvPr id="637" name="n_2mainValue【児童館】&#10;一人当たり面積"/>
        <xdr:cNvSpPr txBox="1"/>
      </xdr:nvSpPr>
      <xdr:spPr>
        <a:xfrm>
          <a:off x="20199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84182</xdr:rowOff>
    </xdr:from>
    <xdr:to>
      <xdr:col>85</xdr:col>
      <xdr:colOff>177800</xdr:colOff>
      <xdr:row>101</xdr:row>
      <xdr:rowOff>14332</xdr:rowOff>
    </xdr:to>
    <xdr:sp macro="" textlink="">
      <xdr:nvSpPr>
        <xdr:cNvPr id="678" name="楕円 677"/>
        <xdr:cNvSpPr/>
      </xdr:nvSpPr>
      <xdr:spPr>
        <a:xfrm>
          <a:off x="162687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107059</xdr:rowOff>
    </xdr:from>
    <xdr:ext cx="405111" cy="259045"/>
    <xdr:sp macro="" textlink="">
      <xdr:nvSpPr>
        <xdr:cNvPr id="679" name="【公民館】&#10;有形固定資産減価償却率該当値テキスト"/>
        <xdr:cNvSpPr txBox="1"/>
      </xdr:nvSpPr>
      <xdr:spPr>
        <a:xfrm>
          <a:off x="16357600" y="170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111942</xdr:rowOff>
    </xdr:from>
    <xdr:to>
      <xdr:col>81</xdr:col>
      <xdr:colOff>101600</xdr:colOff>
      <xdr:row>101</xdr:row>
      <xdr:rowOff>42092</xdr:rowOff>
    </xdr:to>
    <xdr:sp macro="" textlink="">
      <xdr:nvSpPr>
        <xdr:cNvPr id="680" name="楕円 679"/>
        <xdr:cNvSpPr/>
      </xdr:nvSpPr>
      <xdr:spPr>
        <a:xfrm>
          <a:off x="15430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134982</xdr:rowOff>
    </xdr:from>
    <xdr:to>
      <xdr:col>85</xdr:col>
      <xdr:colOff>127000</xdr:colOff>
      <xdr:row>100</xdr:row>
      <xdr:rowOff>162742</xdr:rowOff>
    </xdr:to>
    <xdr:cxnSp macro="">
      <xdr:nvCxnSpPr>
        <xdr:cNvPr id="681" name="直線コネクタ 680"/>
        <xdr:cNvCxnSpPr/>
      </xdr:nvCxnSpPr>
      <xdr:spPr>
        <a:xfrm flipV="1">
          <a:off x="15481300" y="172799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144599</xdr:rowOff>
    </xdr:from>
    <xdr:to>
      <xdr:col>76</xdr:col>
      <xdr:colOff>165100</xdr:colOff>
      <xdr:row>101</xdr:row>
      <xdr:rowOff>74749</xdr:rowOff>
    </xdr:to>
    <xdr:sp macro="" textlink="">
      <xdr:nvSpPr>
        <xdr:cNvPr id="682" name="楕円 681"/>
        <xdr:cNvSpPr/>
      </xdr:nvSpPr>
      <xdr:spPr>
        <a:xfrm>
          <a:off x="14541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162742</xdr:rowOff>
    </xdr:from>
    <xdr:to>
      <xdr:col>81</xdr:col>
      <xdr:colOff>50800</xdr:colOff>
      <xdr:row>101</xdr:row>
      <xdr:rowOff>23949</xdr:rowOff>
    </xdr:to>
    <xdr:cxnSp macro="">
      <xdr:nvCxnSpPr>
        <xdr:cNvPr id="683" name="直線コネクタ 682"/>
        <xdr:cNvCxnSpPr/>
      </xdr:nvCxnSpPr>
      <xdr:spPr>
        <a:xfrm flipV="1">
          <a:off x="14592300" y="173077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58619</xdr:rowOff>
    </xdr:from>
    <xdr:ext cx="405111" cy="259045"/>
    <xdr:sp macro="" textlink="">
      <xdr:nvSpPr>
        <xdr:cNvPr id="687" name="n_1mainValue【公民館】&#10;有形固定資産減価償却率"/>
        <xdr:cNvSpPr txBox="1"/>
      </xdr:nvSpPr>
      <xdr:spPr>
        <a:xfrm>
          <a:off x="152660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91276</xdr:rowOff>
    </xdr:from>
    <xdr:ext cx="405111" cy="259045"/>
    <xdr:sp macro="" textlink="">
      <xdr:nvSpPr>
        <xdr:cNvPr id="688" name="n_2mainValue【公民館】&#10;有形固定資産減価償却率"/>
        <xdr:cNvSpPr txBox="1"/>
      </xdr:nvSpPr>
      <xdr:spPr>
        <a:xfrm>
          <a:off x="14389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109220</xdr:rowOff>
    </xdr:from>
    <xdr:to>
      <xdr:col>116</xdr:col>
      <xdr:colOff>114300</xdr:colOff>
      <xdr:row>108</xdr:row>
      <xdr:rowOff>39370</xdr:rowOff>
    </xdr:to>
    <xdr:sp macro="" textlink="">
      <xdr:nvSpPr>
        <xdr:cNvPr id="727" name="楕円 726"/>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24147</xdr:rowOff>
    </xdr:from>
    <xdr:ext cx="469744" cy="259045"/>
    <xdr:sp macro="" textlink="">
      <xdr:nvSpPr>
        <xdr:cNvPr id="728" name="【公民館】&#10;一人当たり面積該当値テキスト"/>
        <xdr:cNvSpPr txBox="1"/>
      </xdr:nvSpPr>
      <xdr:spPr>
        <a:xfrm>
          <a:off x="22199600"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729" name="楕円 728"/>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160020</xdr:rowOff>
    </xdr:from>
    <xdr:to>
      <xdr:col>116</xdr:col>
      <xdr:colOff>63500</xdr:colOff>
      <xdr:row>107</xdr:row>
      <xdr:rowOff>160020</xdr:rowOff>
    </xdr:to>
    <xdr:cxnSp macro="">
      <xdr:nvCxnSpPr>
        <xdr:cNvPr id="730" name="直線コネクタ 729"/>
        <xdr:cNvCxnSpPr/>
      </xdr:nvCxnSpPr>
      <xdr:spPr>
        <a:xfrm>
          <a:off x="21323300" y="1850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116839</xdr:rowOff>
    </xdr:from>
    <xdr:to>
      <xdr:col>107</xdr:col>
      <xdr:colOff>101600</xdr:colOff>
      <xdr:row>108</xdr:row>
      <xdr:rowOff>46989</xdr:rowOff>
    </xdr:to>
    <xdr:sp macro="" textlink="">
      <xdr:nvSpPr>
        <xdr:cNvPr id="731" name="楕円 730"/>
        <xdr:cNvSpPr/>
      </xdr:nvSpPr>
      <xdr:spPr>
        <a:xfrm>
          <a:off x="2038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167639</xdr:rowOff>
    </xdr:to>
    <xdr:cxnSp macro="">
      <xdr:nvCxnSpPr>
        <xdr:cNvPr id="732" name="直線コネクタ 731"/>
        <xdr:cNvCxnSpPr/>
      </xdr:nvCxnSpPr>
      <xdr:spPr>
        <a:xfrm flipV="1">
          <a:off x="20434300" y="18505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736" name="n_1mainValue【公民館】&#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737" name="n_2mainValue【公民館】&#10;一人当たり面積"/>
        <xdr:cNvSpPr txBox="1"/>
      </xdr:nvSpPr>
      <xdr:spPr>
        <a:xfrm>
          <a:off x="20199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数が多く、減価償却の進んでいる施設と更新済の施設数がある項目については、有形固定資産減価償却率は平均値を表すこととなるため、「公営住宅」「認定こども園・幼稚園・保育所」「学校施設」については、全国平均、奈良県平均、類似団体平均と比べても、あまり差のない値となっていることから、施設の更新については、平均的な水準で行われていることがわかる。また、施設数が少なく、減価償却が進んでいる施設である「公民館」「児童館」については、有形固定資産減価償却率の値からも更新時期が近い施設であるといえる。また、道路については、市域が狭いことから、比較的道路整備が進んでいる現状であるが、「橋りょう」については、更新時期が近づいている橋りょうが多く存在することがうかがわれる。特に、橋りょうについては、防災・減災の観点からも、計画的な長寿命化などの改修が必要な施設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65,205
64,617
16.48
26,694,417
25,243,508
876,551
14,506,939
20,904,342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2" name="楕円 71"/>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3"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4" name="楕円 73"/>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5987</xdr:rowOff>
    </xdr:to>
    <xdr:cxnSp macro="">
      <xdr:nvCxnSpPr>
        <xdr:cNvPr id="75" name="直線コネクタ 74"/>
        <xdr:cNvCxnSpPr/>
      </xdr:nvCxnSpPr>
      <xdr:spPr>
        <a:xfrm flipV="1">
          <a:off x="3797300" y="6313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146231</xdr:rowOff>
    </xdr:from>
    <xdr:to>
      <xdr:col>15</xdr:col>
      <xdr:colOff>101600</xdr:colOff>
      <xdr:row>37</xdr:row>
      <xdr:rowOff>76381</xdr:rowOff>
    </xdr:to>
    <xdr:sp macro="" textlink="">
      <xdr:nvSpPr>
        <xdr:cNvPr id="76" name="楕円 75"/>
        <xdr:cNvSpPr/>
      </xdr:nvSpPr>
      <xdr:spPr>
        <a:xfrm>
          <a:off x="2857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xdr:rowOff>
    </xdr:from>
    <xdr:to>
      <xdr:col>19</xdr:col>
      <xdr:colOff>177800</xdr:colOff>
      <xdr:row>37</xdr:row>
      <xdr:rowOff>25581</xdr:rowOff>
    </xdr:to>
    <xdr:cxnSp macro="">
      <xdr:nvCxnSpPr>
        <xdr:cNvPr id="77" name="直線コネクタ 76"/>
        <xdr:cNvCxnSpPr/>
      </xdr:nvCxnSpPr>
      <xdr:spPr>
        <a:xfrm flipV="1">
          <a:off x="2908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73314</xdr:rowOff>
    </xdr:from>
    <xdr:ext cx="405111" cy="259045"/>
    <xdr:sp macro="" textlink="">
      <xdr:nvSpPr>
        <xdr:cNvPr id="81" name="n_1mainValue【図書館】&#10;有形固定資産減価償却率"/>
        <xdr:cNvSpPr txBox="1"/>
      </xdr:nvSpPr>
      <xdr:spPr>
        <a:xfrm>
          <a:off x="3582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2" name="n_2main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21" name="楕円 120"/>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2"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23" name="楕円 122"/>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24" name="直線コネクタ 123"/>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25" name="楕円 124"/>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26" name="直線コネクタ 125"/>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30"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31"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71" name="楕円 170"/>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166387</xdr:rowOff>
    </xdr:from>
    <xdr:ext cx="405111" cy="259045"/>
    <xdr:sp macro="" textlink="">
      <xdr:nvSpPr>
        <xdr:cNvPr id="172" name="【体育館・プール】&#10;有形固定資産減価償却率該当値テキスト"/>
        <xdr:cNvSpPr txBox="1"/>
      </xdr:nvSpPr>
      <xdr:spPr>
        <a:xfrm>
          <a:off x="4673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73" name="楕円 172"/>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53340</xdr:rowOff>
    </xdr:to>
    <xdr:cxnSp macro="">
      <xdr:nvCxnSpPr>
        <xdr:cNvPr id="174" name="直線コネクタ 173"/>
        <xdr:cNvCxnSpPr/>
      </xdr:nvCxnSpPr>
      <xdr:spPr>
        <a:xfrm flipV="1">
          <a:off x="3797300" y="101384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75" name="楕円 174"/>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53340</xdr:rowOff>
    </xdr:from>
    <xdr:to>
      <xdr:col>19</xdr:col>
      <xdr:colOff>177800</xdr:colOff>
      <xdr:row>59</xdr:row>
      <xdr:rowOff>91440</xdr:rowOff>
    </xdr:to>
    <xdr:cxnSp macro="">
      <xdr:nvCxnSpPr>
        <xdr:cNvPr id="176" name="直線コネクタ 175"/>
        <xdr:cNvCxnSpPr/>
      </xdr:nvCxnSpPr>
      <xdr:spPr>
        <a:xfrm flipV="1">
          <a:off x="2908300" y="1016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80" name="n_1mainValue【体育館・プール】&#10;有形固定資産減価償却率"/>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81" name="n_2mainValue【体育館・プー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20" name="楕円 219"/>
        <xdr:cNvSpPr/>
      </xdr:nvSpPr>
      <xdr:spPr>
        <a:xfrm>
          <a:off x="10426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101617</xdr:rowOff>
    </xdr:from>
    <xdr:ext cx="469744" cy="259045"/>
    <xdr:sp macro="" textlink="">
      <xdr:nvSpPr>
        <xdr:cNvPr id="221" name="【体育館・プール】&#10;一人当たり面積該当値テキスト"/>
        <xdr:cNvSpPr txBox="1"/>
      </xdr:nvSpPr>
      <xdr:spPr>
        <a:xfrm>
          <a:off x="10515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82550</xdr:rowOff>
    </xdr:from>
    <xdr:to>
      <xdr:col>50</xdr:col>
      <xdr:colOff>165100</xdr:colOff>
      <xdr:row>61</xdr:row>
      <xdr:rowOff>12700</xdr:rowOff>
    </xdr:to>
    <xdr:sp macro="" textlink="">
      <xdr:nvSpPr>
        <xdr:cNvPr id="222" name="楕円 221"/>
        <xdr:cNvSpPr/>
      </xdr:nvSpPr>
      <xdr:spPr>
        <a:xfrm>
          <a:off x="958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60</xdr:row>
      <xdr:rowOff>133350</xdr:rowOff>
    </xdr:to>
    <xdr:cxnSp macro="">
      <xdr:nvCxnSpPr>
        <xdr:cNvPr id="223" name="直線コネクタ 222"/>
        <xdr:cNvCxnSpPr/>
      </xdr:nvCxnSpPr>
      <xdr:spPr>
        <a:xfrm flipV="1">
          <a:off x="9639300" y="10416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93980</xdr:rowOff>
    </xdr:from>
    <xdr:to>
      <xdr:col>46</xdr:col>
      <xdr:colOff>38100</xdr:colOff>
      <xdr:row>61</xdr:row>
      <xdr:rowOff>24130</xdr:rowOff>
    </xdr:to>
    <xdr:sp macro="" textlink="">
      <xdr:nvSpPr>
        <xdr:cNvPr id="224" name="楕円 223"/>
        <xdr:cNvSpPr/>
      </xdr:nvSpPr>
      <xdr:spPr>
        <a:xfrm>
          <a:off x="869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133350</xdr:rowOff>
    </xdr:from>
    <xdr:to>
      <xdr:col>50</xdr:col>
      <xdr:colOff>114300</xdr:colOff>
      <xdr:row>60</xdr:row>
      <xdr:rowOff>144780</xdr:rowOff>
    </xdr:to>
    <xdr:cxnSp macro="">
      <xdr:nvCxnSpPr>
        <xdr:cNvPr id="225" name="直線コネクタ 224"/>
        <xdr:cNvCxnSpPr/>
      </xdr:nvCxnSpPr>
      <xdr:spPr>
        <a:xfrm flipV="1">
          <a:off x="8750300" y="1042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26"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29227</xdr:rowOff>
    </xdr:from>
    <xdr:ext cx="469744" cy="259045"/>
    <xdr:sp macro="" textlink="">
      <xdr:nvSpPr>
        <xdr:cNvPr id="229" name="n_1mainValue【体育館・プール】&#10;一人当たり面積"/>
        <xdr:cNvSpPr txBox="1"/>
      </xdr:nvSpPr>
      <xdr:spPr>
        <a:xfrm>
          <a:off x="9391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15257</xdr:rowOff>
    </xdr:from>
    <xdr:ext cx="469744" cy="259045"/>
    <xdr:sp macro="" textlink="">
      <xdr:nvSpPr>
        <xdr:cNvPr id="230" name="n_2mainValue【体育館・プール】&#10;一人当たり面積"/>
        <xdr:cNvSpPr txBox="1"/>
      </xdr:nvSpPr>
      <xdr:spPr>
        <a:xfrm>
          <a:off x="85154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92456</xdr:rowOff>
    </xdr:from>
    <xdr:to>
      <xdr:col>24</xdr:col>
      <xdr:colOff>114300</xdr:colOff>
      <xdr:row>80</xdr:row>
      <xdr:rowOff>22606</xdr:rowOff>
    </xdr:to>
    <xdr:sp macro="" textlink="">
      <xdr:nvSpPr>
        <xdr:cNvPr id="268" name="楕円 267"/>
        <xdr:cNvSpPr/>
      </xdr:nvSpPr>
      <xdr:spPr>
        <a:xfrm>
          <a:off x="45847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115333</xdr:rowOff>
    </xdr:from>
    <xdr:ext cx="405111" cy="259045"/>
    <xdr:sp macro="" textlink="">
      <xdr:nvSpPr>
        <xdr:cNvPr id="269" name="【福祉施設】&#10;有形固定資産減価償却率該当値テキスト"/>
        <xdr:cNvSpPr txBox="1"/>
      </xdr:nvSpPr>
      <xdr:spPr>
        <a:xfrm>
          <a:off x="4673600" y="134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138176</xdr:rowOff>
    </xdr:from>
    <xdr:to>
      <xdr:col>20</xdr:col>
      <xdr:colOff>38100</xdr:colOff>
      <xdr:row>80</xdr:row>
      <xdr:rowOff>68326</xdr:rowOff>
    </xdr:to>
    <xdr:sp macro="" textlink="">
      <xdr:nvSpPr>
        <xdr:cNvPr id="270" name="楕円 269"/>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143256</xdr:rowOff>
    </xdr:from>
    <xdr:to>
      <xdr:col>24</xdr:col>
      <xdr:colOff>63500</xdr:colOff>
      <xdr:row>80</xdr:row>
      <xdr:rowOff>17526</xdr:rowOff>
    </xdr:to>
    <xdr:cxnSp macro="">
      <xdr:nvCxnSpPr>
        <xdr:cNvPr id="271" name="直線コネクタ 270"/>
        <xdr:cNvCxnSpPr/>
      </xdr:nvCxnSpPr>
      <xdr:spPr>
        <a:xfrm flipV="1">
          <a:off x="3797300" y="136878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72" name="楕円 271"/>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17526</xdr:rowOff>
    </xdr:from>
    <xdr:to>
      <xdr:col>19</xdr:col>
      <xdr:colOff>177800</xdr:colOff>
      <xdr:row>80</xdr:row>
      <xdr:rowOff>72389</xdr:rowOff>
    </xdr:to>
    <xdr:cxnSp macro="">
      <xdr:nvCxnSpPr>
        <xdr:cNvPr id="273" name="直線コネクタ 272"/>
        <xdr:cNvCxnSpPr/>
      </xdr:nvCxnSpPr>
      <xdr:spPr>
        <a:xfrm flipV="1">
          <a:off x="2908300" y="1373352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84853</xdr:rowOff>
    </xdr:from>
    <xdr:ext cx="405111" cy="259045"/>
    <xdr:sp macro="" textlink="">
      <xdr:nvSpPr>
        <xdr:cNvPr id="277" name="n_1mainValue【福祉施設】&#10;有形固定資産減価償却率"/>
        <xdr:cNvSpPr txBox="1"/>
      </xdr:nvSpPr>
      <xdr:spPr>
        <a:xfrm>
          <a:off x="35820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278" name="n_2mainValue【福祉施設】&#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107314</xdr:rowOff>
    </xdr:from>
    <xdr:to>
      <xdr:col>55</xdr:col>
      <xdr:colOff>50800</xdr:colOff>
      <xdr:row>85</xdr:row>
      <xdr:rowOff>37464</xdr:rowOff>
    </xdr:to>
    <xdr:sp macro="" textlink="">
      <xdr:nvSpPr>
        <xdr:cNvPr id="313" name="楕円 312"/>
        <xdr:cNvSpPr/>
      </xdr:nvSpPr>
      <xdr:spPr>
        <a:xfrm>
          <a:off x="10426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22241</xdr:rowOff>
    </xdr:from>
    <xdr:ext cx="469744" cy="259045"/>
    <xdr:sp macro="" textlink="">
      <xdr:nvSpPr>
        <xdr:cNvPr id="314" name="【福祉施設】&#10;一人当たり面積該当値テキスト"/>
        <xdr:cNvSpPr txBox="1"/>
      </xdr:nvSpPr>
      <xdr:spPr>
        <a:xfrm>
          <a:off x="10515600" y="1442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315" name="楕円 314"/>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158114</xdr:rowOff>
    </xdr:from>
    <xdr:to>
      <xdr:col>55</xdr:col>
      <xdr:colOff>0</xdr:colOff>
      <xdr:row>84</xdr:row>
      <xdr:rowOff>163830</xdr:rowOff>
    </xdr:to>
    <xdr:cxnSp macro="">
      <xdr:nvCxnSpPr>
        <xdr:cNvPr id="316" name="直線コネクタ 315"/>
        <xdr:cNvCxnSpPr/>
      </xdr:nvCxnSpPr>
      <xdr:spPr>
        <a:xfrm flipV="1">
          <a:off x="9639300" y="145599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17" name="楕円 316"/>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163830</xdr:rowOff>
    </xdr:to>
    <xdr:cxnSp macro="">
      <xdr:nvCxnSpPr>
        <xdr:cNvPr id="318" name="直線コネクタ 317"/>
        <xdr:cNvCxnSpPr/>
      </xdr:nvCxnSpPr>
      <xdr:spPr>
        <a:xfrm>
          <a:off x="8750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322" name="n_1mainValue【福祉施設】&#10;一人当たり面積"/>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23" name="n_2main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125005</xdr:rowOff>
    </xdr:from>
    <xdr:to>
      <xdr:col>24</xdr:col>
      <xdr:colOff>114300</xdr:colOff>
      <xdr:row>103</xdr:row>
      <xdr:rowOff>55155</xdr:rowOff>
    </xdr:to>
    <xdr:sp macro="" textlink="">
      <xdr:nvSpPr>
        <xdr:cNvPr id="364" name="楕円 363"/>
        <xdr:cNvSpPr/>
      </xdr:nvSpPr>
      <xdr:spPr>
        <a:xfrm>
          <a:off x="4584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147882</xdr:rowOff>
    </xdr:from>
    <xdr:ext cx="405111" cy="259045"/>
    <xdr:sp macro="" textlink="">
      <xdr:nvSpPr>
        <xdr:cNvPr id="365" name="【市民会館】&#10;有形固定資産減価償却率該当値テキスト"/>
        <xdr:cNvSpPr txBox="1"/>
      </xdr:nvSpPr>
      <xdr:spPr>
        <a:xfrm>
          <a:off x="4673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366" name="楕円 365"/>
        <xdr:cNvSpPr/>
      </xdr:nvSpPr>
      <xdr:spPr>
        <a:xfrm>
          <a:off x="3746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4355</xdr:rowOff>
    </xdr:from>
    <xdr:to>
      <xdr:col>24</xdr:col>
      <xdr:colOff>63500</xdr:colOff>
      <xdr:row>103</xdr:row>
      <xdr:rowOff>28848</xdr:rowOff>
    </xdr:to>
    <xdr:cxnSp macro="">
      <xdr:nvCxnSpPr>
        <xdr:cNvPr id="367" name="直線コネクタ 366"/>
        <xdr:cNvCxnSpPr/>
      </xdr:nvCxnSpPr>
      <xdr:spPr>
        <a:xfrm flipV="1">
          <a:off x="3797300" y="176637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169092</xdr:rowOff>
    </xdr:from>
    <xdr:to>
      <xdr:col>15</xdr:col>
      <xdr:colOff>101600</xdr:colOff>
      <xdr:row>103</xdr:row>
      <xdr:rowOff>99242</xdr:rowOff>
    </xdr:to>
    <xdr:sp macro="" textlink="">
      <xdr:nvSpPr>
        <xdr:cNvPr id="368" name="楕円 367"/>
        <xdr:cNvSpPr/>
      </xdr:nvSpPr>
      <xdr:spPr>
        <a:xfrm>
          <a:off x="2857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48442</xdr:rowOff>
    </xdr:to>
    <xdr:cxnSp macro="">
      <xdr:nvCxnSpPr>
        <xdr:cNvPr id="369" name="直線コネクタ 368"/>
        <xdr:cNvCxnSpPr/>
      </xdr:nvCxnSpPr>
      <xdr:spPr>
        <a:xfrm flipV="1">
          <a:off x="2908300" y="176881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96175</xdr:rowOff>
    </xdr:from>
    <xdr:ext cx="405111" cy="259045"/>
    <xdr:sp macro="" textlink="">
      <xdr:nvSpPr>
        <xdr:cNvPr id="373" name="n_1mainValue【市民会館】&#10;有形固定資産減価償却率"/>
        <xdr:cNvSpPr txBox="1"/>
      </xdr:nvSpPr>
      <xdr:spPr>
        <a:xfrm>
          <a:off x="3582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115769</xdr:rowOff>
    </xdr:from>
    <xdr:ext cx="405111" cy="259045"/>
    <xdr:sp macro="" textlink="">
      <xdr:nvSpPr>
        <xdr:cNvPr id="374" name="n_2mainValue【市民会館】&#10;有形固定資産減価償却率"/>
        <xdr:cNvSpPr txBox="1"/>
      </xdr:nvSpPr>
      <xdr:spPr>
        <a:xfrm>
          <a:off x="2705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25400</xdr:rowOff>
    </xdr:from>
    <xdr:to>
      <xdr:col>55</xdr:col>
      <xdr:colOff>50800</xdr:colOff>
      <xdr:row>103</xdr:row>
      <xdr:rowOff>127000</xdr:rowOff>
    </xdr:to>
    <xdr:sp macro="" textlink="">
      <xdr:nvSpPr>
        <xdr:cNvPr id="413" name="楕円 412"/>
        <xdr:cNvSpPr/>
      </xdr:nvSpPr>
      <xdr:spPr>
        <a:xfrm>
          <a:off x="10426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48277</xdr:rowOff>
    </xdr:from>
    <xdr:ext cx="469744" cy="259045"/>
    <xdr:sp macro="" textlink="">
      <xdr:nvSpPr>
        <xdr:cNvPr id="414" name="【市民会館】&#10;一人当たり面積該当値テキスト"/>
        <xdr:cNvSpPr txBox="1"/>
      </xdr:nvSpPr>
      <xdr:spPr>
        <a:xfrm>
          <a:off x="10515600"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33020</xdr:rowOff>
    </xdr:from>
    <xdr:to>
      <xdr:col>50</xdr:col>
      <xdr:colOff>165100</xdr:colOff>
      <xdr:row>103</xdr:row>
      <xdr:rowOff>134620</xdr:rowOff>
    </xdr:to>
    <xdr:sp macro="" textlink="">
      <xdr:nvSpPr>
        <xdr:cNvPr id="415" name="楕円 414"/>
        <xdr:cNvSpPr/>
      </xdr:nvSpPr>
      <xdr:spPr>
        <a:xfrm>
          <a:off x="9588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76200</xdr:rowOff>
    </xdr:from>
    <xdr:to>
      <xdr:col>55</xdr:col>
      <xdr:colOff>0</xdr:colOff>
      <xdr:row>103</xdr:row>
      <xdr:rowOff>83820</xdr:rowOff>
    </xdr:to>
    <xdr:cxnSp macro="">
      <xdr:nvCxnSpPr>
        <xdr:cNvPr id="416" name="直線コネクタ 415"/>
        <xdr:cNvCxnSpPr/>
      </xdr:nvCxnSpPr>
      <xdr:spPr>
        <a:xfrm flipV="1">
          <a:off x="9639300" y="17735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44450</xdr:rowOff>
    </xdr:from>
    <xdr:to>
      <xdr:col>46</xdr:col>
      <xdr:colOff>38100</xdr:colOff>
      <xdr:row>103</xdr:row>
      <xdr:rowOff>146050</xdr:rowOff>
    </xdr:to>
    <xdr:sp macro="" textlink="">
      <xdr:nvSpPr>
        <xdr:cNvPr id="417" name="楕円 416"/>
        <xdr:cNvSpPr/>
      </xdr:nvSpPr>
      <xdr:spPr>
        <a:xfrm>
          <a:off x="869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83820</xdr:rowOff>
    </xdr:from>
    <xdr:to>
      <xdr:col>50</xdr:col>
      <xdr:colOff>114300</xdr:colOff>
      <xdr:row>103</xdr:row>
      <xdr:rowOff>95250</xdr:rowOff>
    </xdr:to>
    <xdr:cxnSp macro="">
      <xdr:nvCxnSpPr>
        <xdr:cNvPr id="418" name="直線コネクタ 417"/>
        <xdr:cNvCxnSpPr/>
      </xdr:nvCxnSpPr>
      <xdr:spPr>
        <a:xfrm flipV="1">
          <a:off x="8750300" y="17743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19"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0"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151147</xdr:rowOff>
    </xdr:from>
    <xdr:ext cx="469744" cy="259045"/>
    <xdr:sp macro="" textlink="">
      <xdr:nvSpPr>
        <xdr:cNvPr id="422" name="n_1mainValue【市民会館】&#10;一人当たり面積"/>
        <xdr:cNvSpPr txBox="1"/>
      </xdr:nvSpPr>
      <xdr:spPr>
        <a:xfrm>
          <a:off x="93917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162577</xdr:rowOff>
    </xdr:from>
    <xdr:ext cx="469744" cy="259045"/>
    <xdr:sp macro="" textlink="">
      <xdr:nvSpPr>
        <xdr:cNvPr id="423" name="n_2mainValue【市民会館】&#10;一人当たり面積"/>
        <xdr:cNvSpPr txBox="1"/>
      </xdr:nvSpPr>
      <xdr:spPr>
        <a:xfrm>
          <a:off x="8515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58057</xdr:rowOff>
    </xdr:from>
    <xdr:to>
      <xdr:col>85</xdr:col>
      <xdr:colOff>177800</xdr:colOff>
      <xdr:row>36</xdr:row>
      <xdr:rowOff>159657</xdr:rowOff>
    </xdr:to>
    <xdr:sp macro="" textlink="">
      <xdr:nvSpPr>
        <xdr:cNvPr id="464" name="楕円 463"/>
        <xdr:cNvSpPr/>
      </xdr:nvSpPr>
      <xdr:spPr>
        <a:xfrm>
          <a:off x="16268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80934</xdr:rowOff>
    </xdr:from>
    <xdr:ext cx="405111" cy="259045"/>
    <xdr:sp macro="" textlink="">
      <xdr:nvSpPr>
        <xdr:cNvPr id="465" name="【一般廃棄物処理施設】&#10;有形固定資産減価償却率該当値テキスト"/>
        <xdr:cNvSpPr txBox="1"/>
      </xdr:nvSpPr>
      <xdr:spPr>
        <a:xfrm>
          <a:off x="16357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66" name="楕円 465"/>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36</xdr:row>
      <xdr:rowOff>108857</xdr:rowOff>
    </xdr:to>
    <xdr:cxnSp macro="">
      <xdr:nvCxnSpPr>
        <xdr:cNvPr id="467" name="直線コネクタ 466"/>
        <xdr:cNvCxnSpPr/>
      </xdr:nvCxnSpPr>
      <xdr:spPr>
        <a:xfrm>
          <a:off x="15481300" y="62598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468" name="楕円 467"/>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87630</xdr:rowOff>
    </xdr:to>
    <xdr:cxnSp macro="">
      <xdr:nvCxnSpPr>
        <xdr:cNvPr id="469" name="直線コネクタ 468"/>
        <xdr:cNvCxnSpPr/>
      </xdr:nvCxnSpPr>
      <xdr:spPr>
        <a:xfrm>
          <a:off x="14592300" y="62337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73" name="n_1main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474" name="n_2mainValue【一般廃棄物処理施設】&#10;有形固定資産減価償却率"/>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168016</xdr:rowOff>
    </xdr:from>
    <xdr:to>
      <xdr:col>116</xdr:col>
      <xdr:colOff>114300</xdr:colOff>
      <xdr:row>41</xdr:row>
      <xdr:rowOff>98166</xdr:rowOff>
    </xdr:to>
    <xdr:sp macro="" textlink="">
      <xdr:nvSpPr>
        <xdr:cNvPr id="513" name="楕円 512"/>
        <xdr:cNvSpPr/>
      </xdr:nvSpPr>
      <xdr:spPr>
        <a:xfrm>
          <a:off x="22110700" y="70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146443</xdr:rowOff>
    </xdr:from>
    <xdr:ext cx="534377" cy="259045"/>
    <xdr:sp macro="" textlink="">
      <xdr:nvSpPr>
        <xdr:cNvPr id="514" name="【一般廃棄物処理施設】&#10;一人当たり有形固定資産（償却資産）額該当値テキスト"/>
        <xdr:cNvSpPr txBox="1"/>
      </xdr:nvSpPr>
      <xdr:spPr>
        <a:xfrm>
          <a:off x="22199600" y="70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7904</xdr:rowOff>
    </xdr:from>
    <xdr:to>
      <xdr:col>112</xdr:col>
      <xdr:colOff>38100</xdr:colOff>
      <xdr:row>41</xdr:row>
      <xdr:rowOff>109504</xdr:rowOff>
    </xdr:to>
    <xdr:sp macro="" textlink="">
      <xdr:nvSpPr>
        <xdr:cNvPr id="515" name="楕円 514"/>
        <xdr:cNvSpPr/>
      </xdr:nvSpPr>
      <xdr:spPr>
        <a:xfrm>
          <a:off x="21272500" y="70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47366</xdr:rowOff>
    </xdr:from>
    <xdr:to>
      <xdr:col>116</xdr:col>
      <xdr:colOff>63500</xdr:colOff>
      <xdr:row>41</xdr:row>
      <xdr:rowOff>58704</xdr:rowOff>
    </xdr:to>
    <xdr:cxnSp macro="">
      <xdr:nvCxnSpPr>
        <xdr:cNvPr id="516" name="直線コネクタ 515"/>
        <xdr:cNvCxnSpPr/>
      </xdr:nvCxnSpPr>
      <xdr:spPr>
        <a:xfrm flipV="1">
          <a:off x="21323300" y="7076816"/>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19098</xdr:rowOff>
    </xdr:from>
    <xdr:to>
      <xdr:col>107</xdr:col>
      <xdr:colOff>101600</xdr:colOff>
      <xdr:row>41</xdr:row>
      <xdr:rowOff>120698</xdr:rowOff>
    </xdr:to>
    <xdr:sp macro="" textlink="">
      <xdr:nvSpPr>
        <xdr:cNvPr id="517" name="楕円 516"/>
        <xdr:cNvSpPr/>
      </xdr:nvSpPr>
      <xdr:spPr>
        <a:xfrm>
          <a:off x="20383500" y="70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58704</xdr:rowOff>
    </xdr:from>
    <xdr:to>
      <xdr:col>111</xdr:col>
      <xdr:colOff>177800</xdr:colOff>
      <xdr:row>41</xdr:row>
      <xdr:rowOff>69898</xdr:rowOff>
    </xdr:to>
    <xdr:cxnSp macro="">
      <xdr:nvCxnSpPr>
        <xdr:cNvPr id="518" name="直線コネクタ 517"/>
        <xdr:cNvCxnSpPr/>
      </xdr:nvCxnSpPr>
      <xdr:spPr>
        <a:xfrm flipV="1">
          <a:off x="20434300" y="7088154"/>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100631</xdr:rowOff>
    </xdr:from>
    <xdr:ext cx="534377" cy="259045"/>
    <xdr:sp macro="" textlink="">
      <xdr:nvSpPr>
        <xdr:cNvPr id="522" name="n_1mainValue【一般廃棄物処理施設】&#10;一人当たり有形固定資産（償却資産）額"/>
        <xdr:cNvSpPr txBox="1"/>
      </xdr:nvSpPr>
      <xdr:spPr>
        <a:xfrm>
          <a:off x="21043411" y="71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111825</xdr:rowOff>
    </xdr:from>
    <xdr:ext cx="534377" cy="259045"/>
    <xdr:sp macro="" textlink="">
      <xdr:nvSpPr>
        <xdr:cNvPr id="523" name="n_2mainValue【一般廃棄物処理施設】&#10;一人当たり有形固定資産（償却資産）額"/>
        <xdr:cNvSpPr txBox="1"/>
      </xdr:nvSpPr>
      <xdr:spPr>
        <a:xfrm>
          <a:off x="20167111" y="71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64" name="楕円 563"/>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65"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115751</xdr:rowOff>
    </xdr:from>
    <xdr:to>
      <xdr:col>81</xdr:col>
      <xdr:colOff>101600</xdr:colOff>
      <xdr:row>58</xdr:row>
      <xdr:rowOff>45901</xdr:rowOff>
    </xdr:to>
    <xdr:sp macro="" textlink="">
      <xdr:nvSpPr>
        <xdr:cNvPr id="566" name="楕円 565"/>
        <xdr:cNvSpPr/>
      </xdr:nvSpPr>
      <xdr:spPr>
        <a:xfrm>
          <a:off x="15430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57</xdr:row>
      <xdr:rowOff>166551</xdr:rowOff>
    </xdr:to>
    <xdr:cxnSp macro="">
      <xdr:nvCxnSpPr>
        <xdr:cNvPr id="567" name="直線コネクタ 566"/>
        <xdr:cNvCxnSpPr/>
      </xdr:nvCxnSpPr>
      <xdr:spPr>
        <a:xfrm flipV="1">
          <a:off x="15481300" y="992777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568" name="楕円 567"/>
        <xdr:cNvSpPr/>
      </xdr:nvSpPr>
      <xdr:spPr>
        <a:xfrm>
          <a:off x="1454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145324</xdr:rowOff>
    </xdr:from>
    <xdr:to>
      <xdr:col>81</xdr:col>
      <xdr:colOff>50800</xdr:colOff>
      <xdr:row>57</xdr:row>
      <xdr:rowOff>166551</xdr:rowOff>
    </xdr:to>
    <xdr:cxnSp macro="">
      <xdr:nvCxnSpPr>
        <xdr:cNvPr id="569" name="直線コネクタ 568"/>
        <xdr:cNvCxnSpPr/>
      </xdr:nvCxnSpPr>
      <xdr:spPr>
        <a:xfrm>
          <a:off x="14592300" y="99179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62428</xdr:rowOff>
    </xdr:from>
    <xdr:ext cx="405111" cy="259045"/>
    <xdr:sp macro="" textlink="">
      <xdr:nvSpPr>
        <xdr:cNvPr id="573" name="n_1mainValue【保健センター・保健所】&#10;有形固定資産減価償却率"/>
        <xdr:cNvSpPr txBox="1"/>
      </xdr:nvSpPr>
      <xdr:spPr>
        <a:xfrm>
          <a:off x="152660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574" name="n_2mainValue【保健センター・保健所】&#10;有形固定資産減価償却率"/>
        <xdr:cNvSpPr txBox="1"/>
      </xdr:nvSpPr>
      <xdr:spPr>
        <a:xfrm>
          <a:off x="14389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11" name="楕円 610"/>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613" name="楕円 612"/>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29718</xdr:rowOff>
    </xdr:to>
    <xdr:cxnSp macro="">
      <xdr:nvCxnSpPr>
        <xdr:cNvPr id="614" name="直線コネクタ 613"/>
        <xdr:cNvCxnSpPr/>
      </xdr:nvCxnSpPr>
      <xdr:spPr>
        <a:xfrm flipV="1">
          <a:off x="21323300" y="1082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615" name="楕円 614"/>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29718</xdr:rowOff>
    </xdr:to>
    <xdr:cxnSp macro="">
      <xdr:nvCxnSpPr>
        <xdr:cNvPr id="616" name="直線コネクタ 615"/>
        <xdr:cNvCxnSpPr/>
      </xdr:nvCxnSpPr>
      <xdr:spPr>
        <a:xfrm>
          <a:off x="20434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620" name="n_1mainValue【保健センター・保健所】&#10;一人当たり面積"/>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621"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62" name="楕円 661"/>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102888</xdr:rowOff>
    </xdr:from>
    <xdr:ext cx="405111" cy="259045"/>
    <xdr:sp macro="" textlink="">
      <xdr:nvSpPr>
        <xdr:cNvPr id="663" name="【消防施設】&#10;有形固定資産減価償却率該当値テキスト"/>
        <xdr:cNvSpPr txBox="1"/>
      </xdr:nvSpPr>
      <xdr:spPr>
        <a:xfrm>
          <a:off x="16357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664" name="楕円 663"/>
        <xdr:cNvSpPr/>
      </xdr:nvSpPr>
      <xdr:spPr>
        <a:xfrm>
          <a:off x="15430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75656</xdr:rowOff>
    </xdr:from>
    <xdr:to>
      <xdr:col>85</xdr:col>
      <xdr:colOff>127000</xdr:colOff>
      <xdr:row>82</xdr:row>
      <xdr:rowOff>3811</xdr:rowOff>
    </xdr:to>
    <xdr:cxnSp macro="">
      <xdr:nvCxnSpPr>
        <xdr:cNvPr id="665" name="直線コネクタ 664"/>
        <xdr:cNvCxnSpPr/>
      </xdr:nvCxnSpPr>
      <xdr:spPr>
        <a:xfrm>
          <a:off x="15481300" y="13963106"/>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62412</xdr:rowOff>
    </xdr:from>
    <xdr:to>
      <xdr:col>76</xdr:col>
      <xdr:colOff>165100</xdr:colOff>
      <xdr:row>81</xdr:row>
      <xdr:rowOff>164012</xdr:rowOff>
    </xdr:to>
    <xdr:sp macro="" textlink="">
      <xdr:nvSpPr>
        <xdr:cNvPr id="666" name="楕円 665"/>
        <xdr:cNvSpPr/>
      </xdr:nvSpPr>
      <xdr:spPr>
        <a:xfrm>
          <a:off x="14541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81</xdr:row>
      <xdr:rowOff>113212</xdr:rowOff>
    </xdr:to>
    <xdr:cxnSp macro="">
      <xdr:nvCxnSpPr>
        <xdr:cNvPr id="667" name="直線コネクタ 666"/>
        <xdr:cNvCxnSpPr/>
      </xdr:nvCxnSpPr>
      <xdr:spPr>
        <a:xfrm flipV="1">
          <a:off x="14592300" y="139631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117583</xdr:rowOff>
    </xdr:from>
    <xdr:ext cx="405111" cy="259045"/>
    <xdr:sp macro="" textlink="">
      <xdr:nvSpPr>
        <xdr:cNvPr id="671" name="n_1mainValue【消防施設】&#10;有形固定資産減価償却率"/>
        <xdr:cNvSpPr txBox="1"/>
      </xdr:nvSpPr>
      <xdr:spPr>
        <a:xfrm>
          <a:off x="152660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155139</xdr:rowOff>
    </xdr:from>
    <xdr:ext cx="405111" cy="259045"/>
    <xdr:sp macro="" textlink="">
      <xdr:nvSpPr>
        <xdr:cNvPr id="672" name="n_2mainValue【消防施設】&#10;有形固定資産減価償却率"/>
        <xdr:cNvSpPr txBox="1"/>
      </xdr:nvSpPr>
      <xdr:spPr>
        <a:xfrm>
          <a:off x="14389744" y="1404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99"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09" name="楕円 708"/>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10" name="【消防施設】&#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11" name="楕円 710"/>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12" name="直線コネクタ 711"/>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13" name="楕円 712"/>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14" name="直線コネクタ 713"/>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15"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1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18" name="n_1mainValue【消防施設】&#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19" name="n_2mainValue【消防施設】&#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110308</xdr:rowOff>
    </xdr:from>
    <xdr:to>
      <xdr:col>85</xdr:col>
      <xdr:colOff>177800</xdr:colOff>
      <xdr:row>100</xdr:row>
      <xdr:rowOff>40458</xdr:rowOff>
    </xdr:to>
    <xdr:sp macro="" textlink="">
      <xdr:nvSpPr>
        <xdr:cNvPr id="760" name="楕円 759"/>
        <xdr:cNvSpPr/>
      </xdr:nvSpPr>
      <xdr:spPr>
        <a:xfrm>
          <a:off x="162687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63335</xdr:rowOff>
    </xdr:from>
    <xdr:ext cx="405111" cy="259045"/>
    <xdr:sp macro="" textlink="">
      <xdr:nvSpPr>
        <xdr:cNvPr id="761" name="【庁舎】&#10;有形固定資産減価償却率該当値テキスト"/>
        <xdr:cNvSpPr txBox="1"/>
      </xdr:nvSpPr>
      <xdr:spPr>
        <a:xfrm>
          <a:off x="16357600" y="170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115207</xdr:rowOff>
    </xdr:from>
    <xdr:to>
      <xdr:col>81</xdr:col>
      <xdr:colOff>101600</xdr:colOff>
      <xdr:row>100</xdr:row>
      <xdr:rowOff>45357</xdr:rowOff>
    </xdr:to>
    <xdr:sp macro="" textlink="">
      <xdr:nvSpPr>
        <xdr:cNvPr id="762" name="楕円 761"/>
        <xdr:cNvSpPr/>
      </xdr:nvSpPr>
      <xdr:spPr>
        <a:xfrm>
          <a:off x="15430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161108</xdr:rowOff>
    </xdr:from>
    <xdr:to>
      <xdr:col>85</xdr:col>
      <xdr:colOff>127000</xdr:colOff>
      <xdr:row>99</xdr:row>
      <xdr:rowOff>166007</xdr:rowOff>
    </xdr:to>
    <xdr:cxnSp macro="">
      <xdr:nvCxnSpPr>
        <xdr:cNvPr id="763" name="直線コネクタ 762"/>
        <xdr:cNvCxnSpPr/>
      </xdr:nvCxnSpPr>
      <xdr:spPr>
        <a:xfrm flipV="1">
          <a:off x="15481300" y="1713465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120106</xdr:rowOff>
    </xdr:from>
    <xdr:to>
      <xdr:col>76</xdr:col>
      <xdr:colOff>165100</xdr:colOff>
      <xdr:row>100</xdr:row>
      <xdr:rowOff>50256</xdr:rowOff>
    </xdr:to>
    <xdr:sp macro="" textlink="">
      <xdr:nvSpPr>
        <xdr:cNvPr id="764" name="楕円 763"/>
        <xdr:cNvSpPr/>
      </xdr:nvSpPr>
      <xdr:spPr>
        <a:xfrm>
          <a:off x="14541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166007</xdr:rowOff>
    </xdr:from>
    <xdr:to>
      <xdr:col>81</xdr:col>
      <xdr:colOff>50800</xdr:colOff>
      <xdr:row>99</xdr:row>
      <xdr:rowOff>170906</xdr:rowOff>
    </xdr:to>
    <xdr:cxnSp macro="">
      <xdr:nvCxnSpPr>
        <xdr:cNvPr id="765" name="直線コネクタ 764"/>
        <xdr:cNvCxnSpPr/>
      </xdr:nvCxnSpPr>
      <xdr:spPr>
        <a:xfrm flipV="1">
          <a:off x="14592300" y="171395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61884</xdr:rowOff>
    </xdr:from>
    <xdr:ext cx="405111" cy="259045"/>
    <xdr:sp macro="" textlink="">
      <xdr:nvSpPr>
        <xdr:cNvPr id="769" name="n_1mainValue【庁舎】&#10;有形固定資産減価償却率"/>
        <xdr:cNvSpPr txBox="1"/>
      </xdr:nvSpPr>
      <xdr:spPr>
        <a:xfrm>
          <a:off x="15266044" y="1686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66783</xdr:rowOff>
    </xdr:from>
    <xdr:ext cx="405111" cy="259045"/>
    <xdr:sp macro="" textlink="">
      <xdr:nvSpPr>
        <xdr:cNvPr id="770" name="n_2mainValue【庁舎】&#10;有形固定資産減価償却率"/>
        <xdr:cNvSpPr txBox="1"/>
      </xdr:nvSpPr>
      <xdr:spPr>
        <a:xfrm>
          <a:off x="14389744"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11" name="楕円 810"/>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100347</xdr:rowOff>
    </xdr:from>
    <xdr:ext cx="469744" cy="259045"/>
    <xdr:sp macro="" textlink="">
      <xdr:nvSpPr>
        <xdr:cNvPr id="812" name="【庁舎】&#10;一人当たり面積該当値テキスト"/>
        <xdr:cNvSpPr txBox="1"/>
      </xdr:nvSpPr>
      <xdr:spPr>
        <a:xfrm>
          <a:off x="22199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813" name="楕円 812"/>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68036</xdr:rowOff>
    </xdr:to>
    <xdr:cxnSp macro="">
      <xdr:nvCxnSpPr>
        <xdr:cNvPr id="814" name="直線コネクタ 813"/>
        <xdr:cNvCxnSpPr/>
      </xdr:nvCxnSpPr>
      <xdr:spPr>
        <a:xfrm flipV="1">
          <a:off x="21323300" y="1840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815" name="楕円 814"/>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71301</xdr:rowOff>
    </xdr:to>
    <xdr:cxnSp macro="">
      <xdr:nvCxnSpPr>
        <xdr:cNvPr id="816" name="直線コネクタ 815"/>
        <xdr:cNvCxnSpPr/>
      </xdr:nvCxnSpPr>
      <xdr:spPr>
        <a:xfrm flipV="1">
          <a:off x="20434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820"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821" name="n_2mainValue【庁舎】&#10;一人当たり面積"/>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の値に近く、６０％程度の減価償却率となっている施設である「図書館」「体育館・プール」「市民会館」「一般廃棄物処理施設」については、個々の施設の状況に応じた施設更新が必要となってくるが、施設更新に当たっては、施設の適正規模等を勘案した施設整備を進める必要がある。「消防設備」については、平成３０年度に１施設の更新を行ったことにより、減価償却率は６％程度減少し、類似団体平均値より低い値となっている。また、類似団体平均の値に比べ、減価償却が進んでいる施設である「福祉施設」「保健センター」「庁舎」については、現在のところ「庁舎」の施設整備を行っているところであり、他の施設についても、施設の更新需要や適正規模等を勘案した計画的な施設整備が必要であると考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65,205
64,617
16.48
26,694,417
25,243,508
876,551
14,506,939
20,904,342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人口の減少や高齢化の進展により、ここ数年の税収は伸び悩んでいたが、景気の緩やかな回復基調の影響もあり、地方税収入は若干ではあるが増加している。しかしながら財政力指数においては、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と横ばいの傾向が続いており、類似団体平均を下回っている。そのため地域手当等の職員手当や報酬の減額措置の継続による人件費の抑制及び地方税の徴収強化（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年間で徴収率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ポイントの向上）等の取組みによる歳入の確保により財政基盤の強化に努める。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億円の経常一般財源が減少し、比率は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増加している。減少した財源の大半が依存財源であったことから、本市の財政力が類似団他と比較して低いことによって、類似団体に比べ影響度が大きくなっている。しかしながら、歳出面において、近年の職員補充による人件費の増加及び事業に係る物件費の増加により、比率が上昇する要因があり、「大和高田市財政健全化プログラ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）」に基づく普通建設事業費の縮減の効果により、公債費は当面減少傾向ではあるが、職員手当の減額による人件費の抑制の継続及び歳入確保の取組により比率の改善を図る。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34544</xdr:rowOff>
    </xdr:to>
    <xdr:cxnSp macro="">
      <xdr:nvCxnSpPr>
        <xdr:cNvPr id="130" name="直線コネクタ 129"/>
        <xdr:cNvCxnSpPr/>
      </xdr:nvCxnSpPr>
      <xdr:spPr>
        <a:xfrm>
          <a:off x="4114800" y="1086256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34544</xdr:rowOff>
    </xdr:to>
    <xdr:cxnSp macro="">
      <xdr:nvCxnSpPr>
        <xdr:cNvPr id="133" name="直線コネクタ 132"/>
        <xdr:cNvCxnSpPr/>
      </xdr:nvCxnSpPr>
      <xdr:spPr>
        <a:xfrm flipV="1">
          <a:off x="3225800" y="108625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64</xdr:row>
      <xdr:rowOff>34544</xdr:rowOff>
    </xdr:to>
    <xdr:cxnSp macro="">
      <xdr:nvCxnSpPr>
        <xdr:cNvPr id="136" name="直線コネクタ 135"/>
        <xdr:cNvCxnSpPr/>
      </xdr:nvCxnSpPr>
      <xdr:spPr>
        <a:xfrm>
          <a:off x="2336800" y="107660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62</xdr:row>
      <xdr:rowOff>160274</xdr:rowOff>
    </xdr:to>
    <xdr:cxnSp macro="">
      <xdr:nvCxnSpPr>
        <xdr:cNvPr id="139" name="直線コネクタ 138"/>
        <xdr:cNvCxnSpPr/>
      </xdr:nvCxnSpPr>
      <xdr:spPr>
        <a:xfrm flipV="1">
          <a:off x="1447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3" name="楕円 152"/>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4" name="テキスト ボックス 153"/>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6" name="テキスト ボックス 155"/>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8" name="テキスト ボックス 157"/>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年度は、類似団体平均とほぼ同水準の数値となっていたが、平成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年度は、中学校給食の開始による施設運営経費及び調理業務の委託経費による物件費の増加が影響し、数値が上昇している。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年度は、職員数の増加による人件費の増加により前年度よりも数値が上昇している。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管理については、可能な部分において、指定管理者制度の導入等による委託化を進めているところであり、その他の業務についても外部委託によるコスト削減を図っており、今後も経費の抑制を図っていく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124871</xdr:rowOff>
    </xdr:from>
    <xdr:to>
      <xdr:col>23</xdr:col>
      <xdr:colOff>133350</xdr:colOff>
      <xdr:row>84</xdr:row>
      <xdr:rowOff>168346</xdr:rowOff>
    </xdr:to>
    <xdr:cxnSp macro="">
      <xdr:nvCxnSpPr>
        <xdr:cNvPr id="193" name="直線コネクタ 192"/>
        <xdr:cNvCxnSpPr/>
      </xdr:nvCxnSpPr>
      <xdr:spPr>
        <a:xfrm>
          <a:off x="4114800" y="14526671"/>
          <a:ext cx="838200" cy="4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40430</xdr:rowOff>
    </xdr:from>
    <xdr:to>
      <xdr:col>19</xdr:col>
      <xdr:colOff>133350</xdr:colOff>
      <xdr:row>84</xdr:row>
      <xdr:rowOff>124871</xdr:rowOff>
    </xdr:to>
    <xdr:cxnSp macro="">
      <xdr:nvCxnSpPr>
        <xdr:cNvPr id="196" name="直線コネクタ 195"/>
        <xdr:cNvCxnSpPr/>
      </xdr:nvCxnSpPr>
      <xdr:spPr>
        <a:xfrm>
          <a:off x="3225800" y="14442230"/>
          <a:ext cx="889000" cy="8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164330</xdr:rowOff>
    </xdr:from>
    <xdr:to>
      <xdr:col>15</xdr:col>
      <xdr:colOff>82550</xdr:colOff>
      <xdr:row>84</xdr:row>
      <xdr:rowOff>40430</xdr:rowOff>
    </xdr:to>
    <xdr:cxnSp macro="">
      <xdr:nvCxnSpPr>
        <xdr:cNvPr id="199" name="直線コネクタ 198"/>
        <xdr:cNvCxnSpPr/>
      </xdr:nvCxnSpPr>
      <xdr:spPr>
        <a:xfrm>
          <a:off x="2336800" y="14394680"/>
          <a:ext cx="8890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75947</xdr:rowOff>
    </xdr:from>
    <xdr:to>
      <xdr:col>11</xdr:col>
      <xdr:colOff>31750</xdr:colOff>
      <xdr:row>83</xdr:row>
      <xdr:rowOff>164330</xdr:rowOff>
    </xdr:to>
    <xdr:cxnSp macro="">
      <xdr:nvCxnSpPr>
        <xdr:cNvPr id="202" name="直線コネクタ 201"/>
        <xdr:cNvCxnSpPr/>
      </xdr:nvCxnSpPr>
      <xdr:spPr>
        <a:xfrm>
          <a:off x="1447800" y="14306297"/>
          <a:ext cx="889000" cy="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103649</xdr:rowOff>
    </xdr:from>
    <xdr:ext cx="762000" cy="259045"/>
    <xdr:sp macro="" textlink="">
      <xdr:nvSpPr>
        <xdr:cNvPr id="206" name="テキスト ボックス 205"/>
        <xdr:cNvSpPr txBox="1"/>
      </xdr:nvSpPr>
      <xdr:spPr>
        <a:xfrm>
          <a:off x="1066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117546</xdr:rowOff>
    </xdr:from>
    <xdr:to>
      <xdr:col>23</xdr:col>
      <xdr:colOff>184150</xdr:colOff>
      <xdr:row>85</xdr:row>
      <xdr:rowOff>47696</xdr:rowOff>
    </xdr:to>
    <xdr:sp macro="" textlink="">
      <xdr:nvSpPr>
        <xdr:cNvPr id="212" name="楕円 211"/>
        <xdr:cNvSpPr/>
      </xdr:nvSpPr>
      <xdr:spPr>
        <a:xfrm>
          <a:off x="4902200" y="145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89623</xdr:rowOff>
    </xdr:from>
    <xdr:ext cx="762000" cy="259045"/>
    <xdr:sp macro="" textlink="">
      <xdr:nvSpPr>
        <xdr:cNvPr id="213" name="人件費・物件費等の状況該当値テキスト"/>
        <xdr:cNvSpPr txBox="1"/>
      </xdr:nvSpPr>
      <xdr:spPr>
        <a:xfrm>
          <a:off x="5041900" y="1449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74071</xdr:rowOff>
    </xdr:from>
    <xdr:to>
      <xdr:col>19</xdr:col>
      <xdr:colOff>184150</xdr:colOff>
      <xdr:row>85</xdr:row>
      <xdr:rowOff>4221</xdr:rowOff>
    </xdr:to>
    <xdr:sp macro="" textlink="">
      <xdr:nvSpPr>
        <xdr:cNvPr id="214" name="楕円 213"/>
        <xdr:cNvSpPr/>
      </xdr:nvSpPr>
      <xdr:spPr>
        <a:xfrm>
          <a:off x="4064000" y="144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160448</xdr:rowOff>
    </xdr:from>
    <xdr:ext cx="736600" cy="259045"/>
    <xdr:sp macro="" textlink="">
      <xdr:nvSpPr>
        <xdr:cNvPr id="215" name="テキスト ボックス 214"/>
        <xdr:cNvSpPr txBox="1"/>
      </xdr:nvSpPr>
      <xdr:spPr>
        <a:xfrm>
          <a:off x="3733800" y="145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161080</xdr:rowOff>
    </xdr:from>
    <xdr:to>
      <xdr:col>15</xdr:col>
      <xdr:colOff>133350</xdr:colOff>
      <xdr:row>84</xdr:row>
      <xdr:rowOff>91230</xdr:rowOff>
    </xdr:to>
    <xdr:sp macro="" textlink="">
      <xdr:nvSpPr>
        <xdr:cNvPr id="216" name="楕円 215"/>
        <xdr:cNvSpPr/>
      </xdr:nvSpPr>
      <xdr:spPr>
        <a:xfrm>
          <a:off x="3175000" y="143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101407</xdr:rowOff>
    </xdr:from>
    <xdr:ext cx="762000" cy="259045"/>
    <xdr:sp macro="" textlink="">
      <xdr:nvSpPr>
        <xdr:cNvPr id="217" name="テキスト ボックス 216"/>
        <xdr:cNvSpPr txBox="1"/>
      </xdr:nvSpPr>
      <xdr:spPr>
        <a:xfrm>
          <a:off x="2844800" y="1416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113530</xdr:rowOff>
    </xdr:from>
    <xdr:to>
      <xdr:col>11</xdr:col>
      <xdr:colOff>82550</xdr:colOff>
      <xdr:row>84</xdr:row>
      <xdr:rowOff>43680</xdr:rowOff>
    </xdr:to>
    <xdr:sp macro="" textlink="">
      <xdr:nvSpPr>
        <xdr:cNvPr id="218" name="楕円 217"/>
        <xdr:cNvSpPr/>
      </xdr:nvSpPr>
      <xdr:spPr>
        <a:xfrm>
          <a:off x="2286000" y="14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53857</xdr:rowOff>
    </xdr:from>
    <xdr:ext cx="762000" cy="259045"/>
    <xdr:sp macro="" textlink="">
      <xdr:nvSpPr>
        <xdr:cNvPr id="219" name="テキスト ボックス 218"/>
        <xdr:cNvSpPr txBox="1"/>
      </xdr:nvSpPr>
      <xdr:spPr>
        <a:xfrm>
          <a:off x="1955800" y="1411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25147</xdr:rowOff>
    </xdr:from>
    <xdr:to>
      <xdr:col>7</xdr:col>
      <xdr:colOff>31750</xdr:colOff>
      <xdr:row>83</xdr:row>
      <xdr:rowOff>126747</xdr:rowOff>
    </xdr:to>
    <xdr:sp macro="" textlink="">
      <xdr:nvSpPr>
        <xdr:cNvPr id="220" name="楕円 219"/>
        <xdr:cNvSpPr/>
      </xdr:nvSpPr>
      <xdr:spPr>
        <a:xfrm>
          <a:off x="1397000" y="142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136924</xdr:rowOff>
    </xdr:from>
    <xdr:ext cx="762000" cy="259045"/>
    <xdr:sp macro="" textlink="">
      <xdr:nvSpPr>
        <xdr:cNvPr id="221" name="テキスト ボックス 220"/>
        <xdr:cNvSpPr txBox="1"/>
      </xdr:nvSpPr>
      <xdr:spPr>
        <a:xfrm>
          <a:off x="1066800" y="140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本市の行政職給料表は、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級までの給料表を適用していることが主な要因となり、平成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年度以降は、国との比較で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ポイント程度低い水準で推移している。類似団体と比較しても低い水準で推移していることについても、同様の要因である。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169636</xdr:rowOff>
    </xdr:to>
    <xdr:cxnSp macro="">
      <xdr:nvCxnSpPr>
        <xdr:cNvPr id="257" name="直線コネクタ 256"/>
        <xdr:cNvCxnSpPr/>
      </xdr:nvCxnSpPr>
      <xdr:spPr>
        <a:xfrm>
          <a:off x="16179800" y="147084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60" name="直線コネクタ 259"/>
        <xdr:cNvCxnSpPr/>
      </xdr:nvCxnSpPr>
      <xdr:spPr>
        <a:xfrm>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99786</xdr:rowOff>
    </xdr:to>
    <xdr:cxnSp macro="">
      <xdr:nvCxnSpPr>
        <xdr:cNvPr id="263" name="直線コネクタ 262"/>
        <xdr:cNvCxnSpPr/>
      </xdr:nvCxnSpPr>
      <xdr:spPr>
        <a:xfrm>
          <a:off x="14401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85</xdr:row>
      <xdr:rowOff>14514</xdr:rowOff>
    </xdr:to>
    <xdr:cxnSp macro="">
      <xdr:nvCxnSpPr>
        <xdr:cNvPr id="266" name="直線コネクタ 265"/>
        <xdr:cNvCxnSpPr/>
      </xdr:nvCxnSpPr>
      <xdr:spPr>
        <a:xfrm flipV="1">
          <a:off x="13512800" y="14329229"/>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7"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保育所、こども園、高等学校及びごみ処理施設等の施設運営を直営で行っていることにより、職員数が類似団体平均と比較して多くなる基礎的な要因があり、「大和高田市財政健全化プログラム（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）」に基づき、退職者の補充を最低限とすることを原則として定員管理に取り組んだ結果、平成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年度に類似団体平均とほぼ同程度の数値となった。平成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退職者等の補充や人口減少の影響もあり、類似団体平均を上回る数値となっているが、公共施設の管理については、可能な部分において、指定管理者制度の導入等による委託化を進めているところであり、その他の業務についても外部委託を行うことにより、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167111</xdr:rowOff>
    </xdr:from>
    <xdr:to>
      <xdr:col>81</xdr:col>
      <xdr:colOff>44450</xdr:colOff>
      <xdr:row>63</xdr:row>
      <xdr:rowOff>49954</xdr:rowOff>
    </xdr:to>
    <xdr:cxnSp macro="">
      <xdr:nvCxnSpPr>
        <xdr:cNvPr id="320" name="直線コネクタ 319"/>
        <xdr:cNvCxnSpPr/>
      </xdr:nvCxnSpPr>
      <xdr:spPr>
        <a:xfrm>
          <a:off x="16179800" y="10797011"/>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167111</xdr:rowOff>
    </xdr:to>
    <xdr:cxnSp macro="">
      <xdr:nvCxnSpPr>
        <xdr:cNvPr id="323" name="直線コネクタ 322"/>
        <xdr:cNvCxnSpPr/>
      </xdr:nvCxnSpPr>
      <xdr:spPr>
        <a:xfrm>
          <a:off x="15290800" y="10722610"/>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92710</xdr:rowOff>
    </xdr:to>
    <xdr:cxnSp macro="">
      <xdr:nvCxnSpPr>
        <xdr:cNvPr id="326" name="直線コネクタ 325"/>
        <xdr:cNvCxnSpPr/>
      </xdr:nvCxnSpPr>
      <xdr:spPr>
        <a:xfrm>
          <a:off x="14401800" y="106582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62</xdr:row>
      <xdr:rowOff>28363</xdr:rowOff>
    </xdr:to>
    <xdr:cxnSp macro="">
      <xdr:nvCxnSpPr>
        <xdr:cNvPr id="329" name="直線コネクタ 328"/>
        <xdr:cNvCxnSpPr/>
      </xdr:nvCxnSpPr>
      <xdr:spPr>
        <a:xfrm>
          <a:off x="13512800" y="105818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33" name="テキスト ボックス 332"/>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39" name="楕円 338"/>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40" name="定員管理の状況該当値テキスト"/>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116311</xdr:rowOff>
    </xdr:from>
    <xdr:to>
      <xdr:col>77</xdr:col>
      <xdr:colOff>95250</xdr:colOff>
      <xdr:row>63</xdr:row>
      <xdr:rowOff>46461</xdr:rowOff>
    </xdr:to>
    <xdr:sp macro="" textlink="">
      <xdr:nvSpPr>
        <xdr:cNvPr id="341" name="楕円 340"/>
        <xdr:cNvSpPr/>
      </xdr:nvSpPr>
      <xdr:spPr>
        <a:xfrm>
          <a:off x="16129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31238</xdr:rowOff>
    </xdr:from>
    <xdr:ext cx="736600" cy="259045"/>
    <xdr:sp macro="" textlink="">
      <xdr:nvSpPr>
        <xdr:cNvPr id="342" name="テキスト ボックス 341"/>
        <xdr:cNvSpPr txBox="1"/>
      </xdr:nvSpPr>
      <xdr:spPr>
        <a:xfrm>
          <a:off x="15798800" y="1083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3" name="楕円 342"/>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44" name="テキスト ボックス 343"/>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5" name="楕円 344"/>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46" name="テキスト ボックス 345"/>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72602</xdr:rowOff>
    </xdr:from>
    <xdr:to>
      <xdr:col>64</xdr:col>
      <xdr:colOff>152400</xdr:colOff>
      <xdr:row>62</xdr:row>
      <xdr:rowOff>2752</xdr:rowOff>
    </xdr:to>
    <xdr:sp macro="" textlink="">
      <xdr:nvSpPr>
        <xdr:cNvPr id="347" name="楕円 346"/>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158979</xdr:rowOff>
    </xdr:from>
    <xdr:ext cx="762000" cy="259045"/>
    <xdr:sp macro="" textlink="">
      <xdr:nvSpPr>
        <xdr:cNvPr id="348" name="テキスト ボックス 347"/>
        <xdr:cNvSpPr txBox="1"/>
      </xdr:nvSpPr>
      <xdr:spPr>
        <a:xfrm>
          <a:off x="13131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年度以降に普通建設事業費の抑制を続けたことにより、元利償還金の減少傾向が続いており、比率は着実に改善している。平成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年度に発行した退職手当債が平成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年度以降に順次償還を終えているため、今後も当面は元利償還金の減少を見込んでいる。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42</xdr:row>
      <xdr:rowOff>10922</xdr:rowOff>
    </xdr:to>
    <xdr:cxnSp macro="">
      <xdr:nvCxnSpPr>
        <xdr:cNvPr id="379" name="直線コネクタ 378"/>
        <xdr:cNvCxnSpPr/>
      </xdr:nvCxnSpPr>
      <xdr:spPr>
        <a:xfrm flipV="1">
          <a:off x="16179800" y="71828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10922</xdr:rowOff>
    </xdr:from>
    <xdr:to>
      <xdr:col>77</xdr:col>
      <xdr:colOff>44450</xdr:colOff>
      <xdr:row>42</xdr:row>
      <xdr:rowOff>54356</xdr:rowOff>
    </xdr:to>
    <xdr:cxnSp macro="">
      <xdr:nvCxnSpPr>
        <xdr:cNvPr id="382" name="直線コネクタ 381"/>
        <xdr:cNvCxnSpPr/>
      </xdr:nvCxnSpPr>
      <xdr:spPr>
        <a:xfrm flipV="1">
          <a:off x="15290800" y="7211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83312</xdr:rowOff>
    </xdr:to>
    <xdr:cxnSp macro="">
      <xdr:nvCxnSpPr>
        <xdr:cNvPr id="385" name="直線コネクタ 384"/>
        <xdr:cNvCxnSpPr/>
      </xdr:nvCxnSpPr>
      <xdr:spPr>
        <a:xfrm flipV="1">
          <a:off x="14401800" y="72552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97790</xdr:rowOff>
    </xdr:to>
    <xdr:cxnSp macro="">
      <xdr:nvCxnSpPr>
        <xdr:cNvPr id="388" name="直線コネクタ 387"/>
        <xdr:cNvCxnSpPr/>
      </xdr:nvCxnSpPr>
      <xdr:spPr>
        <a:xfrm flipV="1">
          <a:off x="13512800" y="72842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392" name="テキスト ボックス 391"/>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8" name="楕円 397"/>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9"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131572</xdr:rowOff>
    </xdr:from>
    <xdr:to>
      <xdr:col>77</xdr:col>
      <xdr:colOff>95250</xdr:colOff>
      <xdr:row>42</xdr:row>
      <xdr:rowOff>61722</xdr:rowOff>
    </xdr:to>
    <xdr:sp macro="" textlink="">
      <xdr:nvSpPr>
        <xdr:cNvPr id="400" name="楕円 399"/>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46499</xdr:rowOff>
    </xdr:from>
    <xdr:ext cx="736600" cy="259045"/>
    <xdr:sp macro="" textlink="">
      <xdr:nvSpPr>
        <xdr:cNvPr id="401" name="テキスト ボックス 400"/>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2" name="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4" name="楕円 403"/>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5" name="テキスト ボックス 404"/>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6" name="楕円 405"/>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7" name="テキスト ボックス 406"/>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普通建設事業費の抑制を続けたことによる地方債現在高の減少により、将来負担額が減少傾向にあるため、将来負担比率は改善傾向が続いている。今後も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93980</xdr:rowOff>
    </xdr:from>
    <xdr:to>
      <xdr:col>81</xdr:col>
      <xdr:colOff>44450</xdr:colOff>
      <xdr:row>17</xdr:row>
      <xdr:rowOff>40284</xdr:rowOff>
    </xdr:to>
    <xdr:cxnSp macro="">
      <xdr:nvCxnSpPr>
        <xdr:cNvPr id="439" name="直線コネクタ 438"/>
        <xdr:cNvCxnSpPr/>
      </xdr:nvCxnSpPr>
      <xdr:spPr>
        <a:xfrm flipV="1">
          <a:off x="16179800" y="2837180"/>
          <a:ext cx="8382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40284</xdr:rowOff>
    </xdr:from>
    <xdr:to>
      <xdr:col>77</xdr:col>
      <xdr:colOff>44450</xdr:colOff>
      <xdr:row>17</xdr:row>
      <xdr:rowOff>49936</xdr:rowOff>
    </xdr:to>
    <xdr:cxnSp macro="">
      <xdr:nvCxnSpPr>
        <xdr:cNvPr id="442" name="直線コネクタ 441"/>
        <xdr:cNvCxnSpPr/>
      </xdr:nvCxnSpPr>
      <xdr:spPr>
        <a:xfrm flipV="1">
          <a:off x="15290800" y="29549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49936</xdr:rowOff>
    </xdr:from>
    <xdr:to>
      <xdr:col>72</xdr:col>
      <xdr:colOff>203200</xdr:colOff>
      <xdr:row>17</xdr:row>
      <xdr:rowOff>126187</xdr:rowOff>
    </xdr:to>
    <xdr:cxnSp macro="">
      <xdr:nvCxnSpPr>
        <xdr:cNvPr id="445" name="直線コネクタ 444"/>
        <xdr:cNvCxnSpPr/>
      </xdr:nvCxnSpPr>
      <xdr:spPr>
        <a:xfrm flipV="1">
          <a:off x="14401800" y="2964586"/>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126187</xdr:rowOff>
    </xdr:from>
    <xdr:to>
      <xdr:col>68</xdr:col>
      <xdr:colOff>152400</xdr:colOff>
      <xdr:row>18</xdr:row>
      <xdr:rowOff>40640</xdr:rowOff>
    </xdr:to>
    <xdr:cxnSp macro="">
      <xdr:nvCxnSpPr>
        <xdr:cNvPr id="448" name="直線コネクタ 447"/>
        <xdr:cNvCxnSpPr/>
      </xdr:nvCxnSpPr>
      <xdr:spPr>
        <a:xfrm flipV="1">
          <a:off x="13512800" y="3040837"/>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77318</xdr:rowOff>
    </xdr:from>
    <xdr:to>
      <xdr:col>64</xdr:col>
      <xdr:colOff>152400</xdr:colOff>
      <xdr:row>18</xdr:row>
      <xdr:rowOff>7468</xdr:rowOff>
    </xdr:to>
    <xdr:sp macro="" textlink="">
      <xdr:nvSpPr>
        <xdr:cNvPr id="451" name="フローチャート: 判断 450"/>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17645</xdr:rowOff>
    </xdr:from>
    <xdr:ext cx="762000" cy="259045"/>
    <xdr:sp macro="" textlink="">
      <xdr:nvSpPr>
        <xdr:cNvPr id="452" name="テキスト ボックス 451"/>
        <xdr:cNvSpPr txBox="1"/>
      </xdr:nvSpPr>
      <xdr:spPr>
        <a:xfrm>
          <a:off x="13131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58" name="楕円 457"/>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15257</xdr:rowOff>
    </xdr:from>
    <xdr:ext cx="762000" cy="259045"/>
    <xdr:sp macro="" textlink="">
      <xdr:nvSpPr>
        <xdr:cNvPr id="459" name="将来負担の状況該当値テキスト"/>
        <xdr:cNvSpPr txBox="1"/>
      </xdr:nvSpPr>
      <xdr:spPr>
        <a:xfrm>
          <a:off x="17106900" y="27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160934</xdr:rowOff>
    </xdr:from>
    <xdr:to>
      <xdr:col>77</xdr:col>
      <xdr:colOff>95250</xdr:colOff>
      <xdr:row>17</xdr:row>
      <xdr:rowOff>91084</xdr:rowOff>
    </xdr:to>
    <xdr:sp macro="" textlink="">
      <xdr:nvSpPr>
        <xdr:cNvPr id="460" name="楕円 459"/>
        <xdr:cNvSpPr/>
      </xdr:nvSpPr>
      <xdr:spPr>
        <a:xfrm>
          <a:off x="16129000" y="29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75861</xdr:rowOff>
    </xdr:from>
    <xdr:ext cx="736600" cy="259045"/>
    <xdr:sp macro="" textlink="">
      <xdr:nvSpPr>
        <xdr:cNvPr id="461" name="テキスト ボックス 460"/>
        <xdr:cNvSpPr txBox="1"/>
      </xdr:nvSpPr>
      <xdr:spPr>
        <a:xfrm>
          <a:off x="15798800" y="299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170586</xdr:rowOff>
    </xdr:from>
    <xdr:to>
      <xdr:col>73</xdr:col>
      <xdr:colOff>44450</xdr:colOff>
      <xdr:row>17</xdr:row>
      <xdr:rowOff>100736</xdr:rowOff>
    </xdr:to>
    <xdr:sp macro="" textlink="">
      <xdr:nvSpPr>
        <xdr:cNvPr id="462" name="楕円 461"/>
        <xdr:cNvSpPr/>
      </xdr:nvSpPr>
      <xdr:spPr>
        <a:xfrm>
          <a:off x="15240000" y="29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85513</xdr:rowOff>
    </xdr:from>
    <xdr:ext cx="762000" cy="259045"/>
    <xdr:sp macro="" textlink="">
      <xdr:nvSpPr>
        <xdr:cNvPr id="463" name="テキスト ボックス 462"/>
        <xdr:cNvSpPr txBox="1"/>
      </xdr:nvSpPr>
      <xdr:spPr>
        <a:xfrm>
          <a:off x="14909800" y="300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75387</xdr:rowOff>
    </xdr:from>
    <xdr:to>
      <xdr:col>68</xdr:col>
      <xdr:colOff>203200</xdr:colOff>
      <xdr:row>18</xdr:row>
      <xdr:rowOff>5537</xdr:rowOff>
    </xdr:to>
    <xdr:sp macro="" textlink="">
      <xdr:nvSpPr>
        <xdr:cNvPr id="464" name="楕円 463"/>
        <xdr:cNvSpPr/>
      </xdr:nvSpPr>
      <xdr:spPr>
        <a:xfrm>
          <a:off x="14351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161764</xdr:rowOff>
    </xdr:from>
    <xdr:ext cx="762000" cy="259045"/>
    <xdr:sp macro="" textlink="">
      <xdr:nvSpPr>
        <xdr:cNvPr id="465" name="テキスト ボックス 464"/>
        <xdr:cNvSpPr txBox="1"/>
      </xdr:nvSpPr>
      <xdr:spPr>
        <a:xfrm>
          <a:off x="14020800" y="30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6" name="楕円 465"/>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7" name="テキスト ボックス 466"/>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65,205
64,617
16.48
26,694,417
25,243,508
876,551
14,506,939
20,904,342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年度以降において近年の職員補充（再任用含む。）による人件費の増加、平成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退職者増による人件費の増加により、類似団体平均を上回る状況となっている。本市は、類似団体と比較して、ラスパイレス指数が低く、職員数（人口千人当たり職員数）が多いという状況であるが、保育所、こども園、高等学校及びごみ処理施設等の施設運営を直営で行っているなどの職員数が類似団体と比較して多くなる要因があり、行政サービスの提供方法の差異であると言える。公共施設の管理については、可能な部分については、指定管理者制度の導入等による委託化を進めているところであり、その他の業務についても外部委託を行うこ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88900</xdr:rowOff>
    </xdr:to>
    <xdr:cxnSp macro="">
      <xdr:nvCxnSpPr>
        <xdr:cNvPr id="66" name="直線コネクタ 65"/>
        <xdr:cNvCxnSpPr/>
      </xdr:nvCxnSpPr>
      <xdr:spPr>
        <a:xfrm>
          <a:off x="3987800" y="6459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12700</xdr:rowOff>
    </xdr:to>
    <xdr:cxnSp macro="">
      <xdr:nvCxnSpPr>
        <xdr:cNvPr id="69" name="直線コネクタ 68"/>
        <xdr:cNvCxnSpPr/>
      </xdr:nvCxnSpPr>
      <xdr:spPr>
        <a:xfrm flipV="1">
          <a:off x="3098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38</xdr:row>
      <xdr:rowOff>12700</xdr:rowOff>
    </xdr:to>
    <xdr:cxnSp macro="">
      <xdr:nvCxnSpPr>
        <xdr:cNvPr id="72" name="直線コネクタ 71"/>
        <xdr:cNvCxnSpPr/>
      </xdr:nvCxnSpPr>
      <xdr:spPr>
        <a:xfrm>
          <a:off x="2209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46990</xdr:rowOff>
    </xdr:to>
    <xdr:cxnSp macro="">
      <xdr:nvCxnSpPr>
        <xdr:cNvPr id="75" name="直線コネクタ 74"/>
        <xdr:cNvCxnSpPr/>
      </xdr:nvCxnSpPr>
      <xdr:spPr>
        <a:xfrm>
          <a:off x="1320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78" name="フローチャート: 判断 77"/>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79" name="テキスト ボックス 78"/>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物件費に係る経常収支比率は、中学校給食の開始による施設運営経費及び調理業務の委託経費の増加による比率の上昇要因はあるものの、平成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から物件費のマイナスシーリング等、内部管理経費の見直しに努めたこと、また、し尿処理業務や消防業務等を一部事務組合で行っており、その業務に関係する物件費が補助費等に計上されていることなどの影響により、類似団体平均より低い比率で推移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156718</xdr:rowOff>
    </xdr:to>
    <xdr:cxnSp macro="">
      <xdr:nvCxnSpPr>
        <xdr:cNvPr id="125" name="直線コネクタ 124"/>
        <xdr:cNvCxnSpPr/>
      </xdr:nvCxnSpPr>
      <xdr:spPr>
        <a:xfrm>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12700</xdr:rowOff>
    </xdr:to>
    <xdr:cxnSp macro="">
      <xdr:nvCxnSpPr>
        <xdr:cNvPr id="128" name="直線コネクタ 127"/>
        <xdr:cNvCxnSpPr/>
      </xdr:nvCxnSpPr>
      <xdr:spPr>
        <a:xfrm flipV="1">
          <a:off x="14782800" y="2691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16</xdr:row>
      <xdr:rowOff>12700</xdr:rowOff>
    </xdr:to>
    <xdr:cxnSp macro="">
      <xdr:nvCxnSpPr>
        <xdr:cNvPr id="131" name="直線コネクタ 130"/>
        <xdr:cNvCxnSpPr/>
      </xdr:nvCxnSpPr>
      <xdr:spPr>
        <a:xfrm>
          <a:off x="13893800" y="25913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145288</xdr:rowOff>
    </xdr:from>
    <xdr:to>
      <xdr:col>69</xdr:col>
      <xdr:colOff>92075</xdr:colOff>
      <xdr:row>15</xdr:row>
      <xdr:rowOff>19558</xdr:rowOff>
    </xdr:to>
    <xdr:cxnSp macro="">
      <xdr:nvCxnSpPr>
        <xdr:cNvPr id="134" name="直線コネクタ 133"/>
        <xdr:cNvCxnSpPr/>
      </xdr:nvCxnSpPr>
      <xdr:spPr>
        <a:xfrm>
          <a:off x="13004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94488</xdr:rowOff>
    </xdr:from>
    <xdr:to>
      <xdr:col>65</xdr:col>
      <xdr:colOff>53975</xdr:colOff>
      <xdr:row>15</xdr:row>
      <xdr:rowOff>24638</xdr:rowOff>
    </xdr:to>
    <xdr:sp macro="" textlink="">
      <xdr:nvSpPr>
        <xdr:cNvPr id="152" name="楕円 151"/>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34815</xdr:rowOff>
    </xdr:from>
    <xdr:ext cx="762000" cy="259045"/>
    <xdr:sp macro="" textlink="">
      <xdr:nvSpPr>
        <xdr:cNvPr id="153" name="テキスト ボックス 152"/>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扶助費に係る経常収支比率は、類似団体平均とほぼ同水準で推移している。今後更に高齢化の進展が想定されるため、比率への影響に関しては留意が必要な項目である。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12700</xdr:rowOff>
    </xdr:to>
    <xdr:cxnSp macro="">
      <xdr:nvCxnSpPr>
        <xdr:cNvPr id="188" name="直線コネクタ 187"/>
        <xdr:cNvCxnSpPr/>
      </xdr:nvCxnSpPr>
      <xdr:spPr>
        <a:xfrm flipV="1">
          <a:off x="3987800" y="9570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12700</xdr:rowOff>
    </xdr:to>
    <xdr:cxnSp macro="">
      <xdr:nvCxnSpPr>
        <xdr:cNvPr id="191" name="直線コネクタ 190"/>
        <xdr:cNvCxnSpPr/>
      </xdr:nvCxnSpPr>
      <xdr:spPr>
        <a:xfrm>
          <a:off x="3098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151493</xdr:rowOff>
    </xdr:to>
    <xdr:cxnSp macro="">
      <xdr:nvCxnSpPr>
        <xdr:cNvPr id="194" name="直線コネクタ 193"/>
        <xdr:cNvCxnSpPr/>
      </xdr:nvCxnSpPr>
      <xdr:spPr>
        <a:xfrm flipV="1">
          <a:off x="2209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197" name="直線コネクタ 196"/>
        <xdr:cNvCxnSpPr/>
      </xdr:nvCxnSpPr>
      <xdr:spPr>
        <a:xfrm flipV="1">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00" name="フローチャート: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4" name="テキスト ボックス 213"/>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年度以降は、類似団体と比較してほぼ同水準で推移していたが、平成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年度から下水道事業の法適用企業への移行により繰出金が補助費等として計上され、比率が大きく下がる要因となった。平成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年度は、高齢化の進展等の影響で後期高齢者医療関係の繰出金が増額したことにより比率が上昇している。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118835</xdr:rowOff>
    </xdr:to>
    <xdr:cxnSp macro="">
      <xdr:nvCxnSpPr>
        <xdr:cNvPr id="251" name="直線コネクタ 250"/>
        <xdr:cNvCxnSpPr/>
      </xdr:nvCxnSpPr>
      <xdr:spPr>
        <a:xfrm>
          <a:off x="15671800" y="947674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56</xdr:row>
      <xdr:rowOff>51888</xdr:rowOff>
    </xdr:to>
    <xdr:cxnSp macro="">
      <xdr:nvCxnSpPr>
        <xdr:cNvPr id="254" name="直線コネクタ 253"/>
        <xdr:cNvCxnSpPr/>
      </xdr:nvCxnSpPr>
      <xdr:spPr>
        <a:xfrm flipV="1">
          <a:off x="14782800" y="9476740"/>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51888</xdr:rowOff>
    </xdr:to>
    <xdr:cxnSp macro="">
      <xdr:nvCxnSpPr>
        <xdr:cNvPr id="257" name="直線コネクタ 256"/>
        <xdr:cNvCxnSpPr/>
      </xdr:nvCxnSpPr>
      <xdr:spPr>
        <a:xfrm>
          <a:off x="13893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6169</xdr:rowOff>
    </xdr:to>
    <xdr:cxnSp macro="">
      <xdr:nvCxnSpPr>
        <xdr:cNvPr id="260" name="直線コネクタ 259"/>
        <xdr:cNvCxnSpPr/>
      </xdr:nvCxnSpPr>
      <xdr:spPr>
        <a:xfrm>
          <a:off x="13004800" y="9587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0" name="楕円 269"/>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1"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2" name="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4" name="楕円 273"/>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87465</xdr:rowOff>
    </xdr:from>
    <xdr:ext cx="762000" cy="259045"/>
    <xdr:sp macro="" textlink="">
      <xdr:nvSpPr>
        <xdr:cNvPr id="275" name="テキスト ボックス 274"/>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8" name="楕円 277"/>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9" name="テキスト ボックス 278"/>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補助費等にかかる経常収支比率が類似団体平均を上回っている要因として、市立の病院事業に対する補助金及びし尿処理業務、消防業務等を一部事務組合で行っていることが挙げられる。また、平成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下水道事業が公営企業法適用企業へ移行したため、下水道事業会計への繰出金が補助費等として計上されることとなり、比率が上昇する要因となっている。業務を一部事務組合で実施することは、広域化による業務の効率化及び経費の削減につながるものであり、比率の上昇については留意を要するが、広域化等の推進により経費の縮減に努め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73116</xdr:rowOff>
    </xdr:from>
    <xdr:to>
      <xdr:col>82</xdr:col>
      <xdr:colOff>107950</xdr:colOff>
      <xdr:row>39</xdr:row>
      <xdr:rowOff>79647</xdr:rowOff>
    </xdr:to>
    <xdr:cxnSp macro="">
      <xdr:nvCxnSpPr>
        <xdr:cNvPr id="313" name="直線コネクタ 312"/>
        <xdr:cNvCxnSpPr/>
      </xdr:nvCxnSpPr>
      <xdr:spPr>
        <a:xfrm flipV="1">
          <a:off x="15671800" y="67596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120469</xdr:rowOff>
    </xdr:from>
    <xdr:to>
      <xdr:col>78</xdr:col>
      <xdr:colOff>69850</xdr:colOff>
      <xdr:row>39</xdr:row>
      <xdr:rowOff>79647</xdr:rowOff>
    </xdr:to>
    <xdr:cxnSp macro="">
      <xdr:nvCxnSpPr>
        <xdr:cNvPr id="316" name="直線コネクタ 315"/>
        <xdr:cNvCxnSpPr/>
      </xdr:nvCxnSpPr>
      <xdr:spPr>
        <a:xfrm>
          <a:off x="14782800" y="663556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55154</xdr:rowOff>
    </xdr:from>
    <xdr:to>
      <xdr:col>73</xdr:col>
      <xdr:colOff>180975</xdr:colOff>
      <xdr:row>38</xdr:row>
      <xdr:rowOff>120469</xdr:rowOff>
    </xdr:to>
    <xdr:cxnSp macro="">
      <xdr:nvCxnSpPr>
        <xdr:cNvPr id="319" name="直線コネクタ 318"/>
        <xdr:cNvCxnSpPr/>
      </xdr:nvCxnSpPr>
      <xdr:spPr>
        <a:xfrm>
          <a:off x="13893800" y="65702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55154</xdr:rowOff>
    </xdr:from>
    <xdr:to>
      <xdr:col>69</xdr:col>
      <xdr:colOff>92075</xdr:colOff>
      <xdr:row>38</xdr:row>
      <xdr:rowOff>87812</xdr:rowOff>
    </xdr:to>
    <xdr:cxnSp macro="">
      <xdr:nvCxnSpPr>
        <xdr:cNvPr id="322" name="直線コネクタ 321"/>
        <xdr:cNvCxnSpPr/>
      </xdr:nvCxnSpPr>
      <xdr:spPr>
        <a:xfrm flipV="1">
          <a:off x="13004800" y="65702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6" name="テキスト ボックス 32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22316</xdr:rowOff>
    </xdr:from>
    <xdr:to>
      <xdr:col>82</xdr:col>
      <xdr:colOff>158750</xdr:colOff>
      <xdr:row>39</xdr:row>
      <xdr:rowOff>123916</xdr:rowOff>
    </xdr:to>
    <xdr:sp macro="" textlink="">
      <xdr:nvSpPr>
        <xdr:cNvPr id="332" name="楕円 331"/>
        <xdr:cNvSpPr/>
      </xdr:nvSpPr>
      <xdr:spPr>
        <a:xfrm>
          <a:off x="164592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165843</xdr:rowOff>
    </xdr:from>
    <xdr:ext cx="762000" cy="259045"/>
    <xdr:sp macro="" textlink="">
      <xdr:nvSpPr>
        <xdr:cNvPr id="333" name="補助費等該当値テキスト"/>
        <xdr:cNvSpPr txBox="1"/>
      </xdr:nvSpPr>
      <xdr:spPr>
        <a:xfrm>
          <a:off x="16598900" y="668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28847</xdr:rowOff>
    </xdr:from>
    <xdr:to>
      <xdr:col>78</xdr:col>
      <xdr:colOff>120650</xdr:colOff>
      <xdr:row>39</xdr:row>
      <xdr:rowOff>130447</xdr:rowOff>
    </xdr:to>
    <xdr:sp macro="" textlink="">
      <xdr:nvSpPr>
        <xdr:cNvPr id="334" name="楕円 333"/>
        <xdr:cNvSpPr/>
      </xdr:nvSpPr>
      <xdr:spPr>
        <a:xfrm>
          <a:off x="15621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115224</xdr:rowOff>
    </xdr:from>
    <xdr:ext cx="736600" cy="259045"/>
    <xdr:sp macro="" textlink="">
      <xdr:nvSpPr>
        <xdr:cNvPr id="335" name="テキスト ボックス 334"/>
        <xdr:cNvSpPr txBox="1"/>
      </xdr:nvSpPr>
      <xdr:spPr>
        <a:xfrm>
          <a:off x="15290800" y="680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69669</xdr:rowOff>
    </xdr:from>
    <xdr:to>
      <xdr:col>74</xdr:col>
      <xdr:colOff>31750</xdr:colOff>
      <xdr:row>38</xdr:row>
      <xdr:rowOff>171269</xdr:rowOff>
    </xdr:to>
    <xdr:sp macro="" textlink="">
      <xdr:nvSpPr>
        <xdr:cNvPr id="336" name="楕円 335"/>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156046</xdr:rowOff>
    </xdr:from>
    <xdr:ext cx="762000" cy="259045"/>
    <xdr:sp macro="" textlink="">
      <xdr:nvSpPr>
        <xdr:cNvPr id="337" name="テキスト ボックス 336"/>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xdr:rowOff>
    </xdr:from>
    <xdr:to>
      <xdr:col>69</xdr:col>
      <xdr:colOff>142875</xdr:colOff>
      <xdr:row>38</xdr:row>
      <xdr:rowOff>105954</xdr:rowOff>
    </xdr:to>
    <xdr:sp macro="" textlink="">
      <xdr:nvSpPr>
        <xdr:cNvPr id="338" name="楕円 337"/>
        <xdr:cNvSpPr/>
      </xdr:nvSpPr>
      <xdr:spPr>
        <a:xfrm>
          <a:off x="13843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90731</xdr:rowOff>
    </xdr:from>
    <xdr:ext cx="762000" cy="259045"/>
    <xdr:sp macro="" textlink="">
      <xdr:nvSpPr>
        <xdr:cNvPr id="339" name="テキスト ボックス 338"/>
        <xdr:cNvSpPr txBox="1"/>
      </xdr:nvSpPr>
      <xdr:spPr>
        <a:xfrm>
          <a:off x="13512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37012</xdr:rowOff>
    </xdr:from>
    <xdr:to>
      <xdr:col>65</xdr:col>
      <xdr:colOff>53975</xdr:colOff>
      <xdr:row>38</xdr:row>
      <xdr:rowOff>138612</xdr:rowOff>
    </xdr:to>
    <xdr:sp macro="" textlink="">
      <xdr:nvSpPr>
        <xdr:cNvPr id="340" name="楕円 339"/>
        <xdr:cNvSpPr/>
      </xdr:nvSpPr>
      <xdr:spPr>
        <a:xfrm>
          <a:off x="12954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123389</xdr:rowOff>
    </xdr:from>
    <xdr:ext cx="762000" cy="259045"/>
    <xdr:sp macro="" textlink="">
      <xdr:nvSpPr>
        <xdr:cNvPr id="341" name="テキスト ボックス 340"/>
        <xdr:cNvSpPr txBox="1"/>
      </xdr:nvSpPr>
      <xdr:spPr>
        <a:xfrm>
          <a:off x="12623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年度に発行した退職手当債が平成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年度以降に順次償還が終わるため、平成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年度は類似団体平均を下回る水準となっている。もっとも、平成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年度は経常一般財源（主に普通交付税）が減収となったため、その影響で類似団体平均を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上回る水準となっている。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88137</xdr:rowOff>
    </xdr:to>
    <xdr:cxnSp macro="">
      <xdr:nvCxnSpPr>
        <xdr:cNvPr id="371" name="直線コネクタ 370"/>
        <xdr:cNvCxnSpPr/>
      </xdr:nvCxnSpPr>
      <xdr:spPr>
        <a:xfrm>
          <a:off x="3987800" y="132852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138430</xdr:rowOff>
    </xdr:to>
    <xdr:cxnSp macro="">
      <xdr:nvCxnSpPr>
        <xdr:cNvPr id="374" name="直線コネクタ 373"/>
        <xdr:cNvCxnSpPr/>
      </xdr:nvCxnSpPr>
      <xdr:spPr>
        <a:xfrm flipV="1">
          <a:off x="3098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143002</xdr:rowOff>
    </xdr:to>
    <xdr:cxnSp macro="">
      <xdr:nvCxnSpPr>
        <xdr:cNvPr id="377" name="直線コネクタ 376"/>
        <xdr:cNvCxnSpPr/>
      </xdr:nvCxnSpPr>
      <xdr:spPr>
        <a:xfrm flipV="1">
          <a:off x="2209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30987</xdr:rowOff>
    </xdr:to>
    <xdr:cxnSp macro="">
      <xdr:nvCxnSpPr>
        <xdr:cNvPr id="380" name="直線コネクタ 379"/>
        <xdr:cNvCxnSpPr/>
      </xdr:nvCxnSpPr>
      <xdr:spPr>
        <a:xfrm flipV="1">
          <a:off x="1320800" y="133446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3" name="フローチャート: 判断 382"/>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4" name="テキスト ボックス 383"/>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0" name="楕円 389"/>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91"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2" name="楕円 391"/>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93" name="テキスト ボックス 392"/>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4" name="楕円 39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5" name="テキスト ボックス 39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6" name="楕円 395"/>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7" name="テキスト ボックス 396"/>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8" name="楕円 397"/>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399" name="テキスト ボックス 398"/>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年度の比率の上昇は、人件費の増額等の要因もあるものの、歳入面（主に普通交付税の減収）の影響が多分にあるものと考えられる。今後も経費全般の節減により、数値の改善に努める。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138430</xdr:rowOff>
    </xdr:to>
    <xdr:cxnSp macro="">
      <xdr:nvCxnSpPr>
        <xdr:cNvPr id="430" name="直線コネクタ 429"/>
        <xdr:cNvCxnSpPr/>
      </xdr:nvCxnSpPr>
      <xdr:spPr>
        <a:xfrm>
          <a:off x="15671800" y="1355039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88137</xdr:rowOff>
    </xdr:to>
    <xdr:cxnSp macro="">
      <xdr:nvCxnSpPr>
        <xdr:cNvPr id="433" name="直線コネクタ 432"/>
        <xdr:cNvCxnSpPr/>
      </xdr:nvCxnSpPr>
      <xdr:spPr>
        <a:xfrm flipV="1">
          <a:off x="14782800" y="135503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88137</xdr:rowOff>
    </xdr:to>
    <xdr:cxnSp macro="">
      <xdr:nvCxnSpPr>
        <xdr:cNvPr id="436" name="直線コネクタ 435"/>
        <xdr:cNvCxnSpPr/>
      </xdr:nvCxnSpPr>
      <xdr:spPr>
        <a:xfrm>
          <a:off x="13893800" y="133995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26415</xdr:rowOff>
    </xdr:to>
    <xdr:cxnSp macro="">
      <xdr:nvCxnSpPr>
        <xdr:cNvPr id="439" name="直線コネクタ 438"/>
        <xdr:cNvCxnSpPr/>
      </xdr:nvCxnSpPr>
      <xdr:spPr>
        <a:xfrm>
          <a:off x="13004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2" name="フローチャート: 判断 441"/>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3" name="テキスト ボックス 442"/>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9" name="楕円 448"/>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50"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1" name="楕円 450"/>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2" name="テキスト ボックス 451"/>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3" name="楕円 452"/>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4" name="テキスト ボックス 453"/>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5" name="楕円 454"/>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6" name="テキスト ボックス 455"/>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7" name="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58" name="テキスト ボックス 457"/>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47295</xdr:rowOff>
    </xdr:from>
    <xdr:to>
      <xdr:col>29</xdr:col>
      <xdr:colOff>127000</xdr:colOff>
      <xdr:row>15</xdr:row>
      <xdr:rowOff>107264</xdr:rowOff>
    </xdr:to>
    <xdr:cxnSp macro="">
      <xdr:nvCxnSpPr>
        <xdr:cNvPr id="50" name="直線コネクタ 49"/>
        <xdr:cNvCxnSpPr/>
      </xdr:nvCxnSpPr>
      <xdr:spPr bwMode="auto">
        <a:xfrm flipV="1">
          <a:off x="5003800" y="2666670"/>
          <a:ext cx="647700" cy="5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107264</xdr:rowOff>
    </xdr:from>
    <xdr:to>
      <xdr:col>26</xdr:col>
      <xdr:colOff>50800</xdr:colOff>
      <xdr:row>15</xdr:row>
      <xdr:rowOff>121476</xdr:rowOff>
    </xdr:to>
    <xdr:cxnSp macro="">
      <xdr:nvCxnSpPr>
        <xdr:cNvPr id="53" name="直線コネクタ 52"/>
        <xdr:cNvCxnSpPr/>
      </xdr:nvCxnSpPr>
      <xdr:spPr bwMode="auto">
        <a:xfrm flipV="1">
          <a:off x="4305300" y="2726639"/>
          <a:ext cx="6985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121476</xdr:rowOff>
    </xdr:from>
    <xdr:to>
      <xdr:col>22</xdr:col>
      <xdr:colOff>114300</xdr:colOff>
      <xdr:row>16</xdr:row>
      <xdr:rowOff>14224</xdr:rowOff>
    </xdr:to>
    <xdr:cxnSp macro="">
      <xdr:nvCxnSpPr>
        <xdr:cNvPr id="56" name="直線コネクタ 55"/>
        <xdr:cNvCxnSpPr/>
      </xdr:nvCxnSpPr>
      <xdr:spPr bwMode="auto">
        <a:xfrm flipV="1">
          <a:off x="3606800" y="2740851"/>
          <a:ext cx="698500" cy="6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14224</xdr:rowOff>
    </xdr:from>
    <xdr:to>
      <xdr:col>18</xdr:col>
      <xdr:colOff>177800</xdr:colOff>
      <xdr:row>16</xdr:row>
      <xdr:rowOff>36665</xdr:rowOff>
    </xdr:to>
    <xdr:cxnSp macro="">
      <xdr:nvCxnSpPr>
        <xdr:cNvPr id="59" name="直線コネクタ 58"/>
        <xdr:cNvCxnSpPr/>
      </xdr:nvCxnSpPr>
      <xdr:spPr bwMode="auto">
        <a:xfrm flipV="1">
          <a:off x="2908300" y="2805049"/>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126211</xdr:rowOff>
    </xdr:from>
    <xdr:ext cx="762000" cy="259045"/>
    <xdr:sp macro="" textlink="">
      <xdr:nvSpPr>
        <xdr:cNvPr id="63" name="テキスト ボックス 62"/>
        <xdr:cNvSpPr txBox="1"/>
      </xdr:nvSpPr>
      <xdr:spPr>
        <a:xfrm>
          <a:off x="2527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167945</xdr:rowOff>
    </xdr:from>
    <xdr:to>
      <xdr:col>29</xdr:col>
      <xdr:colOff>177800</xdr:colOff>
      <xdr:row>15</xdr:row>
      <xdr:rowOff>98095</xdr:rowOff>
    </xdr:to>
    <xdr:sp macro="" textlink="">
      <xdr:nvSpPr>
        <xdr:cNvPr id="69" name="楕円 68"/>
        <xdr:cNvSpPr/>
      </xdr:nvSpPr>
      <xdr:spPr bwMode="auto">
        <a:xfrm>
          <a:off x="5600700" y="2615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13022</xdr:rowOff>
    </xdr:from>
    <xdr:ext cx="762000" cy="259045"/>
    <xdr:sp macro="" textlink="">
      <xdr:nvSpPr>
        <xdr:cNvPr id="70" name="人口1人当たり決算額の推移該当値テキスト130"/>
        <xdr:cNvSpPr txBox="1"/>
      </xdr:nvSpPr>
      <xdr:spPr>
        <a:xfrm>
          <a:off x="5740400" y="24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56464</xdr:rowOff>
    </xdr:from>
    <xdr:to>
      <xdr:col>26</xdr:col>
      <xdr:colOff>101600</xdr:colOff>
      <xdr:row>15</xdr:row>
      <xdr:rowOff>158064</xdr:rowOff>
    </xdr:to>
    <xdr:sp macro="" textlink="">
      <xdr:nvSpPr>
        <xdr:cNvPr id="71" name="楕円 70"/>
        <xdr:cNvSpPr/>
      </xdr:nvSpPr>
      <xdr:spPr bwMode="auto">
        <a:xfrm>
          <a:off x="4953000" y="2675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168241</xdr:rowOff>
    </xdr:from>
    <xdr:ext cx="736600" cy="259045"/>
    <xdr:sp macro="" textlink="">
      <xdr:nvSpPr>
        <xdr:cNvPr id="72" name="テキスト ボックス 71"/>
        <xdr:cNvSpPr txBox="1"/>
      </xdr:nvSpPr>
      <xdr:spPr>
        <a:xfrm>
          <a:off x="4622800" y="24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70676</xdr:rowOff>
    </xdr:from>
    <xdr:to>
      <xdr:col>22</xdr:col>
      <xdr:colOff>165100</xdr:colOff>
      <xdr:row>16</xdr:row>
      <xdr:rowOff>826</xdr:rowOff>
    </xdr:to>
    <xdr:sp macro="" textlink="">
      <xdr:nvSpPr>
        <xdr:cNvPr id="73" name="楕円 72"/>
        <xdr:cNvSpPr/>
      </xdr:nvSpPr>
      <xdr:spPr bwMode="auto">
        <a:xfrm>
          <a:off x="4254500" y="269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11003</xdr:rowOff>
    </xdr:from>
    <xdr:ext cx="762000" cy="259045"/>
    <xdr:sp macro="" textlink="">
      <xdr:nvSpPr>
        <xdr:cNvPr id="74" name="テキスト ボックス 73"/>
        <xdr:cNvSpPr txBox="1"/>
      </xdr:nvSpPr>
      <xdr:spPr>
        <a:xfrm>
          <a:off x="3924300" y="24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134874</xdr:rowOff>
    </xdr:from>
    <xdr:to>
      <xdr:col>19</xdr:col>
      <xdr:colOff>38100</xdr:colOff>
      <xdr:row>16</xdr:row>
      <xdr:rowOff>65024</xdr:rowOff>
    </xdr:to>
    <xdr:sp macro="" textlink="">
      <xdr:nvSpPr>
        <xdr:cNvPr id="75" name="楕円 74"/>
        <xdr:cNvSpPr/>
      </xdr:nvSpPr>
      <xdr:spPr bwMode="auto">
        <a:xfrm>
          <a:off x="3556000" y="275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75201</xdr:rowOff>
    </xdr:from>
    <xdr:ext cx="762000" cy="259045"/>
    <xdr:sp macro="" textlink="">
      <xdr:nvSpPr>
        <xdr:cNvPr id="76" name="テキスト ボックス 75"/>
        <xdr:cNvSpPr txBox="1"/>
      </xdr:nvSpPr>
      <xdr:spPr>
        <a:xfrm>
          <a:off x="3225800" y="25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157315</xdr:rowOff>
    </xdr:from>
    <xdr:to>
      <xdr:col>15</xdr:col>
      <xdr:colOff>101600</xdr:colOff>
      <xdr:row>16</xdr:row>
      <xdr:rowOff>87465</xdr:rowOff>
    </xdr:to>
    <xdr:sp macro="" textlink="">
      <xdr:nvSpPr>
        <xdr:cNvPr id="77" name="楕円 76"/>
        <xdr:cNvSpPr/>
      </xdr:nvSpPr>
      <xdr:spPr bwMode="auto">
        <a:xfrm>
          <a:off x="2857500" y="277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97642</xdr:rowOff>
    </xdr:from>
    <xdr:ext cx="762000" cy="259045"/>
    <xdr:sp macro="" textlink="">
      <xdr:nvSpPr>
        <xdr:cNvPr id="78" name="テキスト ボックス 77"/>
        <xdr:cNvSpPr txBox="1"/>
      </xdr:nvSpPr>
      <xdr:spPr>
        <a:xfrm>
          <a:off x="2527300" y="254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99633</xdr:rowOff>
    </xdr:from>
    <xdr:to>
      <xdr:col>29</xdr:col>
      <xdr:colOff>127000</xdr:colOff>
      <xdr:row>35</xdr:row>
      <xdr:rowOff>143394</xdr:rowOff>
    </xdr:to>
    <xdr:cxnSp macro="">
      <xdr:nvCxnSpPr>
        <xdr:cNvPr id="113" name="直線コネクタ 112"/>
        <xdr:cNvCxnSpPr/>
      </xdr:nvCxnSpPr>
      <xdr:spPr bwMode="auto">
        <a:xfrm flipV="1">
          <a:off x="5003800" y="6709983"/>
          <a:ext cx="6477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72397</xdr:rowOff>
    </xdr:from>
    <xdr:to>
      <xdr:col>26</xdr:col>
      <xdr:colOff>50800</xdr:colOff>
      <xdr:row>35</xdr:row>
      <xdr:rowOff>143394</xdr:rowOff>
    </xdr:to>
    <xdr:cxnSp macro="">
      <xdr:nvCxnSpPr>
        <xdr:cNvPr id="116" name="直線コネクタ 115"/>
        <xdr:cNvCxnSpPr/>
      </xdr:nvCxnSpPr>
      <xdr:spPr bwMode="auto">
        <a:xfrm>
          <a:off x="4305300" y="6682747"/>
          <a:ext cx="6985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3818</xdr:rowOff>
    </xdr:from>
    <xdr:to>
      <xdr:col>22</xdr:col>
      <xdr:colOff>114300</xdr:colOff>
      <xdr:row>35</xdr:row>
      <xdr:rowOff>72397</xdr:rowOff>
    </xdr:to>
    <xdr:cxnSp macro="">
      <xdr:nvCxnSpPr>
        <xdr:cNvPr id="119" name="直線コネクタ 118"/>
        <xdr:cNvCxnSpPr/>
      </xdr:nvCxnSpPr>
      <xdr:spPr bwMode="auto">
        <a:xfrm>
          <a:off x="3606800" y="6614168"/>
          <a:ext cx="698500" cy="6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3818</xdr:rowOff>
    </xdr:from>
    <xdr:to>
      <xdr:col>18</xdr:col>
      <xdr:colOff>177800</xdr:colOff>
      <xdr:row>35</xdr:row>
      <xdr:rowOff>17566</xdr:rowOff>
    </xdr:to>
    <xdr:cxnSp macro="">
      <xdr:nvCxnSpPr>
        <xdr:cNvPr id="122" name="直線コネクタ 121"/>
        <xdr:cNvCxnSpPr/>
      </xdr:nvCxnSpPr>
      <xdr:spPr bwMode="auto">
        <a:xfrm flipV="1">
          <a:off x="2908300" y="6614168"/>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147359</xdr:rowOff>
    </xdr:from>
    <xdr:ext cx="762000" cy="259045"/>
    <xdr:sp macro="" textlink="">
      <xdr:nvSpPr>
        <xdr:cNvPr id="126" name="テキスト ボックス 125"/>
        <xdr:cNvSpPr txBox="1"/>
      </xdr:nvSpPr>
      <xdr:spPr>
        <a:xfrm>
          <a:off x="25273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48833</xdr:rowOff>
    </xdr:from>
    <xdr:to>
      <xdr:col>29</xdr:col>
      <xdr:colOff>177800</xdr:colOff>
      <xdr:row>35</xdr:row>
      <xdr:rowOff>150433</xdr:rowOff>
    </xdr:to>
    <xdr:sp macro="" textlink="">
      <xdr:nvSpPr>
        <xdr:cNvPr id="132" name="楕円 131"/>
        <xdr:cNvSpPr/>
      </xdr:nvSpPr>
      <xdr:spPr bwMode="auto">
        <a:xfrm>
          <a:off x="5600700" y="66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236810</xdr:rowOff>
    </xdr:from>
    <xdr:ext cx="762000" cy="259045"/>
    <xdr:sp macro="" textlink="">
      <xdr:nvSpPr>
        <xdr:cNvPr id="133" name="人口1人当たり決算額の推移該当値テキスト445"/>
        <xdr:cNvSpPr txBox="1"/>
      </xdr:nvSpPr>
      <xdr:spPr>
        <a:xfrm>
          <a:off x="5740400" y="65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92594</xdr:rowOff>
    </xdr:from>
    <xdr:to>
      <xdr:col>26</xdr:col>
      <xdr:colOff>101600</xdr:colOff>
      <xdr:row>35</xdr:row>
      <xdr:rowOff>194194</xdr:rowOff>
    </xdr:to>
    <xdr:sp macro="" textlink="">
      <xdr:nvSpPr>
        <xdr:cNvPr id="134" name="楕円 133"/>
        <xdr:cNvSpPr/>
      </xdr:nvSpPr>
      <xdr:spPr bwMode="auto">
        <a:xfrm>
          <a:off x="4953000" y="670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204371</xdr:rowOff>
    </xdr:from>
    <xdr:ext cx="736600" cy="259045"/>
    <xdr:sp macro="" textlink="">
      <xdr:nvSpPr>
        <xdr:cNvPr id="135" name="テキスト ボックス 134"/>
        <xdr:cNvSpPr txBox="1"/>
      </xdr:nvSpPr>
      <xdr:spPr>
        <a:xfrm>
          <a:off x="4622800" y="64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21597</xdr:rowOff>
    </xdr:from>
    <xdr:to>
      <xdr:col>22</xdr:col>
      <xdr:colOff>165100</xdr:colOff>
      <xdr:row>35</xdr:row>
      <xdr:rowOff>123197</xdr:rowOff>
    </xdr:to>
    <xdr:sp macro="" textlink="">
      <xdr:nvSpPr>
        <xdr:cNvPr id="136" name="楕円 135"/>
        <xdr:cNvSpPr/>
      </xdr:nvSpPr>
      <xdr:spPr bwMode="auto">
        <a:xfrm>
          <a:off x="4254500" y="663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133374</xdr:rowOff>
    </xdr:from>
    <xdr:ext cx="762000" cy="259045"/>
    <xdr:sp macro="" textlink="">
      <xdr:nvSpPr>
        <xdr:cNvPr id="137" name="テキスト ボックス 136"/>
        <xdr:cNvSpPr txBox="1"/>
      </xdr:nvSpPr>
      <xdr:spPr>
        <a:xfrm>
          <a:off x="3924300" y="640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295918</xdr:rowOff>
    </xdr:from>
    <xdr:to>
      <xdr:col>19</xdr:col>
      <xdr:colOff>38100</xdr:colOff>
      <xdr:row>35</xdr:row>
      <xdr:rowOff>54618</xdr:rowOff>
    </xdr:to>
    <xdr:sp macro="" textlink="">
      <xdr:nvSpPr>
        <xdr:cNvPr id="138" name="楕円 137"/>
        <xdr:cNvSpPr/>
      </xdr:nvSpPr>
      <xdr:spPr bwMode="auto">
        <a:xfrm>
          <a:off x="3556000" y="6563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64794</xdr:rowOff>
    </xdr:from>
    <xdr:ext cx="762000" cy="259045"/>
    <xdr:sp macro="" textlink="">
      <xdr:nvSpPr>
        <xdr:cNvPr id="139" name="テキスト ボックス 138"/>
        <xdr:cNvSpPr txBox="1"/>
      </xdr:nvSpPr>
      <xdr:spPr>
        <a:xfrm>
          <a:off x="3225800" y="63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309666</xdr:rowOff>
    </xdr:from>
    <xdr:to>
      <xdr:col>15</xdr:col>
      <xdr:colOff>101600</xdr:colOff>
      <xdr:row>35</xdr:row>
      <xdr:rowOff>68366</xdr:rowOff>
    </xdr:to>
    <xdr:sp macro="" textlink="">
      <xdr:nvSpPr>
        <xdr:cNvPr id="140" name="楕円 139"/>
        <xdr:cNvSpPr/>
      </xdr:nvSpPr>
      <xdr:spPr bwMode="auto">
        <a:xfrm>
          <a:off x="2857500" y="657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78543</xdr:rowOff>
    </xdr:from>
    <xdr:ext cx="762000" cy="259045"/>
    <xdr:sp macro="" textlink="">
      <xdr:nvSpPr>
        <xdr:cNvPr id="141" name="テキスト ボックス 140"/>
        <xdr:cNvSpPr txBox="1"/>
      </xdr:nvSpPr>
      <xdr:spPr>
        <a:xfrm>
          <a:off x="2527300" y="634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65,205
64,617
16.48
26,694,417
25,243,508
876,551
14,506,939
20,904,342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31572</xdr:rowOff>
    </xdr:from>
    <xdr:to>
      <xdr:col>24</xdr:col>
      <xdr:colOff>63500</xdr:colOff>
      <xdr:row>36</xdr:row>
      <xdr:rowOff>114383</xdr:rowOff>
    </xdr:to>
    <xdr:cxnSp macro="">
      <xdr:nvCxnSpPr>
        <xdr:cNvPr id="61" name="直線コネクタ 60"/>
        <xdr:cNvCxnSpPr/>
      </xdr:nvCxnSpPr>
      <xdr:spPr>
        <a:xfrm flipV="1">
          <a:off x="3797300" y="6203772"/>
          <a:ext cx="838200" cy="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93085</xdr:rowOff>
    </xdr:from>
    <xdr:to>
      <xdr:col>19</xdr:col>
      <xdr:colOff>177800</xdr:colOff>
      <xdr:row>36</xdr:row>
      <xdr:rowOff>114383</xdr:rowOff>
    </xdr:to>
    <xdr:cxnSp macro="">
      <xdr:nvCxnSpPr>
        <xdr:cNvPr id="64" name="直線コネクタ 63"/>
        <xdr:cNvCxnSpPr/>
      </xdr:nvCxnSpPr>
      <xdr:spPr>
        <a:xfrm>
          <a:off x="2908300" y="6265285"/>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93085</xdr:rowOff>
    </xdr:from>
    <xdr:to>
      <xdr:col>15</xdr:col>
      <xdr:colOff>50800</xdr:colOff>
      <xdr:row>36</xdr:row>
      <xdr:rowOff>107791</xdr:rowOff>
    </xdr:to>
    <xdr:cxnSp macro="">
      <xdr:nvCxnSpPr>
        <xdr:cNvPr id="67" name="直線コネクタ 66"/>
        <xdr:cNvCxnSpPr/>
      </xdr:nvCxnSpPr>
      <xdr:spPr>
        <a:xfrm flipV="1">
          <a:off x="2019300" y="6265285"/>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107791</xdr:rowOff>
    </xdr:from>
    <xdr:to>
      <xdr:col>10</xdr:col>
      <xdr:colOff>114300</xdr:colOff>
      <xdr:row>36</xdr:row>
      <xdr:rowOff>155588</xdr:rowOff>
    </xdr:to>
    <xdr:cxnSp macro="">
      <xdr:nvCxnSpPr>
        <xdr:cNvPr id="70" name="直線コネクタ 69"/>
        <xdr:cNvCxnSpPr/>
      </xdr:nvCxnSpPr>
      <xdr:spPr>
        <a:xfrm flipV="1">
          <a:off x="1130300" y="6279991"/>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166412</xdr:rowOff>
    </xdr:from>
    <xdr:ext cx="534377" cy="259045"/>
    <xdr:sp macro="" textlink="">
      <xdr:nvSpPr>
        <xdr:cNvPr id="74" name="テキスト ボックス 73"/>
        <xdr:cNvSpPr txBox="1"/>
      </xdr:nvSpPr>
      <xdr:spPr>
        <a:xfrm>
          <a:off x="863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152222</xdr:rowOff>
    </xdr:from>
    <xdr:to>
      <xdr:col>24</xdr:col>
      <xdr:colOff>114300</xdr:colOff>
      <xdr:row>36</xdr:row>
      <xdr:rowOff>82372</xdr:rowOff>
    </xdr:to>
    <xdr:sp macro="" textlink="">
      <xdr:nvSpPr>
        <xdr:cNvPr id="80" name="楕円 79"/>
        <xdr:cNvSpPr/>
      </xdr:nvSpPr>
      <xdr:spPr>
        <a:xfrm>
          <a:off x="45847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3649</xdr:rowOff>
    </xdr:from>
    <xdr:ext cx="534377" cy="259045"/>
    <xdr:sp macro="" textlink="">
      <xdr:nvSpPr>
        <xdr:cNvPr id="81" name="人件費該当値テキスト"/>
        <xdr:cNvSpPr txBox="1"/>
      </xdr:nvSpPr>
      <xdr:spPr>
        <a:xfrm>
          <a:off x="4686300" y="60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63583</xdr:rowOff>
    </xdr:from>
    <xdr:to>
      <xdr:col>20</xdr:col>
      <xdr:colOff>38100</xdr:colOff>
      <xdr:row>36</xdr:row>
      <xdr:rowOff>165183</xdr:rowOff>
    </xdr:to>
    <xdr:sp macro="" textlink="">
      <xdr:nvSpPr>
        <xdr:cNvPr id="82" name="楕円 81"/>
        <xdr:cNvSpPr/>
      </xdr:nvSpPr>
      <xdr:spPr>
        <a:xfrm>
          <a:off x="37465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10260</xdr:rowOff>
    </xdr:from>
    <xdr:ext cx="534377" cy="259045"/>
    <xdr:sp macro="" textlink="">
      <xdr:nvSpPr>
        <xdr:cNvPr id="83" name="テキスト ボックス 82"/>
        <xdr:cNvSpPr txBox="1"/>
      </xdr:nvSpPr>
      <xdr:spPr>
        <a:xfrm>
          <a:off x="3530111" y="60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42285</xdr:rowOff>
    </xdr:from>
    <xdr:to>
      <xdr:col>15</xdr:col>
      <xdr:colOff>101600</xdr:colOff>
      <xdr:row>36</xdr:row>
      <xdr:rowOff>143885</xdr:rowOff>
    </xdr:to>
    <xdr:sp macro="" textlink="">
      <xdr:nvSpPr>
        <xdr:cNvPr id="84" name="楕円 83"/>
        <xdr:cNvSpPr/>
      </xdr:nvSpPr>
      <xdr:spPr>
        <a:xfrm>
          <a:off x="2857500" y="6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160412</xdr:rowOff>
    </xdr:from>
    <xdr:ext cx="534377" cy="259045"/>
    <xdr:sp macro="" textlink="">
      <xdr:nvSpPr>
        <xdr:cNvPr id="85" name="テキスト ボックス 84"/>
        <xdr:cNvSpPr txBox="1"/>
      </xdr:nvSpPr>
      <xdr:spPr>
        <a:xfrm>
          <a:off x="2641111" y="59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56991</xdr:rowOff>
    </xdr:from>
    <xdr:to>
      <xdr:col>10</xdr:col>
      <xdr:colOff>165100</xdr:colOff>
      <xdr:row>36</xdr:row>
      <xdr:rowOff>158591</xdr:rowOff>
    </xdr:to>
    <xdr:sp macro="" textlink="">
      <xdr:nvSpPr>
        <xdr:cNvPr id="86" name="楕円 85"/>
        <xdr:cNvSpPr/>
      </xdr:nvSpPr>
      <xdr:spPr>
        <a:xfrm>
          <a:off x="1968500" y="6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3668</xdr:rowOff>
    </xdr:from>
    <xdr:ext cx="534377" cy="259045"/>
    <xdr:sp macro="" textlink="">
      <xdr:nvSpPr>
        <xdr:cNvPr id="87" name="テキスト ボックス 86"/>
        <xdr:cNvSpPr txBox="1"/>
      </xdr:nvSpPr>
      <xdr:spPr>
        <a:xfrm>
          <a:off x="1752111" y="60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104788</xdr:rowOff>
    </xdr:from>
    <xdr:to>
      <xdr:col>6</xdr:col>
      <xdr:colOff>38100</xdr:colOff>
      <xdr:row>37</xdr:row>
      <xdr:rowOff>34938</xdr:rowOff>
    </xdr:to>
    <xdr:sp macro="" textlink="">
      <xdr:nvSpPr>
        <xdr:cNvPr id="88" name="楕円 87"/>
        <xdr:cNvSpPr/>
      </xdr:nvSpPr>
      <xdr:spPr>
        <a:xfrm>
          <a:off x="1079500" y="62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26065</xdr:rowOff>
    </xdr:from>
    <xdr:ext cx="534377" cy="259045"/>
    <xdr:sp macro="" textlink="">
      <xdr:nvSpPr>
        <xdr:cNvPr id="89" name="テキスト ボックス 88"/>
        <xdr:cNvSpPr txBox="1"/>
      </xdr:nvSpPr>
      <xdr:spPr>
        <a:xfrm>
          <a:off x="863111" y="63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65794</xdr:rowOff>
    </xdr:from>
    <xdr:to>
      <xdr:col>24</xdr:col>
      <xdr:colOff>63500</xdr:colOff>
      <xdr:row>54</xdr:row>
      <xdr:rowOff>76881</xdr:rowOff>
    </xdr:to>
    <xdr:cxnSp macro="">
      <xdr:nvCxnSpPr>
        <xdr:cNvPr id="117" name="直線コネクタ 116"/>
        <xdr:cNvCxnSpPr/>
      </xdr:nvCxnSpPr>
      <xdr:spPr>
        <a:xfrm flipV="1">
          <a:off x="3797300" y="9324094"/>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76881</xdr:rowOff>
    </xdr:from>
    <xdr:to>
      <xdr:col>19</xdr:col>
      <xdr:colOff>177800</xdr:colOff>
      <xdr:row>55</xdr:row>
      <xdr:rowOff>18793</xdr:rowOff>
    </xdr:to>
    <xdr:cxnSp macro="">
      <xdr:nvCxnSpPr>
        <xdr:cNvPr id="120" name="直線コネクタ 119"/>
        <xdr:cNvCxnSpPr/>
      </xdr:nvCxnSpPr>
      <xdr:spPr>
        <a:xfrm flipV="1">
          <a:off x="2908300" y="9335181"/>
          <a:ext cx="889000" cy="1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18793</xdr:rowOff>
    </xdr:from>
    <xdr:to>
      <xdr:col>15</xdr:col>
      <xdr:colOff>50800</xdr:colOff>
      <xdr:row>55</xdr:row>
      <xdr:rowOff>76606</xdr:rowOff>
    </xdr:to>
    <xdr:cxnSp macro="">
      <xdr:nvCxnSpPr>
        <xdr:cNvPr id="123" name="直線コネクタ 122"/>
        <xdr:cNvCxnSpPr/>
      </xdr:nvCxnSpPr>
      <xdr:spPr>
        <a:xfrm flipV="1">
          <a:off x="2019300" y="9448543"/>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76606</xdr:rowOff>
    </xdr:from>
    <xdr:to>
      <xdr:col>10</xdr:col>
      <xdr:colOff>114300</xdr:colOff>
      <xdr:row>56</xdr:row>
      <xdr:rowOff>20120</xdr:rowOff>
    </xdr:to>
    <xdr:cxnSp macro="">
      <xdr:nvCxnSpPr>
        <xdr:cNvPr id="126" name="直線コネクタ 125"/>
        <xdr:cNvCxnSpPr/>
      </xdr:nvCxnSpPr>
      <xdr:spPr>
        <a:xfrm flipV="1">
          <a:off x="1130300" y="9506356"/>
          <a:ext cx="889000" cy="1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77136</xdr:rowOff>
    </xdr:from>
    <xdr:ext cx="534377" cy="259045"/>
    <xdr:sp macro="" textlink="">
      <xdr:nvSpPr>
        <xdr:cNvPr id="130" name="テキスト ボックス 129"/>
        <xdr:cNvSpPr txBox="1"/>
      </xdr:nvSpPr>
      <xdr:spPr>
        <a:xfrm>
          <a:off x="863111" y="91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14994</xdr:rowOff>
    </xdr:from>
    <xdr:to>
      <xdr:col>24</xdr:col>
      <xdr:colOff>114300</xdr:colOff>
      <xdr:row>54</xdr:row>
      <xdr:rowOff>116594</xdr:rowOff>
    </xdr:to>
    <xdr:sp macro="" textlink="">
      <xdr:nvSpPr>
        <xdr:cNvPr id="136" name="楕円 135"/>
        <xdr:cNvSpPr/>
      </xdr:nvSpPr>
      <xdr:spPr>
        <a:xfrm>
          <a:off x="4584700" y="92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37871</xdr:rowOff>
    </xdr:from>
    <xdr:ext cx="534377" cy="259045"/>
    <xdr:sp macro="" textlink="">
      <xdr:nvSpPr>
        <xdr:cNvPr id="137" name="物件費該当値テキスト"/>
        <xdr:cNvSpPr txBox="1"/>
      </xdr:nvSpPr>
      <xdr:spPr>
        <a:xfrm>
          <a:off x="4686300" y="9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26081</xdr:rowOff>
    </xdr:from>
    <xdr:to>
      <xdr:col>20</xdr:col>
      <xdr:colOff>38100</xdr:colOff>
      <xdr:row>54</xdr:row>
      <xdr:rowOff>127681</xdr:rowOff>
    </xdr:to>
    <xdr:sp macro="" textlink="">
      <xdr:nvSpPr>
        <xdr:cNvPr id="138" name="楕円 137"/>
        <xdr:cNvSpPr/>
      </xdr:nvSpPr>
      <xdr:spPr>
        <a:xfrm>
          <a:off x="3746500" y="92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144208</xdr:rowOff>
    </xdr:from>
    <xdr:ext cx="534377" cy="259045"/>
    <xdr:sp macro="" textlink="">
      <xdr:nvSpPr>
        <xdr:cNvPr id="139" name="テキスト ボックス 138"/>
        <xdr:cNvSpPr txBox="1"/>
      </xdr:nvSpPr>
      <xdr:spPr>
        <a:xfrm>
          <a:off x="3530111" y="905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139443</xdr:rowOff>
    </xdr:from>
    <xdr:to>
      <xdr:col>15</xdr:col>
      <xdr:colOff>101600</xdr:colOff>
      <xdr:row>55</xdr:row>
      <xdr:rowOff>69593</xdr:rowOff>
    </xdr:to>
    <xdr:sp macro="" textlink="">
      <xdr:nvSpPr>
        <xdr:cNvPr id="140" name="楕円 139"/>
        <xdr:cNvSpPr/>
      </xdr:nvSpPr>
      <xdr:spPr>
        <a:xfrm>
          <a:off x="2857500" y="93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60720</xdr:rowOff>
    </xdr:from>
    <xdr:ext cx="534377" cy="259045"/>
    <xdr:sp macro="" textlink="">
      <xdr:nvSpPr>
        <xdr:cNvPr id="141" name="テキスト ボックス 140"/>
        <xdr:cNvSpPr txBox="1"/>
      </xdr:nvSpPr>
      <xdr:spPr>
        <a:xfrm>
          <a:off x="2641111" y="94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25806</xdr:rowOff>
    </xdr:from>
    <xdr:to>
      <xdr:col>10</xdr:col>
      <xdr:colOff>165100</xdr:colOff>
      <xdr:row>55</xdr:row>
      <xdr:rowOff>127406</xdr:rowOff>
    </xdr:to>
    <xdr:sp macro="" textlink="">
      <xdr:nvSpPr>
        <xdr:cNvPr id="142" name="楕円 141"/>
        <xdr:cNvSpPr/>
      </xdr:nvSpPr>
      <xdr:spPr>
        <a:xfrm>
          <a:off x="1968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118533</xdr:rowOff>
    </xdr:from>
    <xdr:ext cx="534377" cy="259045"/>
    <xdr:sp macro="" textlink="">
      <xdr:nvSpPr>
        <xdr:cNvPr id="143" name="テキスト ボックス 142"/>
        <xdr:cNvSpPr txBox="1"/>
      </xdr:nvSpPr>
      <xdr:spPr>
        <a:xfrm>
          <a:off x="1752111" y="95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140770</xdr:rowOff>
    </xdr:from>
    <xdr:to>
      <xdr:col>6</xdr:col>
      <xdr:colOff>38100</xdr:colOff>
      <xdr:row>56</xdr:row>
      <xdr:rowOff>70920</xdr:rowOff>
    </xdr:to>
    <xdr:sp macro="" textlink="">
      <xdr:nvSpPr>
        <xdr:cNvPr id="144" name="楕円 143"/>
        <xdr:cNvSpPr/>
      </xdr:nvSpPr>
      <xdr:spPr>
        <a:xfrm>
          <a:off x="1079500" y="95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62047</xdr:rowOff>
    </xdr:from>
    <xdr:ext cx="534377" cy="259045"/>
    <xdr:sp macro="" textlink="">
      <xdr:nvSpPr>
        <xdr:cNvPr id="145" name="テキスト ボックス 144"/>
        <xdr:cNvSpPr txBox="1"/>
      </xdr:nvSpPr>
      <xdr:spPr>
        <a:xfrm>
          <a:off x="863111" y="966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88768</xdr:rowOff>
    </xdr:from>
    <xdr:to>
      <xdr:col>24</xdr:col>
      <xdr:colOff>63500</xdr:colOff>
      <xdr:row>78</xdr:row>
      <xdr:rowOff>91740</xdr:rowOff>
    </xdr:to>
    <xdr:cxnSp macro="">
      <xdr:nvCxnSpPr>
        <xdr:cNvPr id="172" name="直線コネクタ 171"/>
        <xdr:cNvCxnSpPr/>
      </xdr:nvCxnSpPr>
      <xdr:spPr>
        <a:xfrm flipV="1">
          <a:off x="3797300" y="1346186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89545</xdr:rowOff>
    </xdr:from>
    <xdr:to>
      <xdr:col>19</xdr:col>
      <xdr:colOff>177800</xdr:colOff>
      <xdr:row>78</xdr:row>
      <xdr:rowOff>91740</xdr:rowOff>
    </xdr:to>
    <xdr:cxnSp macro="">
      <xdr:nvCxnSpPr>
        <xdr:cNvPr id="175" name="直線コネクタ 174"/>
        <xdr:cNvCxnSpPr/>
      </xdr:nvCxnSpPr>
      <xdr:spPr>
        <a:xfrm>
          <a:off x="2908300" y="1346264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78115</xdr:rowOff>
    </xdr:from>
    <xdr:to>
      <xdr:col>15</xdr:col>
      <xdr:colOff>50800</xdr:colOff>
      <xdr:row>78</xdr:row>
      <xdr:rowOff>89545</xdr:rowOff>
    </xdr:to>
    <xdr:cxnSp macro="">
      <xdr:nvCxnSpPr>
        <xdr:cNvPr id="178" name="直線コネクタ 177"/>
        <xdr:cNvCxnSpPr/>
      </xdr:nvCxnSpPr>
      <xdr:spPr>
        <a:xfrm>
          <a:off x="2019300" y="134512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76606</xdr:rowOff>
    </xdr:from>
    <xdr:to>
      <xdr:col>10</xdr:col>
      <xdr:colOff>114300</xdr:colOff>
      <xdr:row>78</xdr:row>
      <xdr:rowOff>78115</xdr:rowOff>
    </xdr:to>
    <xdr:cxnSp macro="">
      <xdr:nvCxnSpPr>
        <xdr:cNvPr id="181" name="直線コネクタ 180"/>
        <xdr:cNvCxnSpPr/>
      </xdr:nvCxnSpPr>
      <xdr:spPr>
        <a:xfrm>
          <a:off x="1130300" y="1344970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38640</xdr:rowOff>
    </xdr:from>
    <xdr:ext cx="469744" cy="259045"/>
    <xdr:sp macro="" textlink="">
      <xdr:nvSpPr>
        <xdr:cNvPr id="185" name="テキスト ボックス 184"/>
        <xdr:cNvSpPr txBox="1"/>
      </xdr:nvSpPr>
      <xdr:spPr>
        <a:xfrm>
          <a:off x="895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37968</xdr:rowOff>
    </xdr:from>
    <xdr:to>
      <xdr:col>24</xdr:col>
      <xdr:colOff>114300</xdr:colOff>
      <xdr:row>78</xdr:row>
      <xdr:rowOff>139568</xdr:rowOff>
    </xdr:to>
    <xdr:sp macro="" textlink="">
      <xdr:nvSpPr>
        <xdr:cNvPr id="191" name="楕円 190"/>
        <xdr:cNvSpPr/>
      </xdr:nvSpPr>
      <xdr:spPr>
        <a:xfrm>
          <a:off x="4584700" y="134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124345</xdr:rowOff>
    </xdr:from>
    <xdr:ext cx="469744" cy="259045"/>
    <xdr:sp macro="" textlink="">
      <xdr:nvSpPr>
        <xdr:cNvPr id="192" name="維持補修費該当値テキスト"/>
        <xdr:cNvSpPr txBox="1"/>
      </xdr:nvSpPr>
      <xdr:spPr>
        <a:xfrm>
          <a:off x="4686300" y="1332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40940</xdr:rowOff>
    </xdr:from>
    <xdr:to>
      <xdr:col>20</xdr:col>
      <xdr:colOff>38100</xdr:colOff>
      <xdr:row>78</xdr:row>
      <xdr:rowOff>142540</xdr:rowOff>
    </xdr:to>
    <xdr:sp macro="" textlink="">
      <xdr:nvSpPr>
        <xdr:cNvPr id="193" name="楕円 192"/>
        <xdr:cNvSpPr/>
      </xdr:nvSpPr>
      <xdr:spPr>
        <a:xfrm>
          <a:off x="3746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133667</xdr:rowOff>
    </xdr:from>
    <xdr:ext cx="469744" cy="259045"/>
    <xdr:sp macro="" textlink="">
      <xdr:nvSpPr>
        <xdr:cNvPr id="194" name="テキスト ボックス 193"/>
        <xdr:cNvSpPr txBox="1"/>
      </xdr:nvSpPr>
      <xdr:spPr>
        <a:xfrm>
          <a:off x="3562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38745</xdr:rowOff>
    </xdr:from>
    <xdr:to>
      <xdr:col>15</xdr:col>
      <xdr:colOff>101600</xdr:colOff>
      <xdr:row>78</xdr:row>
      <xdr:rowOff>140345</xdr:rowOff>
    </xdr:to>
    <xdr:sp macro="" textlink="">
      <xdr:nvSpPr>
        <xdr:cNvPr id="195" name="楕円 194"/>
        <xdr:cNvSpPr/>
      </xdr:nvSpPr>
      <xdr:spPr>
        <a:xfrm>
          <a:off x="2857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131472</xdr:rowOff>
    </xdr:from>
    <xdr:ext cx="469744" cy="259045"/>
    <xdr:sp macro="" textlink="">
      <xdr:nvSpPr>
        <xdr:cNvPr id="196" name="テキスト ボックス 195"/>
        <xdr:cNvSpPr txBox="1"/>
      </xdr:nvSpPr>
      <xdr:spPr>
        <a:xfrm>
          <a:off x="2673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27315</xdr:rowOff>
    </xdr:from>
    <xdr:to>
      <xdr:col>10</xdr:col>
      <xdr:colOff>165100</xdr:colOff>
      <xdr:row>78</xdr:row>
      <xdr:rowOff>128915</xdr:rowOff>
    </xdr:to>
    <xdr:sp macro="" textlink="">
      <xdr:nvSpPr>
        <xdr:cNvPr id="197" name="楕円 196"/>
        <xdr:cNvSpPr/>
      </xdr:nvSpPr>
      <xdr:spPr>
        <a:xfrm>
          <a:off x="1968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120042</xdr:rowOff>
    </xdr:from>
    <xdr:ext cx="469744" cy="259045"/>
    <xdr:sp macro="" textlink="">
      <xdr:nvSpPr>
        <xdr:cNvPr id="198" name="テキスト ボックス 197"/>
        <xdr:cNvSpPr txBox="1"/>
      </xdr:nvSpPr>
      <xdr:spPr>
        <a:xfrm>
          <a:off x="1784428" y="134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25806</xdr:rowOff>
    </xdr:from>
    <xdr:to>
      <xdr:col>6</xdr:col>
      <xdr:colOff>38100</xdr:colOff>
      <xdr:row>78</xdr:row>
      <xdr:rowOff>127406</xdr:rowOff>
    </xdr:to>
    <xdr:sp macro="" textlink="">
      <xdr:nvSpPr>
        <xdr:cNvPr id="199" name="楕円 198"/>
        <xdr:cNvSpPr/>
      </xdr:nvSpPr>
      <xdr:spPr>
        <a:xfrm>
          <a:off x="1079500" y="13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118533</xdr:rowOff>
    </xdr:from>
    <xdr:ext cx="469744" cy="259045"/>
    <xdr:sp macro="" textlink="">
      <xdr:nvSpPr>
        <xdr:cNvPr id="200" name="テキスト ボックス 199"/>
        <xdr:cNvSpPr txBox="1"/>
      </xdr:nvSpPr>
      <xdr:spPr>
        <a:xfrm>
          <a:off x="895428" y="134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76850</xdr:rowOff>
    </xdr:from>
    <xdr:to>
      <xdr:col>24</xdr:col>
      <xdr:colOff>63500</xdr:colOff>
      <xdr:row>95</xdr:row>
      <xdr:rowOff>145537</xdr:rowOff>
    </xdr:to>
    <xdr:cxnSp macro="">
      <xdr:nvCxnSpPr>
        <xdr:cNvPr id="228" name="直線コネクタ 227"/>
        <xdr:cNvCxnSpPr/>
      </xdr:nvCxnSpPr>
      <xdr:spPr>
        <a:xfrm>
          <a:off x="3797300" y="16364600"/>
          <a:ext cx="838200" cy="6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76850</xdr:rowOff>
    </xdr:from>
    <xdr:to>
      <xdr:col>19</xdr:col>
      <xdr:colOff>177800</xdr:colOff>
      <xdr:row>95</xdr:row>
      <xdr:rowOff>157469</xdr:rowOff>
    </xdr:to>
    <xdr:cxnSp macro="">
      <xdr:nvCxnSpPr>
        <xdr:cNvPr id="231" name="直線コネクタ 230"/>
        <xdr:cNvCxnSpPr/>
      </xdr:nvCxnSpPr>
      <xdr:spPr>
        <a:xfrm flipV="1">
          <a:off x="2908300" y="16364600"/>
          <a:ext cx="8890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157469</xdr:rowOff>
    </xdr:from>
    <xdr:to>
      <xdr:col>15</xdr:col>
      <xdr:colOff>50800</xdr:colOff>
      <xdr:row>96</xdr:row>
      <xdr:rowOff>68986</xdr:rowOff>
    </xdr:to>
    <xdr:cxnSp macro="">
      <xdr:nvCxnSpPr>
        <xdr:cNvPr id="234" name="直線コネクタ 233"/>
        <xdr:cNvCxnSpPr/>
      </xdr:nvCxnSpPr>
      <xdr:spPr>
        <a:xfrm flipV="1">
          <a:off x="2019300" y="16445219"/>
          <a:ext cx="889000" cy="8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68986</xdr:rowOff>
    </xdr:from>
    <xdr:to>
      <xdr:col>10</xdr:col>
      <xdr:colOff>114300</xdr:colOff>
      <xdr:row>96</xdr:row>
      <xdr:rowOff>69870</xdr:rowOff>
    </xdr:to>
    <xdr:cxnSp macro="">
      <xdr:nvCxnSpPr>
        <xdr:cNvPr id="237" name="直線コネクタ 236"/>
        <xdr:cNvCxnSpPr/>
      </xdr:nvCxnSpPr>
      <xdr:spPr>
        <a:xfrm flipV="1">
          <a:off x="1130300" y="16528186"/>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94737</xdr:rowOff>
    </xdr:from>
    <xdr:to>
      <xdr:col>24</xdr:col>
      <xdr:colOff>114300</xdr:colOff>
      <xdr:row>96</xdr:row>
      <xdr:rowOff>24887</xdr:rowOff>
    </xdr:to>
    <xdr:sp macro="" textlink="">
      <xdr:nvSpPr>
        <xdr:cNvPr id="247" name="楕円 246"/>
        <xdr:cNvSpPr/>
      </xdr:nvSpPr>
      <xdr:spPr>
        <a:xfrm>
          <a:off x="4584700" y="1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117614</xdr:rowOff>
    </xdr:from>
    <xdr:ext cx="534377" cy="259045"/>
    <xdr:sp macro="" textlink="">
      <xdr:nvSpPr>
        <xdr:cNvPr id="248" name="扶助費該当値テキスト"/>
        <xdr:cNvSpPr txBox="1"/>
      </xdr:nvSpPr>
      <xdr:spPr>
        <a:xfrm>
          <a:off x="4686300" y="162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26050</xdr:rowOff>
    </xdr:from>
    <xdr:to>
      <xdr:col>20</xdr:col>
      <xdr:colOff>38100</xdr:colOff>
      <xdr:row>95</xdr:row>
      <xdr:rowOff>127650</xdr:rowOff>
    </xdr:to>
    <xdr:sp macro="" textlink="">
      <xdr:nvSpPr>
        <xdr:cNvPr id="249" name="楕円 248"/>
        <xdr:cNvSpPr/>
      </xdr:nvSpPr>
      <xdr:spPr>
        <a:xfrm>
          <a:off x="3746500" y="163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144177</xdr:rowOff>
    </xdr:from>
    <xdr:ext cx="534377" cy="259045"/>
    <xdr:sp macro="" textlink="">
      <xdr:nvSpPr>
        <xdr:cNvPr id="250" name="テキスト ボックス 249"/>
        <xdr:cNvSpPr txBox="1"/>
      </xdr:nvSpPr>
      <xdr:spPr>
        <a:xfrm>
          <a:off x="3530111" y="160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106669</xdr:rowOff>
    </xdr:from>
    <xdr:to>
      <xdr:col>15</xdr:col>
      <xdr:colOff>101600</xdr:colOff>
      <xdr:row>96</xdr:row>
      <xdr:rowOff>36819</xdr:rowOff>
    </xdr:to>
    <xdr:sp macro="" textlink="">
      <xdr:nvSpPr>
        <xdr:cNvPr id="251" name="楕円 250"/>
        <xdr:cNvSpPr/>
      </xdr:nvSpPr>
      <xdr:spPr>
        <a:xfrm>
          <a:off x="2857500" y="163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53346</xdr:rowOff>
    </xdr:from>
    <xdr:ext cx="534377" cy="259045"/>
    <xdr:sp macro="" textlink="">
      <xdr:nvSpPr>
        <xdr:cNvPr id="252" name="テキスト ボックス 251"/>
        <xdr:cNvSpPr txBox="1"/>
      </xdr:nvSpPr>
      <xdr:spPr>
        <a:xfrm>
          <a:off x="2641111" y="161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18186</xdr:rowOff>
    </xdr:from>
    <xdr:to>
      <xdr:col>10</xdr:col>
      <xdr:colOff>165100</xdr:colOff>
      <xdr:row>96</xdr:row>
      <xdr:rowOff>119786</xdr:rowOff>
    </xdr:to>
    <xdr:sp macro="" textlink="">
      <xdr:nvSpPr>
        <xdr:cNvPr id="253" name="楕円 252"/>
        <xdr:cNvSpPr/>
      </xdr:nvSpPr>
      <xdr:spPr>
        <a:xfrm>
          <a:off x="1968500" y="164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136313</xdr:rowOff>
    </xdr:from>
    <xdr:ext cx="534377" cy="259045"/>
    <xdr:sp macro="" textlink="">
      <xdr:nvSpPr>
        <xdr:cNvPr id="254" name="テキスト ボックス 253"/>
        <xdr:cNvSpPr txBox="1"/>
      </xdr:nvSpPr>
      <xdr:spPr>
        <a:xfrm>
          <a:off x="1752111" y="1625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19070</xdr:rowOff>
    </xdr:from>
    <xdr:to>
      <xdr:col>6</xdr:col>
      <xdr:colOff>38100</xdr:colOff>
      <xdr:row>96</xdr:row>
      <xdr:rowOff>120670</xdr:rowOff>
    </xdr:to>
    <xdr:sp macro="" textlink="">
      <xdr:nvSpPr>
        <xdr:cNvPr id="255" name="楕円 254"/>
        <xdr:cNvSpPr/>
      </xdr:nvSpPr>
      <xdr:spPr>
        <a:xfrm>
          <a:off x="1079500" y="1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111797</xdr:rowOff>
    </xdr:from>
    <xdr:ext cx="534377" cy="259045"/>
    <xdr:sp macro="" textlink="">
      <xdr:nvSpPr>
        <xdr:cNvPr id="256" name="テキスト ボックス 255"/>
        <xdr:cNvSpPr txBox="1"/>
      </xdr:nvSpPr>
      <xdr:spPr>
        <a:xfrm>
          <a:off x="863111" y="16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3711</xdr:rowOff>
    </xdr:from>
    <xdr:to>
      <xdr:col>55</xdr:col>
      <xdr:colOff>0</xdr:colOff>
      <xdr:row>35</xdr:row>
      <xdr:rowOff>45317</xdr:rowOff>
    </xdr:to>
    <xdr:cxnSp macro="">
      <xdr:nvCxnSpPr>
        <xdr:cNvPr id="289" name="直線コネクタ 288"/>
        <xdr:cNvCxnSpPr/>
      </xdr:nvCxnSpPr>
      <xdr:spPr>
        <a:xfrm flipV="1">
          <a:off x="9639300" y="6004461"/>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45317</xdr:rowOff>
    </xdr:from>
    <xdr:to>
      <xdr:col>50</xdr:col>
      <xdr:colOff>114300</xdr:colOff>
      <xdr:row>36</xdr:row>
      <xdr:rowOff>49989</xdr:rowOff>
    </xdr:to>
    <xdr:cxnSp macro="">
      <xdr:nvCxnSpPr>
        <xdr:cNvPr id="292" name="直線コネクタ 291"/>
        <xdr:cNvCxnSpPr/>
      </xdr:nvCxnSpPr>
      <xdr:spPr>
        <a:xfrm flipV="1">
          <a:off x="8750300" y="6046067"/>
          <a:ext cx="889000" cy="17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39230</xdr:rowOff>
    </xdr:from>
    <xdr:to>
      <xdr:col>45</xdr:col>
      <xdr:colOff>177800</xdr:colOff>
      <xdr:row>36</xdr:row>
      <xdr:rowOff>49989</xdr:rowOff>
    </xdr:to>
    <xdr:cxnSp macro="">
      <xdr:nvCxnSpPr>
        <xdr:cNvPr id="295" name="直線コネクタ 294"/>
        <xdr:cNvCxnSpPr/>
      </xdr:nvCxnSpPr>
      <xdr:spPr>
        <a:xfrm>
          <a:off x="7861300" y="6211430"/>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39230</xdr:rowOff>
    </xdr:from>
    <xdr:to>
      <xdr:col>41</xdr:col>
      <xdr:colOff>50800</xdr:colOff>
      <xdr:row>36</xdr:row>
      <xdr:rowOff>84236</xdr:rowOff>
    </xdr:to>
    <xdr:cxnSp macro="">
      <xdr:nvCxnSpPr>
        <xdr:cNvPr id="298" name="直線コネクタ 297"/>
        <xdr:cNvCxnSpPr/>
      </xdr:nvCxnSpPr>
      <xdr:spPr>
        <a:xfrm flipV="1">
          <a:off x="6972300" y="6211430"/>
          <a:ext cx="8890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166840</xdr:rowOff>
    </xdr:from>
    <xdr:ext cx="534377" cy="259045"/>
    <xdr:sp macro="" textlink="">
      <xdr:nvSpPr>
        <xdr:cNvPr id="302" name="テキスト ボックス 301"/>
        <xdr:cNvSpPr txBox="1"/>
      </xdr:nvSpPr>
      <xdr:spPr>
        <a:xfrm>
          <a:off x="6705111" y="633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124361</xdr:rowOff>
    </xdr:from>
    <xdr:to>
      <xdr:col>55</xdr:col>
      <xdr:colOff>50800</xdr:colOff>
      <xdr:row>35</xdr:row>
      <xdr:rowOff>54511</xdr:rowOff>
    </xdr:to>
    <xdr:sp macro="" textlink="">
      <xdr:nvSpPr>
        <xdr:cNvPr id="308" name="楕円 307"/>
        <xdr:cNvSpPr/>
      </xdr:nvSpPr>
      <xdr:spPr>
        <a:xfrm>
          <a:off x="10426700" y="59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147238</xdr:rowOff>
    </xdr:from>
    <xdr:ext cx="534377" cy="259045"/>
    <xdr:sp macro="" textlink="">
      <xdr:nvSpPr>
        <xdr:cNvPr id="309" name="補助費等該当値テキスト"/>
        <xdr:cNvSpPr txBox="1"/>
      </xdr:nvSpPr>
      <xdr:spPr>
        <a:xfrm>
          <a:off x="10528300" y="58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165967</xdr:rowOff>
    </xdr:from>
    <xdr:to>
      <xdr:col>50</xdr:col>
      <xdr:colOff>165100</xdr:colOff>
      <xdr:row>35</xdr:row>
      <xdr:rowOff>96117</xdr:rowOff>
    </xdr:to>
    <xdr:sp macro="" textlink="">
      <xdr:nvSpPr>
        <xdr:cNvPr id="310" name="楕円 309"/>
        <xdr:cNvSpPr/>
      </xdr:nvSpPr>
      <xdr:spPr>
        <a:xfrm>
          <a:off x="9588500" y="5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112644</xdr:rowOff>
    </xdr:from>
    <xdr:ext cx="534377" cy="259045"/>
    <xdr:sp macro="" textlink="">
      <xdr:nvSpPr>
        <xdr:cNvPr id="311" name="テキスト ボックス 310"/>
        <xdr:cNvSpPr txBox="1"/>
      </xdr:nvSpPr>
      <xdr:spPr>
        <a:xfrm>
          <a:off x="9372111" y="57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170639</xdr:rowOff>
    </xdr:from>
    <xdr:to>
      <xdr:col>46</xdr:col>
      <xdr:colOff>38100</xdr:colOff>
      <xdr:row>36</xdr:row>
      <xdr:rowOff>100789</xdr:rowOff>
    </xdr:to>
    <xdr:sp macro="" textlink="">
      <xdr:nvSpPr>
        <xdr:cNvPr id="312" name="楕円 311"/>
        <xdr:cNvSpPr/>
      </xdr:nvSpPr>
      <xdr:spPr>
        <a:xfrm>
          <a:off x="8699500" y="61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117316</xdr:rowOff>
    </xdr:from>
    <xdr:ext cx="534377" cy="259045"/>
    <xdr:sp macro="" textlink="">
      <xdr:nvSpPr>
        <xdr:cNvPr id="313" name="テキスト ボックス 312"/>
        <xdr:cNvSpPr txBox="1"/>
      </xdr:nvSpPr>
      <xdr:spPr>
        <a:xfrm>
          <a:off x="8483111" y="59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159880</xdr:rowOff>
    </xdr:from>
    <xdr:to>
      <xdr:col>41</xdr:col>
      <xdr:colOff>101600</xdr:colOff>
      <xdr:row>36</xdr:row>
      <xdr:rowOff>90030</xdr:rowOff>
    </xdr:to>
    <xdr:sp macro="" textlink="">
      <xdr:nvSpPr>
        <xdr:cNvPr id="314" name="楕円 313"/>
        <xdr:cNvSpPr/>
      </xdr:nvSpPr>
      <xdr:spPr>
        <a:xfrm>
          <a:off x="7810500" y="61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106557</xdr:rowOff>
    </xdr:from>
    <xdr:ext cx="534377" cy="259045"/>
    <xdr:sp macro="" textlink="">
      <xdr:nvSpPr>
        <xdr:cNvPr id="315" name="テキスト ボックス 314"/>
        <xdr:cNvSpPr txBox="1"/>
      </xdr:nvSpPr>
      <xdr:spPr>
        <a:xfrm>
          <a:off x="7594111" y="59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33436</xdr:rowOff>
    </xdr:from>
    <xdr:to>
      <xdr:col>36</xdr:col>
      <xdr:colOff>165100</xdr:colOff>
      <xdr:row>36</xdr:row>
      <xdr:rowOff>135036</xdr:rowOff>
    </xdr:to>
    <xdr:sp macro="" textlink="">
      <xdr:nvSpPr>
        <xdr:cNvPr id="316" name="楕円 315"/>
        <xdr:cNvSpPr/>
      </xdr:nvSpPr>
      <xdr:spPr>
        <a:xfrm>
          <a:off x="6921500" y="62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151563</xdr:rowOff>
    </xdr:from>
    <xdr:ext cx="534377" cy="259045"/>
    <xdr:sp macro="" textlink="">
      <xdr:nvSpPr>
        <xdr:cNvPr id="317" name="テキスト ボックス 316"/>
        <xdr:cNvSpPr txBox="1"/>
      </xdr:nvSpPr>
      <xdr:spPr>
        <a:xfrm>
          <a:off x="6705111" y="59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18121</xdr:rowOff>
    </xdr:from>
    <xdr:to>
      <xdr:col>55</xdr:col>
      <xdr:colOff>0</xdr:colOff>
      <xdr:row>58</xdr:row>
      <xdr:rowOff>39262</xdr:rowOff>
    </xdr:to>
    <xdr:cxnSp macro="">
      <xdr:nvCxnSpPr>
        <xdr:cNvPr id="344" name="直線コネクタ 343"/>
        <xdr:cNvCxnSpPr/>
      </xdr:nvCxnSpPr>
      <xdr:spPr>
        <a:xfrm flipV="1">
          <a:off x="9639300" y="9962221"/>
          <a:ext cx="838200" cy="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24536</xdr:rowOff>
    </xdr:from>
    <xdr:to>
      <xdr:col>50</xdr:col>
      <xdr:colOff>114300</xdr:colOff>
      <xdr:row>58</xdr:row>
      <xdr:rowOff>39262</xdr:rowOff>
    </xdr:to>
    <xdr:cxnSp macro="">
      <xdr:nvCxnSpPr>
        <xdr:cNvPr id="347" name="直線コネクタ 346"/>
        <xdr:cNvCxnSpPr/>
      </xdr:nvCxnSpPr>
      <xdr:spPr>
        <a:xfrm>
          <a:off x="8750300" y="9968636"/>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146197</xdr:rowOff>
    </xdr:from>
    <xdr:to>
      <xdr:col>45</xdr:col>
      <xdr:colOff>177800</xdr:colOff>
      <xdr:row>58</xdr:row>
      <xdr:rowOff>24536</xdr:rowOff>
    </xdr:to>
    <xdr:cxnSp macro="">
      <xdr:nvCxnSpPr>
        <xdr:cNvPr id="350" name="直線コネクタ 349"/>
        <xdr:cNvCxnSpPr/>
      </xdr:nvCxnSpPr>
      <xdr:spPr>
        <a:xfrm>
          <a:off x="7861300" y="9918847"/>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146197</xdr:rowOff>
    </xdr:from>
    <xdr:to>
      <xdr:col>41</xdr:col>
      <xdr:colOff>50800</xdr:colOff>
      <xdr:row>57</xdr:row>
      <xdr:rowOff>151391</xdr:rowOff>
    </xdr:to>
    <xdr:cxnSp macro="">
      <xdr:nvCxnSpPr>
        <xdr:cNvPr id="353" name="直線コネクタ 352"/>
        <xdr:cNvCxnSpPr/>
      </xdr:nvCxnSpPr>
      <xdr:spPr>
        <a:xfrm flipV="1">
          <a:off x="6972300" y="9918847"/>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6" name="フローチャート: 判断 355"/>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132064</xdr:rowOff>
    </xdr:from>
    <xdr:ext cx="534377" cy="259045"/>
    <xdr:sp macro="" textlink="">
      <xdr:nvSpPr>
        <xdr:cNvPr id="357" name="テキスト ボックス 356"/>
        <xdr:cNvSpPr txBox="1"/>
      </xdr:nvSpPr>
      <xdr:spPr>
        <a:xfrm>
          <a:off x="6705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138771</xdr:rowOff>
    </xdr:from>
    <xdr:to>
      <xdr:col>55</xdr:col>
      <xdr:colOff>50800</xdr:colOff>
      <xdr:row>58</xdr:row>
      <xdr:rowOff>68921</xdr:rowOff>
    </xdr:to>
    <xdr:sp macro="" textlink="">
      <xdr:nvSpPr>
        <xdr:cNvPr id="363" name="楕円 362"/>
        <xdr:cNvSpPr/>
      </xdr:nvSpPr>
      <xdr:spPr>
        <a:xfrm>
          <a:off x="10426700" y="99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53698</xdr:rowOff>
    </xdr:from>
    <xdr:ext cx="534377" cy="259045"/>
    <xdr:sp macro="" textlink="">
      <xdr:nvSpPr>
        <xdr:cNvPr id="364" name="普通建設事業費該当値テキスト"/>
        <xdr:cNvSpPr txBox="1"/>
      </xdr:nvSpPr>
      <xdr:spPr>
        <a:xfrm>
          <a:off x="10528300" y="98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159912</xdr:rowOff>
    </xdr:from>
    <xdr:to>
      <xdr:col>50</xdr:col>
      <xdr:colOff>165100</xdr:colOff>
      <xdr:row>58</xdr:row>
      <xdr:rowOff>90062</xdr:rowOff>
    </xdr:to>
    <xdr:sp macro="" textlink="">
      <xdr:nvSpPr>
        <xdr:cNvPr id="365" name="楕円 364"/>
        <xdr:cNvSpPr/>
      </xdr:nvSpPr>
      <xdr:spPr>
        <a:xfrm>
          <a:off x="9588500" y="99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81189</xdr:rowOff>
    </xdr:from>
    <xdr:ext cx="534377" cy="259045"/>
    <xdr:sp macro="" textlink="">
      <xdr:nvSpPr>
        <xdr:cNvPr id="366" name="テキスト ボックス 365"/>
        <xdr:cNvSpPr txBox="1"/>
      </xdr:nvSpPr>
      <xdr:spPr>
        <a:xfrm>
          <a:off x="9372111" y="1002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145186</xdr:rowOff>
    </xdr:from>
    <xdr:to>
      <xdr:col>46</xdr:col>
      <xdr:colOff>38100</xdr:colOff>
      <xdr:row>58</xdr:row>
      <xdr:rowOff>75336</xdr:rowOff>
    </xdr:to>
    <xdr:sp macro="" textlink="">
      <xdr:nvSpPr>
        <xdr:cNvPr id="367" name="楕円 366"/>
        <xdr:cNvSpPr/>
      </xdr:nvSpPr>
      <xdr:spPr>
        <a:xfrm>
          <a:off x="8699500" y="99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66463</xdr:rowOff>
    </xdr:from>
    <xdr:ext cx="534377" cy="259045"/>
    <xdr:sp macro="" textlink="">
      <xdr:nvSpPr>
        <xdr:cNvPr id="368" name="テキスト ボックス 367"/>
        <xdr:cNvSpPr txBox="1"/>
      </xdr:nvSpPr>
      <xdr:spPr>
        <a:xfrm>
          <a:off x="8483111" y="1001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95397</xdr:rowOff>
    </xdr:from>
    <xdr:to>
      <xdr:col>41</xdr:col>
      <xdr:colOff>101600</xdr:colOff>
      <xdr:row>58</xdr:row>
      <xdr:rowOff>25547</xdr:rowOff>
    </xdr:to>
    <xdr:sp macro="" textlink="">
      <xdr:nvSpPr>
        <xdr:cNvPr id="369" name="楕円 368"/>
        <xdr:cNvSpPr/>
      </xdr:nvSpPr>
      <xdr:spPr>
        <a:xfrm>
          <a:off x="7810500" y="98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16674</xdr:rowOff>
    </xdr:from>
    <xdr:ext cx="534377" cy="259045"/>
    <xdr:sp macro="" textlink="">
      <xdr:nvSpPr>
        <xdr:cNvPr id="370" name="テキスト ボックス 369"/>
        <xdr:cNvSpPr txBox="1"/>
      </xdr:nvSpPr>
      <xdr:spPr>
        <a:xfrm>
          <a:off x="7594111" y="99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100591</xdr:rowOff>
    </xdr:from>
    <xdr:to>
      <xdr:col>36</xdr:col>
      <xdr:colOff>165100</xdr:colOff>
      <xdr:row>58</xdr:row>
      <xdr:rowOff>30741</xdr:rowOff>
    </xdr:to>
    <xdr:sp macro="" textlink="">
      <xdr:nvSpPr>
        <xdr:cNvPr id="371" name="楕円 370"/>
        <xdr:cNvSpPr/>
      </xdr:nvSpPr>
      <xdr:spPr>
        <a:xfrm>
          <a:off x="6921500" y="98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21868</xdr:rowOff>
    </xdr:from>
    <xdr:ext cx="534377" cy="259045"/>
    <xdr:sp macro="" textlink="">
      <xdr:nvSpPr>
        <xdr:cNvPr id="372" name="テキスト ボックス 371"/>
        <xdr:cNvSpPr txBox="1"/>
      </xdr:nvSpPr>
      <xdr:spPr>
        <a:xfrm>
          <a:off x="6705111" y="99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81310</xdr:rowOff>
    </xdr:from>
    <xdr:to>
      <xdr:col>55</xdr:col>
      <xdr:colOff>0</xdr:colOff>
      <xdr:row>79</xdr:row>
      <xdr:rowOff>85108</xdr:rowOff>
    </xdr:to>
    <xdr:cxnSp macro="">
      <xdr:nvCxnSpPr>
        <xdr:cNvPr id="403" name="直線コネクタ 402"/>
        <xdr:cNvCxnSpPr/>
      </xdr:nvCxnSpPr>
      <xdr:spPr>
        <a:xfrm flipV="1">
          <a:off x="9639300" y="13625860"/>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119735</xdr:rowOff>
    </xdr:from>
    <xdr:to>
      <xdr:col>50</xdr:col>
      <xdr:colOff>114300</xdr:colOff>
      <xdr:row>79</xdr:row>
      <xdr:rowOff>85108</xdr:rowOff>
    </xdr:to>
    <xdr:cxnSp macro="">
      <xdr:nvCxnSpPr>
        <xdr:cNvPr id="406" name="直線コネクタ 405"/>
        <xdr:cNvCxnSpPr/>
      </xdr:nvCxnSpPr>
      <xdr:spPr>
        <a:xfrm>
          <a:off x="8750300" y="13492835"/>
          <a:ext cx="889000" cy="1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108905</xdr:rowOff>
    </xdr:from>
    <xdr:to>
      <xdr:col>45</xdr:col>
      <xdr:colOff>177800</xdr:colOff>
      <xdr:row>78</xdr:row>
      <xdr:rowOff>119735</xdr:rowOff>
    </xdr:to>
    <xdr:cxnSp macro="">
      <xdr:nvCxnSpPr>
        <xdr:cNvPr id="409" name="直線コネクタ 408"/>
        <xdr:cNvCxnSpPr/>
      </xdr:nvCxnSpPr>
      <xdr:spPr>
        <a:xfrm>
          <a:off x="7861300" y="13482005"/>
          <a:ext cx="889000" cy="1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108905</xdr:rowOff>
    </xdr:from>
    <xdr:to>
      <xdr:col>41</xdr:col>
      <xdr:colOff>50800</xdr:colOff>
      <xdr:row>79</xdr:row>
      <xdr:rowOff>20143</xdr:rowOff>
    </xdr:to>
    <xdr:cxnSp macro="">
      <xdr:nvCxnSpPr>
        <xdr:cNvPr id="412" name="直線コネクタ 411"/>
        <xdr:cNvCxnSpPr/>
      </xdr:nvCxnSpPr>
      <xdr:spPr>
        <a:xfrm flipV="1">
          <a:off x="6972300" y="13482005"/>
          <a:ext cx="889000" cy="8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5" name="フローチャート: 判断 414"/>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128280</xdr:rowOff>
    </xdr:from>
    <xdr:ext cx="534377" cy="259045"/>
    <xdr:sp macro="" textlink="">
      <xdr:nvSpPr>
        <xdr:cNvPr id="416" name="テキスト ボックス 415"/>
        <xdr:cNvSpPr txBox="1"/>
      </xdr:nvSpPr>
      <xdr:spPr>
        <a:xfrm>
          <a:off x="6705111" y="131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30510</xdr:rowOff>
    </xdr:from>
    <xdr:to>
      <xdr:col>55</xdr:col>
      <xdr:colOff>50800</xdr:colOff>
      <xdr:row>79</xdr:row>
      <xdr:rowOff>132110</xdr:rowOff>
    </xdr:to>
    <xdr:sp macro="" textlink="">
      <xdr:nvSpPr>
        <xdr:cNvPr id="422" name="楕円 421"/>
        <xdr:cNvSpPr/>
      </xdr:nvSpPr>
      <xdr:spPr>
        <a:xfrm>
          <a:off x="10426700" y="135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116887</xdr:rowOff>
    </xdr:from>
    <xdr:ext cx="469744" cy="259045"/>
    <xdr:sp macro="" textlink="">
      <xdr:nvSpPr>
        <xdr:cNvPr id="423" name="普通建設事業費 （ うち新規整備　）該当値テキスト"/>
        <xdr:cNvSpPr txBox="1"/>
      </xdr:nvSpPr>
      <xdr:spPr>
        <a:xfrm>
          <a:off x="10528300" y="134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34308</xdr:rowOff>
    </xdr:from>
    <xdr:to>
      <xdr:col>50</xdr:col>
      <xdr:colOff>165100</xdr:colOff>
      <xdr:row>79</xdr:row>
      <xdr:rowOff>135908</xdr:rowOff>
    </xdr:to>
    <xdr:sp macro="" textlink="">
      <xdr:nvSpPr>
        <xdr:cNvPr id="424" name="楕円 423"/>
        <xdr:cNvSpPr/>
      </xdr:nvSpPr>
      <xdr:spPr>
        <a:xfrm>
          <a:off x="9588500" y="135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127035</xdr:rowOff>
    </xdr:from>
    <xdr:ext cx="469744" cy="259045"/>
    <xdr:sp macro="" textlink="">
      <xdr:nvSpPr>
        <xdr:cNvPr id="425" name="テキスト ボックス 424"/>
        <xdr:cNvSpPr txBox="1"/>
      </xdr:nvSpPr>
      <xdr:spPr>
        <a:xfrm>
          <a:off x="9404428" y="136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68935</xdr:rowOff>
    </xdr:from>
    <xdr:to>
      <xdr:col>46</xdr:col>
      <xdr:colOff>38100</xdr:colOff>
      <xdr:row>78</xdr:row>
      <xdr:rowOff>170535</xdr:rowOff>
    </xdr:to>
    <xdr:sp macro="" textlink="">
      <xdr:nvSpPr>
        <xdr:cNvPr id="426" name="楕円 425"/>
        <xdr:cNvSpPr/>
      </xdr:nvSpPr>
      <xdr:spPr>
        <a:xfrm>
          <a:off x="8699500" y="134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15612</xdr:rowOff>
    </xdr:from>
    <xdr:ext cx="534377" cy="259045"/>
    <xdr:sp macro="" textlink="">
      <xdr:nvSpPr>
        <xdr:cNvPr id="427" name="テキスト ボックス 426"/>
        <xdr:cNvSpPr txBox="1"/>
      </xdr:nvSpPr>
      <xdr:spPr>
        <a:xfrm>
          <a:off x="8483111" y="132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58105</xdr:rowOff>
    </xdr:from>
    <xdr:to>
      <xdr:col>41</xdr:col>
      <xdr:colOff>101600</xdr:colOff>
      <xdr:row>78</xdr:row>
      <xdr:rowOff>159705</xdr:rowOff>
    </xdr:to>
    <xdr:sp macro="" textlink="">
      <xdr:nvSpPr>
        <xdr:cNvPr id="428" name="楕円 427"/>
        <xdr:cNvSpPr/>
      </xdr:nvSpPr>
      <xdr:spPr>
        <a:xfrm>
          <a:off x="7810500" y="134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150832</xdr:rowOff>
    </xdr:from>
    <xdr:ext cx="534377" cy="259045"/>
    <xdr:sp macro="" textlink="">
      <xdr:nvSpPr>
        <xdr:cNvPr id="429" name="テキスト ボックス 428"/>
        <xdr:cNvSpPr txBox="1"/>
      </xdr:nvSpPr>
      <xdr:spPr>
        <a:xfrm>
          <a:off x="7594111" y="135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140793</xdr:rowOff>
    </xdr:from>
    <xdr:to>
      <xdr:col>36</xdr:col>
      <xdr:colOff>165100</xdr:colOff>
      <xdr:row>79</xdr:row>
      <xdr:rowOff>70943</xdr:rowOff>
    </xdr:to>
    <xdr:sp macro="" textlink="">
      <xdr:nvSpPr>
        <xdr:cNvPr id="430" name="楕円 429"/>
        <xdr:cNvSpPr/>
      </xdr:nvSpPr>
      <xdr:spPr>
        <a:xfrm>
          <a:off x="6921500" y="135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62070</xdr:rowOff>
    </xdr:from>
    <xdr:ext cx="469744" cy="259045"/>
    <xdr:sp macro="" textlink="">
      <xdr:nvSpPr>
        <xdr:cNvPr id="431" name="テキスト ボックス 430"/>
        <xdr:cNvSpPr txBox="1"/>
      </xdr:nvSpPr>
      <xdr:spPr>
        <a:xfrm>
          <a:off x="6737428" y="1360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54367</xdr:rowOff>
    </xdr:from>
    <xdr:to>
      <xdr:col>55</xdr:col>
      <xdr:colOff>0</xdr:colOff>
      <xdr:row>98</xdr:row>
      <xdr:rowOff>2214</xdr:rowOff>
    </xdr:to>
    <xdr:cxnSp macro="">
      <xdr:nvCxnSpPr>
        <xdr:cNvPr id="462" name="直線コネクタ 461"/>
        <xdr:cNvCxnSpPr/>
      </xdr:nvCxnSpPr>
      <xdr:spPr>
        <a:xfrm flipV="1">
          <a:off x="9639300" y="16685017"/>
          <a:ext cx="838200" cy="1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2214</xdr:rowOff>
    </xdr:from>
    <xdr:to>
      <xdr:col>50</xdr:col>
      <xdr:colOff>114300</xdr:colOff>
      <xdr:row>98</xdr:row>
      <xdr:rowOff>106814</xdr:rowOff>
    </xdr:to>
    <xdr:cxnSp macro="">
      <xdr:nvCxnSpPr>
        <xdr:cNvPr id="465" name="直線コネクタ 464"/>
        <xdr:cNvCxnSpPr/>
      </xdr:nvCxnSpPr>
      <xdr:spPr>
        <a:xfrm flipV="1">
          <a:off x="8750300" y="16804314"/>
          <a:ext cx="889000" cy="10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98650</xdr:rowOff>
    </xdr:from>
    <xdr:to>
      <xdr:col>45</xdr:col>
      <xdr:colOff>177800</xdr:colOff>
      <xdr:row>98</xdr:row>
      <xdr:rowOff>106814</xdr:rowOff>
    </xdr:to>
    <xdr:cxnSp macro="">
      <xdr:nvCxnSpPr>
        <xdr:cNvPr id="468" name="直線コネクタ 467"/>
        <xdr:cNvCxnSpPr/>
      </xdr:nvCxnSpPr>
      <xdr:spPr>
        <a:xfrm>
          <a:off x="7861300" y="167293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67577</xdr:rowOff>
    </xdr:from>
    <xdr:to>
      <xdr:col>41</xdr:col>
      <xdr:colOff>50800</xdr:colOff>
      <xdr:row>97</xdr:row>
      <xdr:rowOff>98650</xdr:rowOff>
    </xdr:to>
    <xdr:cxnSp macro="">
      <xdr:nvCxnSpPr>
        <xdr:cNvPr id="471" name="直線コネクタ 470"/>
        <xdr:cNvCxnSpPr/>
      </xdr:nvCxnSpPr>
      <xdr:spPr>
        <a:xfrm>
          <a:off x="6972300" y="16698227"/>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4" name="フローチャート: 判断 473"/>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119327</xdr:rowOff>
    </xdr:from>
    <xdr:ext cx="534377" cy="259045"/>
    <xdr:sp macro="" textlink="">
      <xdr:nvSpPr>
        <xdr:cNvPr id="475" name="テキスト ボックス 474"/>
        <xdr:cNvSpPr txBox="1"/>
      </xdr:nvSpPr>
      <xdr:spPr>
        <a:xfrm>
          <a:off x="6705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3567</xdr:rowOff>
    </xdr:from>
    <xdr:to>
      <xdr:col>55</xdr:col>
      <xdr:colOff>50800</xdr:colOff>
      <xdr:row>97</xdr:row>
      <xdr:rowOff>105167</xdr:rowOff>
    </xdr:to>
    <xdr:sp macro="" textlink="">
      <xdr:nvSpPr>
        <xdr:cNvPr id="481" name="楕円 480"/>
        <xdr:cNvSpPr/>
      </xdr:nvSpPr>
      <xdr:spPr>
        <a:xfrm>
          <a:off x="10426700" y="166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26444</xdr:rowOff>
    </xdr:from>
    <xdr:ext cx="534377" cy="259045"/>
    <xdr:sp macro="" textlink="">
      <xdr:nvSpPr>
        <xdr:cNvPr id="482" name="普通建設事業費 （ うち更新整備　）該当値テキスト"/>
        <xdr:cNvSpPr txBox="1"/>
      </xdr:nvSpPr>
      <xdr:spPr>
        <a:xfrm>
          <a:off x="10528300" y="164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122864</xdr:rowOff>
    </xdr:from>
    <xdr:to>
      <xdr:col>50</xdr:col>
      <xdr:colOff>165100</xdr:colOff>
      <xdr:row>98</xdr:row>
      <xdr:rowOff>53014</xdr:rowOff>
    </xdr:to>
    <xdr:sp macro="" textlink="">
      <xdr:nvSpPr>
        <xdr:cNvPr id="483" name="楕円 482"/>
        <xdr:cNvSpPr/>
      </xdr:nvSpPr>
      <xdr:spPr>
        <a:xfrm>
          <a:off x="9588500" y="167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44141</xdr:rowOff>
    </xdr:from>
    <xdr:ext cx="534377" cy="259045"/>
    <xdr:sp macro="" textlink="">
      <xdr:nvSpPr>
        <xdr:cNvPr id="484" name="テキスト ボックス 483"/>
        <xdr:cNvSpPr txBox="1"/>
      </xdr:nvSpPr>
      <xdr:spPr>
        <a:xfrm>
          <a:off x="9372111" y="1684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56014</xdr:rowOff>
    </xdr:from>
    <xdr:to>
      <xdr:col>46</xdr:col>
      <xdr:colOff>38100</xdr:colOff>
      <xdr:row>98</xdr:row>
      <xdr:rowOff>157614</xdr:rowOff>
    </xdr:to>
    <xdr:sp macro="" textlink="">
      <xdr:nvSpPr>
        <xdr:cNvPr id="485" name="楕円 484"/>
        <xdr:cNvSpPr/>
      </xdr:nvSpPr>
      <xdr:spPr>
        <a:xfrm>
          <a:off x="8699500" y="168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148741</xdr:rowOff>
    </xdr:from>
    <xdr:ext cx="534377" cy="259045"/>
    <xdr:sp macro="" textlink="">
      <xdr:nvSpPr>
        <xdr:cNvPr id="486" name="テキスト ボックス 485"/>
        <xdr:cNvSpPr txBox="1"/>
      </xdr:nvSpPr>
      <xdr:spPr>
        <a:xfrm>
          <a:off x="8483111" y="169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47850</xdr:rowOff>
    </xdr:from>
    <xdr:to>
      <xdr:col>41</xdr:col>
      <xdr:colOff>101600</xdr:colOff>
      <xdr:row>97</xdr:row>
      <xdr:rowOff>149450</xdr:rowOff>
    </xdr:to>
    <xdr:sp macro="" textlink="">
      <xdr:nvSpPr>
        <xdr:cNvPr id="487" name="楕円 486"/>
        <xdr:cNvSpPr/>
      </xdr:nvSpPr>
      <xdr:spPr>
        <a:xfrm>
          <a:off x="7810500" y="166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165977</xdr:rowOff>
    </xdr:from>
    <xdr:ext cx="534377" cy="259045"/>
    <xdr:sp macro="" textlink="">
      <xdr:nvSpPr>
        <xdr:cNvPr id="488" name="テキスト ボックス 487"/>
        <xdr:cNvSpPr txBox="1"/>
      </xdr:nvSpPr>
      <xdr:spPr>
        <a:xfrm>
          <a:off x="7594111" y="164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16777</xdr:rowOff>
    </xdr:from>
    <xdr:to>
      <xdr:col>36</xdr:col>
      <xdr:colOff>165100</xdr:colOff>
      <xdr:row>97</xdr:row>
      <xdr:rowOff>118377</xdr:rowOff>
    </xdr:to>
    <xdr:sp macro="" textlink="">
      <xdr:nvSpPr>
        <xdr:cNvPr id="489" name="楕円 488"/>
        <xdr:cNvSpPr/>
      </xdr:nvSpPr>
      <xdr:spPr>
        <a:xfrm>
          <a:off x="6921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109504</xdr:rowOff>
    </xdr:from>
    <xdr:ext cx="534377" cy="259045"/>
    <xdr:sp macro="" textlink="">
      <xdr:nvSpPr>
        <xdr:cNvPr id="490" name="テキスト ボックス 489"/>
        <xdr:cNvSpPr txBox="1"/>
      </xdr:nvSpPr>
      <xdr:spPr>
        <a:xfrm>
          <a:off x="6705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13665</xdr:rowOff>
    </xdr:from>
    <xdr:to>
      <xdr:col>85</xdr:col>
      <xdr:colOff>127000</xdr:colOff>
      <xdr:row>39</xdr:row>
      <xdr:rowOff>34734</xdr:rowOff>
    </xdr:to>
    <xdr:cxnSp macro="">
      <xdr:nvCxnSpPr>
        <xdr:cNvPr id="519" name="直線コネクタ 518"/>
        <xdr:cNvCxnSpPr/>
      </xdr:nvCxnSpPr>
      <xdr:spPr>
        <a:xfrm flipV="1">
          <a:off x="15481300" y="6700215"/>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34734</xdr:rowOff>
    </xdr:from>
    <xdr:to>
      <xdr:col>81</xdr:col>
      <xdr:colOff>50800</xdr:colOff>
      <xdr:row>39</xdr:row>
      <xdr:rowOff>44450</xdr:rowOff>
    </xdr:to>
    <xdr:cxnSp macro="">
      <xdr:nvCxnSpPr>
        <xdr:cNvPr id="522" name="直線コネクタ 521"/>
        <xdr:cNvCxnSpPr/>
      </xdr:nvCxnSpPr>
      <xdr:spPr>
        <a:xfrm flipV="1">
          <a:off x="14592300" y="672128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126238</xdr:rowOff>
    </xdr:from>
    <xdr:to>
      <xdr:col>67</xdr:col>
      <xdr:colOff>101600</xdr:colOff>
      <xdr:row>39</xdr:row>
      <xdr:rowOff>56388</xdr:rowOff>
    </xdr:to>
    <xdr:sp macro="" textlink="">
      <xdr:nvSpPr>
        <xdr:cNvPr id="531" name="フローチャート: 判断 530"/>
        <xdr:cNvSpPr/>
      </xdr:nvSpPr>
      <xdr:spPr>
        <a:xfrm>
          <a:off x="1276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72915</xdr:rowOff>
    </xdr:from>
    <xdr:ext cx="469744" cy="259045"/>
    <xdr:sp macro="" textlink="">
      <xdr:nvSpPr>
        <xdr:cNvPr id="532" name="テキスト ボックス 531"/>
        <xdr:cNvSpPr txBox="1"/>
      </xdr:nvSpPr>
      <xdr:spPr>
        <a:xfrm>
          <a:off x="12579428"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134315</xdr:rowOff>
    </xdr:from>
    <xdr:to>
      <xdr:col>85</xdr:col>
      <xdr:colOff>177800</xdr:colOff>
      <xdr:row>39</xdr:row>
      <xdr:rowOff>64465</xdr:rowOff>
    </xdr:to>
    <xdr:sp macro="" textlink="">
      <xdr:nvSpPr>
        <xdr:cNvPr id="538" name="楕円 537"/>
        <xdr:cNvSpPr/>
      </xdr:nvSpPr>
      <xdr:spPr>
        <a:xfrm>
          <a:off x="16268700" y="66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155384</xdr:rowOff>
    </xdr:from>
    <xdr:to>
      <xdr:col>81</xdr:col>
      <xdr:colOff>101600</xdr:colOff>
      <xdr:row>39</xdr:row>
      <xdr:rowOff>85534</xdr:rowOff>
    </xdr:to>
    <xdr:sp macro="" textlink="">
      <xdr:nvSpPr>
        <xdr:cNvPr id="540" name="楕円 539"/>
        <xdr:cNvSpPr/>
      </xdr:nvSpPr>
      <xdr:spPr>
        <a:xfrm>
          <a:off x="15430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76661</xdr:rowOff>
    </xdr:from>
    <xdr:ext cx="378565" cy="259045"/>
    <xdr:sp macro="" textlink="">
      <xdr:nvSpPr>
        <xdr:cNvPr id="541" name="テキスト ボックス 540"/>
        <xdr:cNvSpPr txBox="1"/>
      </xdr:nvSpPr>
      <xdr:spPr>
        <a:xfrm>
          <a:off x="15292017" y="676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148758</xdr:rowOff>
    </xdr:from>
    <xdr:to>
      <xdr:col>85</xdr:col>
      <xdr:colOff>127000</xdr:colOff>
      <xdr:row>76</xdr:row>
      <xdr:rowOff>150044</xdr:rowOff>
    </xdr:to>
    <xdr:cxnSp macro="">
      <xdr:nvCxnSpPr>
        <xdr:cNvPr id="629" name="直線コネクタ 628"/>
        <xdr:cNvCxnSpPr/>
      </xdr:nvCxnSpPr>
      <xdr:spPr>
        <a:xfrm flipV="1">
          <a:off x="15481300" y="13178958"/>
          <a:ext cx="8382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138142</xdr:rowOff>
    </xdr:from>
    <xdr:to>
      <xdr:col>81</xdr:col>
      <xdr:colOff>50800</xdr:colOff>
      <xdr:row>76</xdr:row>
      <xdr:rowOff>150044</xdr:rowOff>
    </xdr:to>
    <xdr:cxnSp macro="">
      <xdr:nvCxnSpPr>
        <xdr:cNvPr id="632" name="直線コネクタ 631"/>
        <xdr:cNvCxnSpPr/>
      </xdr:nvCxnSpPr>
      <xdr:spPr>
        <a:xfrm>
          <a:off x="14592300" y="13168342"/>
          <a:ext cx="8890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113339</xdr:rowOff>
    </xdr:from>
    <xdr:to>
      <xdr:col>76</xdr:col>
      <xdr:colOff>114300</xdr:colOff>
      <xdr:row>76</xdr:row>
      <xdr:rowOff>138142</xdr:rowOff>
    </xdr:to>
    <xdr:cxnSp macro="">
      <xdr:nvCxnSpPr>
        <xdr:cNvPr id="635" name="直線コネクタ 634"/>
        <xdr:cNvCxnSpPr/>
      </xdr:nvCxnSpPr>
      <xdr:spPr>
        <a:xfrm>
          <a:off x="13703300" y="1314353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101752</xdr:rowOff>
    </xdr:from>
    <xdr:to>
      <xdr:col>71</xdr:col>
      <xdr:colOff>177800</xdr:colOff>
      <xdr:row>76</xdr:row>
      <xdr:rowOff>113339</xdr:rowOff>
    </xdr:to>
    <xdr:cxnSp macro="">
      <xdr:nvCxnSpPr>
        <xdr:cNvPr id="638" name="直線コネクタ 637"/>
        <xdr:cNvCxnSpPr/>
      </xdr:nvCxnSpPr>
      <xdr:spPr>
        <a:xfrm>
          <a:off x="12814300" y="13131952"/>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41" name="フローチャート: 判断 640"/>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122159</xdr:rowOff>
    </xdr:from>
    <xdr:ext cx="534377" cy="259045"/>
    <xdr:sp macro="" textlink="">
      <xdr:nvSpPr>
        <xdr:cNvPr id="642" name="テキスト ボックス 641"/>
        <xdr:cNvSpPr txBox="1"/>
      </xdr:nvSpPr>
      <xdr:spPr>
        <a:xfrm>
          <a:off x="12547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97958</xdr:rowOff>
    </xdr:from>
    <xdr:to>
      <xdr:col>85</xdr:col>
      <xdr:colOff>177800</xdr:colOff>
      <xdr:row>77</xdr:row>
      <xdr:rowOff>28108</xdr:rowOff>
    </xdr:to>
    <xdr:sp macro="" textlink="">
      <xdr:nvSpPr>
        <xdr:cNvPr id="648" name="楕円 647"/>
        <xdr:cNvSpPr/>
      </xdr:nvSpPr>
      <xdr:spPr>
        <a:xfrm>
          <a:off x="16268700" y="1312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120835</xdr:rowOff>
    </xdr:from>
    <xdr:ext cx="534377" cy="259045"/>
    <xdr:sp macro="" textlink="">
      <xdr:nvSpPr>
        <xdr:cNvPr id="649" name="公債費該当値テキスト"/>
        <xdr:cNvSpPr txBox="1"/>
      </xdr:nvSpPr>
      <xdr:spPr>
        <a:xfrm>
          <a:off x="16370300" y="129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99244</xdr:rowOff>
    </xdr:from>
    <xdr:to>
      <xdr:col>81</xdr:col>
      <xdr:colOff>101600</xdr:colOff>
      <xdr:row>77</xdr:row>
      <xdr:rowOff>29394</xdr:rowOff>
    </xdr:to>
    <xdr:sp macro="" textlink="">
      <xdr:nvSpPr>
        <xdr:cNvPr id="650" name="楕円 649"/>
        <xdr:cNvSpPr/>
      </xdr:nvSpPr>
      <xdr:spPr>
        <a:xfrm>
          <a:off x="15430500" y="13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20521</xdr:rowOff>
    </xdr:from>
    <xdr:ext cx="534377" cy="259045"/>
    <xdr:sp macro="" textlink="">
      <xdr:nvSpPr>
        <xdr:cNvPr id="651" name="テキスト ボックス 650"/>
        <xdr:cNvSpPr txBox="1"/>
      </xdr:nvSpPr>
      <xdr:spPr>
        <a:xfrm>
          <a:off x="15214111" y="132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87342</xdr:rowOff>
    </xdr:from>
    <xdr:to>
      <xdr:col>76</xdr:col>
      <xdr:colOff>165100</xdr:colOff>
      <xdr:row>77</xdr:row>
      <xdr:rowOff>17492</xdr:rowOff>
    </xdr:to>
    <xdr:sp macro="" textlink="">
      <xdr:nvSpPr>
        <xdr:cNvPr id="652" name="楕円 651"/>
        <xdr:cNvSpPr/>
      </xdr:nvSpPr>
      <xdr:spPr>
        <a:xfrm>
          <a:off x="14541500" y="131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8619</xdr:rowOff>
    </xdr:from>
    <xdr:ext cx="534377" cy="259045"/>
    <xdr:sp macro="" textlink="">
      <xdr:nvSpPr>
        <xdr:cNvPr id="653" name="テキスト ボックス 652"/>
        <xdr:cNvSpPr txBox="1"/>
      </xdr:nvSpPr>
      <xdr:spPr>
        <a:xfrm>
          <a:off x="14325111" y="132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62539</xdr:rowOff>
    </xdr:from>
    <xdr:to>
      <xdr:col>72</xdr:col>
      <xdr:colOff>38100</xdr:colOff>
      <xdr:row>76</xdr:row>
      <xdr:rowOff>164139</xdr:rowOff>
    </xdr:to>
    <xdr:sp macro="" textlink="">
      <xdr:nvSpPr>
        <xdr:cNvPr id="654" name="楕円 653"/>
        <xdr:cNvSpPr/>
      </xdr:nvSpPr>
      <xdr:spPr>
        <a:xfrm>
          <a:off x="13652500" y="130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9217</xdr:rowOff>
    </xdr:from>
    <xdr:ext cx="534377" cy="259045"/>
    <xdr:sp macro="" textlink="">
      <xdr:nvSpPr>
        <xdr:cNvPr id="655" name="テキスト ボックス 654"/>
        <xdr:cNvSpPr txBox="1"/>
      </xdr:nvSpPr>
      <xdr:spPr>
        <a:xfrm>
          <a:off x="13436111" y="128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50952</xdr:rowOff>
    </xdr:from>
    <xdr:to>
      <xdr:col>67</xdr:col>
      <xdr:colOff>101600</xdr:colOff>
      <xdr:row>76</xdr:row>
      <xdr:rowOff>152552</xdr:rowOff>
    </xdr:to>
    <xdr:sp macro="" textlink="">
      <xdr:nvSpPr>
        <xdr:cNvPr id="656" name="楕円 655"/>
        <xdr:cNvSpPr/>
      </xdr:nvSpPr>
      <xdr:spPr>
        <a:xfrm>
          <a:off x="12763500" y="13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143679</xdr:rowOff>
    </xdr:from>
    <xdr:ext cx="534377" cy="259045"/>
    <xdr:sp macro="" textlink="">
      <xdr:nvSpPr>
        <xdr:cNvPr id="657" name="テキスト ボックス 656"/>
        <xdr:cNvSpPr txBox="1"/>
      </xdr:nvSpPr>
      <xdr:spPr>
        <a:xfrm>
          <a:off x="12547111" y="131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132138</xdr:rowOff>
    </xdr:from>
    <xdr:to>
      <xdr:col>85</xdr:col>
      <xdr:colOff>127000</xdr:colOff>
      <xdr:row>99</xdr:row>
      <xdr:rowOff>39021</xdr:rowOff>
    </xdr:to>
    <xdr:cxnSp macro="">
      <xdr:nvCxnSpPr>
        <xdr:cNvPr id="686" name="直線コネクタ 685"/>
        <xdr:cNvCxnSpPr/>
      </xdr:nvCxnSpPr>
      <xdr:spPr>
        <a:xfrm flipV="1">
          <a:off x="15481300" y="16762788"/>
          <a:ext cx="838200" cy="2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39021</xdr:rowOff>
    </xdr:from>
    <xdr:to>
      <xdr:col>81</xdr:col>
      <xdr:colOff>50800</xdr:colOff>
      <xdr:row>99</xdr:row>
      <xdr:rowOff>43345</xdr:rowOff>
    </xdr:to>
    <xdr:cxnSp macro="">
      <xdr:nvCxnSpPr>
        <xdr:cNvPr id="689" name="直線コネクタ 688"/>
        <xdr:cNvCxnSpPr/>
      </xdr:nvCxnSpPr>
      <xdr:spPr>
        <a:xfrm flipV="1">
          <a:off x="14592300" y="17012571"/>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158178</xdr:rowOff>
    </xdr:from>
    <xdr:to>
      <xdr:col>76</xdr:col>
      <xdr:colOff>114300</xdr:colOff>
      <xdr:row>99</xdr:row>
      <xdr:rowOff>43345</xdr:rowOff>
    </xdr:to>
    <xdr:cxnSp macro="">
      <xdr:nvCxnSpPr>
        <xdr:cNvPr id="692" name="直線コネクタ 691"/>
        <xdr:cNvCxnSpPr/>
      </xdr:nvCxnSpPr>
      <xdr:spPr>
        <a:xfrm>
          <a:off x="13703300" y="16788828"/>
          <a:ext cx="889000" cy="2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158178</xdr:rowOff>
    </xdr:from>
    <xdr:to>
      <xdr:col>71</xdr:col>
      <xdr:colOff>177800</xdr:colOff>
      <xdr:row>98</xdr:row>
      <xdr:rowOff>18142</xdr:rowOff>
    </xdr:to>
    <xdr:cxnSp macro="">
      <xdr:nvCxnSpPr>
        <xdr:cNvPr id="695" name="直線コネクタ 694"/>
        <xdr:cNvCxnSpPr/>
      </xdr:nvCxnSpPr>
      <xdr:spPr>
        <a:xfrm flipV="1">
          <a:off x="12814300" y="16788828"/>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34894</xdr:rowOff>
    </xdr:from>
    <xdr:to>
      <xdr:col>67</xdr:col>
      <xdr:colOff>101600</xdr:colOff>
      <xdr:row>96</xdr:row>
      <xdr:rowOff>136494</xdr:rowOff>
    </xdr:to>
    <xdr:sp macro="" textlink="">
      <xdr:nvSpPr>
        <xdr:cNvPr id="698" name="フローチャート: 判断 697"/>
        <xdr:cNvSpPr/>
      </xdr:nvSpPr>
      <xdr:spPr>
        <a:xfrm>
          <a:off x="12763500" y="164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153021</xdr:rowOff>
    </xdr:from>
    <xdr:ext cx="534377" cy="259045"/>
    <xdr:sp macro="" textlink="">
      <xdr:nvSpPr>
        <xdr:cNvPr id="699" name="テキスト ボックス 698"/>
        <xdr:cNvSpPr txBox="1"/>
      </xdr:nvSpPr>
      <xdr:spPr>
        <a:xfrm>
          <a:off x="12547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81338</xdr:rowOff>
    </xdr:from>
    <xdr:to>
      <xdr:col>85</xdr:col>
      <xdr:colOff>177800</xdr:colOff>
      <xdr:row>98</xdr:row>
      <xdr:rowOff>11488</xdr:rowOff>
    </xdr:to>
    <xdr:sp macro="" textlink="">
      <xdr:nvSpPr>
        <xdr:cNvPr id="705" name="楕円 704"/>
        <xdr:cNvSpPr/>
      </xdr:nvSpPr>
      <xdr:spPr>
        <a:xfrm>
          <a:off x="16268700" y="167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104215</xdr:rowOff>
    </xdr:from>
    <xdr:ext cx="534377" cy="259045"/>
    <xdr:sp macro="" textlink="">
      <xdr:nvSpPr>
        <xdr:cNvPr id="706" name="積立金該当値テキスト"/>
        <xdr:cNvSpPr txBox="1"/>
      </xdr:nvSpPr>
      <xdr:spPr>
        <a:xfrm>
          <a:off x="16370300" y="165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159671</xdr:rowOff>
    </xdr:from>
    <xdr:to>
      <xdr:col>81</xdr:col>
      <xdr:colOff>101600</xdr:colOff>
      <xdr:row>99</xdr:row>
      <xdr:rowOff>89821</xdr:rowOff>
    </xdr:to>
    <xdr:sp macro="" textlink="">
      <xdr:nvSpPr>
        <xdr:cNvPr id="707" name="楕円 706"/>
        <xdr:cNvSpPr/>
      </xdr:nvSpPr>
      <xdr:spPr>
        <a:xfrm>
          <a:off x="15430500" y="169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80948</xdr:rowOff>
    </xdr:from>
    <xdr:ext cx="378565" cy="259045"/>
    <xdr:sp macro="" textlink="">
      <xdr:nvSpPr>
        <xdr:cNvPr id="708" name="テキスト ボックス 707"/>
        <xdr:cNvSpPr txBox="1"/>
      </xdr:nvSpPr>
      <xdr:spPr>
        <a:xfrm>
          <a:off x="15292017" y="17054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163995</xdr:rowOff>
    </xdr:from>
    <xdr:to>
      <xdr:col>76</xdr:col>
      <xdr:colOff>165100</xdr:colOff>
      <xdr:row>99</xdr:row>
      <xdr:rowOff>94145</xdr:rowOff>
    </xdr:to>
    <xdr:sp macro="" textlink="">
      <xdr:nvSpPr>
        <xdr:cNvPr id="709" name="楕円 708"/>
        <xdr:cNvSpPr/>
      </xdr:nvSpPr>
      <xdr:spPr>
        <a:xfrm>
          <a:off x="14541500" y="169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85272</xdr:rowOff>
    </xdr:from>
    <xdr:ext cx="313932" cy="259045"/>
    <xdr:sp macro="" textlink="">
      <xdr:nvSpPr>
        <xdr:cNvPr id="710" name="テキスト ボックス 709"/>
        <xdr:cNvSpPr txBox="1"/>
      </xdr:nvSpPr>
      <xdr:spPr>
        <a:xfrm>
          <a:off x="14435333" y="17058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107378</xdr:rowOff>
    </xdr:from>
    <xdr:to>
      <xdr:col>72</xdr:col>
      <xdr:colOff>38100</xdr:colOff>
      <xdr:row>98</xdr:row>
      <xdr:rowOff>37528</xdr:rowOff>
    </xdr:to>
    <xdr:sp macro="" textlink="">
      <xdr:nvSpPr>
        <xdr:cNvPr id="711" name="楕円 710"/>
        <xdr:cNvSpPr/>
      </xdr:nvSpPr>
      <xdr:spPr>
        <a:xfrm>
          <a:off x="13652500" y="167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28655</xdr:rowOff>
    </xdr:from>
    <xdr:ext cx="534377" cy="259045"/>
    <xdr:sp macro="" textlink="">
      <xdr:nvSpPr>
        <xdr:cNvPr id="712" name="テキスト ボックス 711"/>
        <xdr:cNvSpPr txBox="1"/>
      </xdr:nvSpPr>
      <xdr:spPr>
        <a:xfrm>
          <a:off x="13436111" y="168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138792</xdr:rowOff>
    </xdr:from>
    <xdr:to>
      <xdr:col>67</xdr:col>
      <xdr:colOff>101600</xdr:colOff>
      <xdr:row>98</xdr:row>
      <xdr:rowOff>68942</xdr:rowOff>
    </xdr:to>
    <xdr:sp macro="" textlink="">
      <xdr:nvSpPr>
        <xdr:cNvPr id="713" name="楕円 712"/>
        <xdr:cNvSpPr/>
      </xdr:nvSpPr>
      <xdr:spPr>
        <a:xfrm>
          <a:off x="12763500" y="167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60069</xdr:rowOff>
    </xdr:from>
    <xdr:ext cx="534377" cy="259045"/>
    <xdr:sp macro="" textlink="">
      <xdr:nvSpPr>
        <xdr:cNvPr id="714" name="テキスト ボックス 713"/>
        <xdr:cNvSpPr txBox="1"/>
      </xdr:nvSpPr>
      <xdr:spPr>
        <a:xfrm>
          <a:off x="12547111" y="168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57" name="フローチャート: 判断 756"/>
        <xdr:cNvSpPr/>
      </xdr:nvSpPr>
      <xdr:spPr>
        <a:xfrm>
          <a:off x="18605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56151</xdr:rowOff>
    </xdr:from>
    <xdr:ext cx="469744" cy="259045"/>
    <xdr:sp macro="" textlink="">
      <xdr:nvSpPr>
        <xdr:cNvPr id="758" name="テキスト ボックス 757"/>
        <xdr:cNvSpPr txBox="1"/>
      </xdr:nvSpPr>
      <xdr:spPr>
        <a:xfrm>
          <a:off x="18421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14" name="フローチャート: 判断 813"/>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119511</xdr:rowOff>
    </xdr:from>
    <xdr:ext cx="469744" cy="259045"/>
    <xdr:sp macro="" textlink="">
      <xdr:nvSpPr>
        <xdr:cNvPr id="815" name="テキスト ボックス 814"/>
        <xdr:cNvSpPr txBox="1"/>
      </xdr:nvSpPr>
      <xdr:spPr>
        <a:xfrm>
          <a:off x="18421428" y="97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69520</xdr:rowOff>
    </xdr:from>
    <xdr:to>
      <xdr:col>116</xdr:col>
      <xdr:colOff>63500</xdr:colOff>
      <xdr:row>76</xdr:row>
      <xdr:rowOff>95946</xdr:rowOff>
    </xdr:to>
    <xdr:cxnSp macro="">
      <xdr:nvCxnSpPr>
        <xdr:cNvPr id="858" name="直線コネクタ 857"/>
        <xdr:cNvCxnSpPr/>
      </xdr:nvCxnSpPr>
      <xdr:spPr>
        <a:xfrm flipV="1">
          <a:off x="21323300" y="13099720"/>
          <a:ext cx="8382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59096</xdr:rowOff>
    </xdr:from>
    <xdr:to>
      <xdr:col>111</xdr:col>
      <xdr:colOff>177800</xdr:colOff>
      <xdr:row>76</xdr:row>
      <xdr:rowOff>95946</xdr:rowOff>
    </xdr:to>
    <xdr:cxnSp macro="">
      <xdr:nvCxnSpPr>
        <xdr:cNvPr id="861" name="直線コネクタ 860"/>
        <xdr:cNvCxnSpPr/>
      </xdr:nvCxnSpPr>
      <xdr:spPr>
        <a:xfrm>
          <a:off x="20434300" y="12917846"/>
          <a:ext cx="889000" cy="2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59096</xdr:rowOff>
    </xdr:from>
    <xdr:to>
      <xdr:col>107</xdr:col>
      <xdr:colOff>50800</xdr:colOff>
      <xdr:row>75</xdr:row>
      <xdr:rowOff>94506</xdr:rowOff>
    </xdr:to>
    <xdr:cxnSp macro="">
      <xdr:nvCxnSpPr>
        <xdr:cNvPr id="864" name="直線コネクタ 863"/>
        <xdr:cNvCxnSpPr/>
      </xdr:nvCxnSpPr>
      <xdr:spPr>
        <a:xfrm flipV="1">
          <a:off x="19545300" y="12917846"/>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94506</xdr:rowOff>
    </xdr:from>
    <xdr:to>
      <xdr:col>102</xdr:col>
      <xdr:colOff>114300</xdr:colOff>
      <xdr:row>75</xdr:row>
      <xdr:rowOff>170379</xdr:rowOff>
    </xdr:to>
    <xdr:cxnSp macro="">
      <xdr:nvCxnSpPr>
        <xdr:cNvPr id="867" name="直線コネクタ 866"/>
        <xdr:cNvCxnSpPr/>
      </xdr:nvCxnSpPr>
      <xdr:spPr>
        <a:xfrm flipV="1">
          <a:off x="18656300" y="12953256"/>
          <a:ext cx="889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70" name="フローチャート: 判断 869"/>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5470</xdr:rowOff>
    </xdr:from>
    <xdr:ext cx="534377" cy="259045"/>
    <xdr:sp macro="" textlink="">
      <xdr:nvSpPr>
        <xdr:cNvPr id="871" name="テキスト ボックス 870"/>
        <xdr:cNvSpPr txBox="1"/>
      </xdr:nvSpPr>
      <xdr:spPr>
        <a:xfrm>
          <a:off x="18389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18720</xdr:rowOff>
    </xdr:from>
    <xdr:to>
      <xdr:col>116</xdr:col>
      <xdr:colOff>114300</xdr:colOff>
      <xdr:row>76</xdr:row>
      <xdr:rowOff>120320</xdr:rowOff>
    </xdr:to>
    <xdr:sp macro="" textlink="">
      <xdr:nvSpPr>
        <xdr:cNvPr id="877" name="楕円 876"/>
        <xdr:cNvSpPr/>
      </xdr:nvSpPr>
      <xdr:spPr>
        <a:xfrm>
          <a:off x="221107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41597</xdr:rowOff>
    </xdr:from>
    <xdr:ext cx="534377" cy="259045"/>
    <xdr:sp macro="" textlink="">
      <xdr:nvSpPr>
        <xdr:cNvPr id="878" name="繰出金該当値テキスト"/>
        <xdr:cNvSpPr txBox="1"/>
      </xdr:nvSpPr>
      <xdr:spPr>
        <a:xfrm>
          <a:off x="22212300" y="129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45146</xdr:rowOff>
    </xdr:from>
    <xdr:to>
      <xdr:col>112</xdr:col>
      <xdr:colOff>38100</xdr:colOff>
      <xdr:row>76</xdr:row>
      <xdr:rowOff>146746</xdr:rowOff>
    </xdr:to>
    <xdr:sp macro="" textlink="">
      <xdr:nvSpPr>
        <xdr:cNvPr id="879" name="楕円 878"/>
        <xdr:cNvSpPr/>
      </xdr:nvSpPr>
      <xdr:spPr>
        <a:xfrm>
          <a:off x="21272500" y="130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137873</xdr:rowOff>
    </xdr:from>
    <xdr:ext cx="534377" cy="259045"/>
    <xdr:sp macro="" textlink="">
      <xdr:nvSpPr>
        <xdr:cNvPr id="880" name="テキスト ボックス 879"/>
        <xdr:cNvSpPr txBox="1"/>
      </xdr:nvSpPr>
      <xdr:spPr>
        <a:xfrm>
          <a:off x="21056111" y="1316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8296</xdr:rowOff>
    </xdr:from>
    <xdr:to>
      <xdr:col>107</xdr:col>
      <xdr:colOff>101600</xdr:colOff>
      <xdr:row>75</xdr:row>
      <xdr:rowOff>109896</xdr:rowOff>
    </xdr:to>
    <xdr:sp macro="" textlink="">
      <xdr:nvSpPr>
        <xdr:cNvPr id="881" name="楕円 880"/>
        <xdr:cNvSpPr/>
      </xdr:nvSpPr>
      <xdr:spPr>
        <a:xfrm>
          <a:off x="20383500" y="12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126423</xdr:rowOff>
    </xdr:from>
    <xdr:ext cx="534377" cy="259045"/>
    <xdr:sp macro="" textlink="">
      <xdr:nvSpPr>
        <xdr:cNvPr id="882" name="テキスト ボックス 881"/>
        <xdr:cNvSpPr txBox="1"/>
      </xdr:nvSpPr>
      <xdr:spPr>
        <a:xfrm>
          <a:off x="20167111" y="126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43706</xdr:rowOff>
    </xdr:from>
    <xdr:to>
      <xdr:col>102</xdr:col>
      <xdr:colOff>165100</xdr:colOff>
      <xdr:row>75</xdr:row>
      <xdr:rowOff>145306</xdr:rowOff>
    </xdr:to>
    <xdr:sp macro="" textlink="">
      <xdr:nvSpPr>
        <xdr:cNvPr id="883" name="楕円 882"/>
        <xdr:cNvSpPr/>
      </xdr:nvSpPr>
      <xdr:spPr>
        <a:xfrm>
          <a:off x="19494500" y="129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161833</xdr:rowOff>
    </xdr:from>
    <xdr:ext cx="534377" cy="259045"/>
    <xdr:sp macro="" textlink="">
      <xdr:nvSpPr>
        <xdr:cNvPr id="884" name="テキスト ボックス 883"/>
        <xdr:cNvSpPr txBox="1"/>
      </xdr:nvSpPr>
      <xdr:spPr>
        <a:xfrm>
          <a:off x="19278111" y="126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119578</xdr:rowOff>
    </xdr:from>
    <xdr:to>
      <xdr:col>98</xdr:col>
      <xdr:colOff>38100</xdr:colOff>
      <xdr:row>76</xdr:row>
      <xdr:rowOff>49727</xdr:rowOff>
    </xdr:to>
    <xdr:sp macro="" textlink="">
      <xdr:nvSpPr>
        <xdr:cNvPr id="885" name="楕円 884"/>
        <xdr:cNvSpPr/>
      </xdr:nvSpPr>
      <xdr:spPr>
        <a:xfrm>
          <a:off x="18605500" y="12978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40856</xdr:rowOff>
    </xdr:from>
    <xdr:ext cx="534377" cy="259045"/>
    <xdr:sp macro="" textlink="">
      <xdr:nvSpPr>
        <xdr:cNvPr id="886" name="テキスト ボックス 885"/>
        <xdr:cNvSpPr txBox="1"/>
      </xdr:nvSpPr>
      <xdr:spPr>
        <a:xfrm>
          <a:off x="18389111" y="130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年度決算において、住民１人当たりのコストが増加傾向にあり、類似団体平均を上回っている項目は、人件費、補助費等、普通建設事業費（うち更新整備）、積立金、繰出金の５項目となっている。</a:t>
          </a:r>
        </a:p>
        <a:p>
          <a:r>
            <a:rPr kumimoji="1" lang="ja-JP" altLang="en-US" sz="1300">
              <a:latin typeface="ＭＳ Ｐゴシック" panose="020B0600070205080204" pitchFamily="50" charset="-128"/>
              <a:ea typeface="ＭＳ Ｐゴシック" panose="020B0600070205080204" pitchFamily="50" charset="-128"/>
            </a:rPr>
            <a:t>人件費については退職者増に伴う退職手当の増加が、補助費等については国営事業負担金の支払いが主な増加要因となっている。また、普通建設事業費（うち更新整備）についてはブロック塀補修工事が、積立金については財政調整基金及び公共施設整備基金への積立てが増加要因となっている。繰出金については、高齢化の進展等の影響により後期高齢者医療関係の繰出金が増えたことが主な増加要因となっている。</a:t>
          </a:r>
        </a:p>
        <a:p>
          <a:r>
            <a:rPr kumimoji="1" lang="ja-JP" altLang="en-US" sz="1300">
              <a:latin typeface="ＭＳ Ｐゴシック" panose="020B0600070205080204" pitchFamily="50" charset="-128"/>
              <a:ea typeface="ＭＳ Ｐゴシック" panose="020B0600070205080204" pitchFamily="50" charset="-128"/>
            </a:rPr>
            <a:t>一方で、扶助費については、生活保護扶助費のうち医療扶助費が大幅に減額となったため昨年比では減となっているが、依然として類似団体平均を上回る水準となっている。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増加要因が明らかな人件費、補助費等を除いては、類似団体平均を大きく上回る項目がないことから、今後も経費全般の節減により、数値の改善に努める。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65,205
64,617
16.48
26,694,417
25,243,508
876,551
14,506,939
20,904,342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108610</xdr:rowOff>
    </xdr:from>
    <xdr:to>
      <xdr:col>24</xdr:col>
      <xdr:colOff>63500</xdr:colOff>
      <xdr:row>34</xdr:row>
      <xdr:rowOff>128727</xdr:rowOff>
    </xdr:to>
    <xdr:cxnSp macro="">
      <xdr:nvCxnSpPr>
        <xdr:cNvPr id="59" name="直線コネクタ 58"/>
        <xdr:cNvCxnSpPr/>
      </xdr:nvCxnSpPr>
      <xdr:spPr>
        <a:xfrm flipV="1">
          <a:off x="3797300" y="593791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100381</xdr:rowOff>
    </xdr:from>
    <xdr:to>
      <xdr:col>19</xdr:col>
      <xdr:colOff>177800</xdr:colOff>
      <xdr:row>34</xdr:row>
      <xdr:rowOff>128727</xdr:rowOff>
    </xdr:to>
    <xdr:cxnSp macro="">
      <xdr:nvCxnSpPr>
        <xdr:cNvPr id="62" name="直線コネクタ 61"/>
        <xdr:cNvCxnSpPr/>
      </xdr:nvCxnSpPr>
      <xdr:spPr>
        <a:xfrm>
          <a:off x="2908300" y="592968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117754</xdr:rowOff>
    </xdr:from>
    <xdr:to>
      <xdr:col>15</xdr:col>
      <xdr:colOff>50800</xdr:colOff>
      <xdr:row>34</xdr:row>
      <xdr:rowOff>100381</xdr:rowOff>
    </xdr:to>
    <xdr:cxnSp macro="">
      <xdr:nvCxnSpPr>
        <xdr:cNvPr id="65" name="直線コネクタ 64"/>
        <xdr:cNvCxnSpPr/>
      </xdr:nvCxnSpPr>
      <xdr:spPr>
        <a:xfrm>
          <a:off x="2019300" y="5775604"/>
          <a:ext cx="889000" cy="1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117754</xdr:rowOff>
    </xdr:from>
    <xdr:to>
      <xdr:col>10</xdr:col>
      <xdr:colOff>114300</xdr:colOff>
      <xdr:row>33</xdr:row>
      <xdr:rowOff>170332</xdr:rowOff>
    </xdr:to>
    <xdr:cxnSp macro="">
      <xdr:nvCxnSpPr>
        <xdr:cNvPr id="68" name="直線コネクタ 67"/>
        <xdr:cNvCxnSpPr/>
      </xdr:nvCxnSpPr>
      <xdr:spPr>
        <a:xfrm flipV="1">
          <a:off x="1130300" y="57756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19575</xdr:rowOff>
    </xdr:from>
    <xdr:ext cx="469744" cy="259045"/>
    <xdr:sp macro="" textlink="">
      <xdr:nvSpPr>
        <xdr:cNvPr id="72" name="テキスト ボックス 71"/>
        <xdr:cNvSpPr txBox="1"/>
      </xdr:nvSpPr>
      <xdr:spPr>
        <a:xfrm>
          <a:off x="895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57810</xdr:rowOff>
    </xdr:from>
    <xdr:to>
      <xdr:col>24</xdr:col>
      <xdr:colOff>114300</xdr:colOff>
      <xdr:row>34</xdr:row>
      <xdr:rowOff>159410</xdr:rowOff>
    </xdr:to>
    <xdr:sp macro="" textlink="">
      <xdr:nvSpPr>
        <xdr:cNvPr id="78" name="楕円 77"/>
        <xdr:cNvSpPr/>
      </xdr:nvSpPr>
      <xdr:spPr>
        <a:xfrm>
          <a:off x="45847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80687</xdr:rowOff>
    </xdr:from>
    <xdr:ext cx="469744" cy="259045"/>
    <xdr:sp macro="" textlink="">
      <xdr:nvSpPr>
        <xdr:cNvPr id="79" name="議会費該当値テキスト"/>
        <xdr:cNvSpPr txBox="1"/>
      </xdr:nvSpPr>
      <xdr:spPr>
        <a:xfrm>
          <a:off x="4686300" y="57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77927</xdr:rowOff>
    </xdr:from>
    <xdr:to>
      <xdr:col>20</xdr:col>
      <xdr:colOff>38100</xdr:colOff>
      <xdr:row>35</xdr:row>
      <xdr:rowOff>8077</xdr:rowOff>
    </xdr:to>
    <xdr:sp macro="" textlink="">
      <xdr:nvSpPr>
        <xdr:cNvPr id="80" name="楕円 79"/>
        <xdr:cNvSpPr/>
      </xdr:nvSpPr>
      <xdr:spPr>
        <a:xfrm>
          <a:off x="3746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24604</xdr:rowOff>
    </xdr:from>
    <xdr:ext cx="469744" cy="259045"/>
    <xdr:sp macro="" textlink="">
      <xdr:nvSpPr>
        <xdr:cNvPr id="81" name="テキスト ボックス 80"/>
        <xdr:cNvSpPr txBox="1"/>
      </xdr:nvSpPr>
      <xdr:spPr>
        <a:xfrm>
          <a:off x="3562428" y="56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49581</xdr:rowOff>
    </xdr:from>
    <xdr:to>
      <xdr:col>15</xdr:col>
      <xdr:colOff>101600</xdr:colOff>
      <xdr:row>34</xdr:row>
      <xdr:rowOff>151181</xdr:rowOff>
    </xdr:to>
    <xdr:sp macro="" textlink="">
      <xdr:nvSpPr>
        <xdr:cNvPr id="82" name="楕円 81"/>
        <xdr:cNvSpPr/>
      </xdr:nvSpPr>
      <xdr:spPr>
        <a:xfrm>
          <a:off x="2857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167708</xdr:rowOff>
    </xdr:from>
    <xdr:ext cx="469744" cy="259045"/>
    <xdr:sp macro="" textlink="">
      <xdr:nvSpPr>
        <xdr:cNvPr id="83" name="テキスト ボックス 82"/>
        <xdr:cNvSpPr txBox="1"/>
      </xdr:nvSpPr>
      <xdr:spPr>
        <a:xfrm>
          <a:off x="2673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66954</xdr:rowOff>
    </xdr:from>
    <xdr:to>
      <xdr:col>10</xdr:col>
      <xdr:colOff>165100</xdr:colOff>
      <xdr:row>33</xdr:row>
      <xdr:rowOff>168554</xdr:rowOff>
    </xdr:to>
    <xdr:sp macro="" textlink="">
      <xdr:nvSpPr>
        <xdr:cNvPr id="84" name="楕円 83"/>
        <xdr:cNvSpPr/>
      </xdr:nvSpPr>
      <xdr:spPr>
        <a:xfrm>
          <a:off x="1968500" y="57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13631</xdr:rowOff>
    </xdr:from>
    <xdr:ext cx="469744" cy="259045"/>
    <xdr:sp macro="" textlink="">
      <xdr:nvSpPr>
        <xdr:cNvPr id="85" name="テキスト ボックス 84"/>
        <xdr:cNvSpPr txBox="1"/>
      </xdr:nvSpPr>
      <xdr:spPr>
        <a:xfrm>
          <a:off x="1784428" y="55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119532</xdr:rowOff>
    </xdr:from>
    <xdr:to>
      <xdr:col>6</xdr:col>
      <xdr:colOff>38100</xdr:colOff>
      <xdr:row>34</xdr:row>
      <xdr:rowOff>49682</xdr:rowOff>
    </xdr:to>
    <xdr:sp macro="" textlink="">
      <xdr:nvSpPr>
        <xdr:cNvPr id="86" name="楕円 85"/>
        <xdr:cNvSpPr/>
      </xdr:nvSpPr>
      <xdr:spPr>
        <a:xfrm>
          <a:off x="107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40809</xdr:rowOff>
    </xdr:from>
    <xdr:ext cx="469744" cy="259045"/>
    <xdr:sp macro="" textlink="">
      <xdr:nvSpPr>
        <xdr:cNvPr id="87" name="テキスト ボックス 86"/>
        <xdr:cNvSpPr txBox="1"/>
      </xdr:nvSpPr>
      <xdr:spPr>
        <a:xfrm>
          <a:off x="895428" y="58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107762</xdr:rowOff>
    </xdr:from>
    <xdr:to>
      <xdr:col>24</xdr:col>
      <xdr:colOff>63500</xdr:colOff>
      <xdr:row>58</xdr:row>
      <xdr:rowOff>58269</xdr:rowOff>
    </xdr:to>
    <xdr:cxnSp macro="">
      <xdr:nvCxnSpPr>
        <xdr:cNvPr id="119" name="直線コネクタ 118"/>
        <xdr:cNvCxnSpPr/>
      </xdr:nvCxnSpPr>
      <xdr:spPr>
        <a:xfrm flipV="1">
          <a:off x="3797300" y="9880412"/>
          <a:ext cx="838200" cy="1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58269</xdr:rowOff>
    </xdr:from>
    <xdr:to>
      <xdr:col>19</xdr:col>
      <xdr:colOff>177800</xdr:colOff>
      <xdr:row>58</xdr:row>
      <xdr:rowOff>93376</xdr:rowOff>
    </xdr:to>
    <xdr:cxnSp macro="">
      <xdr:nvCxnSpPr>
        <xdr:cNvPr id="122" name="直線コネクタ 121"/>
        <xdr:cNvCxnSpPr/>
      </xdr:nvCxnSpPr>
      <xdr:spPr>
        <a:xfrm flipV="1">
          <a:off x="2908300" y="10002369"/>
          <a:ext cx="88900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88494</xdr:rowOff>
    </xdr:from>
    <xdr:to>
      <xdr:col>15</xdr:col>
      <xdr:colOff>50800</xdr:colOff>
      <xdr:row>58</xdr:row>
      <xdr:rowOff>93376</xdr:rowOff>
    </xdr:to>
    <xdr:cxnSp macro="">
      <xdr:nvCxnSpPr>
        <xdr:cNvPr id="125" name="直線コネクタ 124"/>
        <xdr:cNvCxnSpPr/>
      </xdr:nvCxnSpPr>
      <xdr:spPr>
        <a:xfrm>
          <a:off x="2019300" y="9861144"/>
          <a:ext cx="889000" cy="1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88494</xdr:rowOff>
    </xdr:from>
    <xdr:to>
      <xdr:col>10</xdr:col>
      <xdr:colOff>114300</xdr:colOff>
      <xdr:row>57</xdr:row>
      <xdr:rowOff>151734</xdr:rowOff>
    </xdr:to>
    <xdr:cxnSp macro="">
      <xdr:nvCxnSpPr>
        <xdr:cNvPr id="128" name="直線コネクタ 127"/>
        <xdr:cNvCxnSpPr/>
      </xdr:nvCxnSpPr>
      <xdr:spPr>
        <a:xfrm flipV="1">
          <a:off x="1130300" y="9861144"/>
          <a:ext cx="889000" cy="6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117263</xdr:rowOff>
    </xdr:from>
    <xdr:to>
      <xdr:col>6</xdr:col>
      <xdr:colOff>38100</xdr:colOff>
      <xdr:row>56</xdr:row>
      <xdr:rowOff>47413</xdr:rowOff>
    </xdr:to>
    <xdr:sp macro="" textlink="">
      <xdr:nvSpPr>
        <xdr:cNvPr id="131" name="フローチャート: 判断 130"/>
        <xdr:cNvSpPr/>
      </xdr:nvSpPr>
      <xdr:spPr>
        <a:xfrm>
          <a:off x="1079500" y="95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63940</xdr:rowOff>
    </xdr:from>
    <xdr:ext cx="534377" cy="259045"/>
    <xdr:sp macro="" textlink="">
      <xdr:nvSpPr>
        <xdr:cNvPr id="132" name="テキスト ボックス 131"/>
        <xdr:cNvSpPr txBox="1"/>
      </xdr:nvSpPr>
      <xdr:spPr>
        <a:xfrm>
          <a:off x="863111" y="9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56962</xdr:rowOff>
    </xdr:from>
    <xdr:to>
      <xdr:col>24</xdr:col>
      <xdr:colOff>114300</xdr:colOff>
      <xdr:row>57</xdr:row>
      <xdr:rowOff>158562</xdr:rowOff>
    </xdr:to>
    <xdr:sp macro="" textlink="">
      <xdr:nvSpPr>
        <xdr:cNvPr id="138" name="楕円 137"/>
        <xdr:cNvSpPr/>
      </xdr:nvSpPr>
      <xdr:spPr>
        <a:xfrm>
          <a:off x="4584700" y="98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35389</xdr:rowOff>
    </xdr:from>
    <xdr:ext cx="534377" cy="259045"/>
    <xdr:sp macro="" textlink="">
      <xdr:nvSpPr>
        <xdr:cNvPr id="139" name="総務費該当値テキスト"/>
        <xdr:cNvSpPr txBox="1"/>
      </xdr:nvSpPr>
      <xdr:spPr>
        <a:xfrm>
          <a:off x="4686300" y="980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7469</xdr:rowOff>
    </xdr:from>
    <xdr:to>
      <xdr:col>20</xdr:col>
      <xdr:colOff>38100</xdr:colOff>
      <xdr:row>58</xdr:row>
      <xdr:rowOff>109069</xdr:rowOff>
    </xdr:to>
    <xdr:sp macro="" textlink="">
      <xdr:nvSpPr>
        <xdr:cNvPr id="140" name="楕円 139"/>
        <xdr:cNvSpPr/>
      </xdr:nvSpPr>
      <xdr:spPr>
        <a:xfrm>
          <a:off x="3746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100196</xdr:rowOff>
    </xdr:from>
    <xdr:ext cx="534377" cy="259045"/>
    <xdr:sp macro="" textlink="">
      <xdr:nvSpPr>
        <xdr:cNvPr id="141" name="テキスト ボックス 140"/>
        <xdr:cNvSpPr txBox="1"/>
      </xdr:nvSpPr>
      <xdr:spPr>
        <a:xfrm>
          <a:off x="3530111" y="10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42576</xdr:rowOff>
    </xdr:from>
    <xdr:to>
      <xdr:col>15</xdr:col>
      <xdr:colOff>101600</xdr:colOff>
      <xdr:row>58</xdr:row>
      <xdr:rowOff>144176</xdr:rowOff>
    </xdr:to>
    <xdr:sp macro="" textlink="">
      <xdr:nvSpPr>
        <xdr:cNvPr id="142" name="楕円 141"/>
        <xdr:cNvSpPr/>
      </xdr:nvSpPr>
      <xdr:spPr>
        <a:xfrm>
          <a:off x="2857500" y="99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135303</xdr:rowOff>
    </xdr:from>
    <xdr:ext cx="534377" cy="259045"/>
    <xdr:sp macro="" textlink="">
      <xdr:nvSpPr>
        <xdr:cNvPr id="143" name="テキスト ボックス 142"/>
        <xdr:cNvSpPr txBox="1"/>
      </xdr:nvSpPr>
      <xdr:spPr>
        <a:xfrm>
          <a:off x="2641111" y="100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37694</xdr:rowOff>
    </xdr:from>
    <xdr:to>
      <xdr:col>10</xdr:col>
      <xdr:colOff>165100</xdr:colOff>
      <xdr:row>57</xdr:row>
      <xdr:rowOff>139294</xdr:rowOff>
    </xdr:to>
    <xdr:sp macro="" textlink="">
      <xdr:nvSpPr>
        <xdr:cNvPr id="144" name="楕円 143"/>
        <xdr:cNvSpPr/>
      </xdr:nvSpPr>
      <xdr:spPr>
        <a:xfrm>
          <a:off x="1968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130421</xdr:rowOff>
    </xdr:from>
    <xdr:ext cx="534377" cy="259045"/>
    <xdr:sp macro="" textlink="">
      <xdr:nvSpPr>
        <xdr:cNvPr id="145" name="テキスト ボックス 144"/>
        <xdr:cNvSpPr txBox="1"/>
      </xdr:nvSpPr>
      <xdr:spPr>
        <a:xfrm>
          <a:off x="1752111" y="99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100934</xdr:rowOff>
    </xdr:from>
    <xdr:to>
      <xdr:col>6</xdr:col>
      <xdr:colOff>38100</xdr:colOff>
      <xdr:row>58</xdr:row>
      <xdr:rowOff>31084</xdr:rowOff>
    </xdr:to>
    <xdr:sp macro="" textlink="">
      <xdr:nvSpPr>
        <xdr:cNvPr id="146" name="楕円 145"/>
        <xdr:cNvSpPr/>
      </xdr:nvSpPr>
      <xdr:spPr>
        <a:xfrm>
          <a:off x="1079500" y="9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22211</xdr:rowOff>
    </xdr:from>
    <xdr:ext cx="534377" cy="259045"/>
    <xdr:sp macro="" textlink="">
      <xdr:nvSpPr>
        <xdr:cNvPr id="147" name="テキスト ボックス 146"/>
        <xdr:cNvSpPr txBox="1"/>
      </xdr:nvSpPr>
      <xdr:spPr>
        <a:xfrm>
          <a:off x="863111" y="99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92086</xdr:rowOff>
    </xdr:from>
    <xdr:to>
      <xdr:col>24</xdr:col>
      <xdr:colOff>63500</xdr:colOff>
      <xdr:row>74</xdr:row>
      <xdr:rowOff>99412</xdr:rowOff>
    </xdr:to>
    <xdr:cxnSp macro="">
      <xdr:nvCxnSpPr>
        <xdr:cNvPr id="179" name="直線コネクタ 178"/>
        <xdr:cNvCxnSpPr/>
      </xdr:nvCxnSpPr>
      <xdr:spPr>
        <a:xfrm>
          <a:off x="3797300" y="12779386"/>
          <a:ext cx="8382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92086</xdr:rowOff>
    </xdr:from>
    <xdr:to>
      <xdr:col>19</xdr:col>
      <xdr:colOff>177800</xdr:colOff>
      <xdr:row>75</xdr:row>
      <xdr:rowOff>13643</xdr:rowOff>
    </xdr:to>
    <xdr:cxnSp macro="">
      <xdr:nvCxnSpPr>
        <xdr:cNvPr id="182" name="直線コネクタ 181"/>
        <xdr:cNvCxnSpPr/>
      </xdr:nvCxnSpPr>
      <xdr:spPr>
        <a:xfrm flipV="1">
          <a:off x="2908300" y="12779386"/>
          <a:ext cx="889000" cy="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13643</xdr:rowOff>
    </xdr:from>
    <xdr:to>
      <xdr:col>15</xdr:col>
      <xdr:colOff>50800</xdr:colOff>
      <xdr:row>75</xdr:row>
      <xdr:rowOff>108338</xdr:rowOff>
    </xdr:to>
    <xdr:cxnSp macro="">
      <xdr:nvCxnSpPr>
        <xdr:cNvPr id="185" name="直線コネクタ 184"/>
        <xdr:cNvCxnSpPr/>
      </xdr:nvCxnSpPr>
      <xdr:spPr>
        <a:xfrm flipV="1">
          <a:off x="2019300" y="12872393"/>
          <a:ext cx="889000" cy="9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108338</xdr:rowOff>
    </xdr:from>
    <xdr:to>
      <xdr:col>10</xdr:col>
      <xdr:colOff>114300</xdr:colOff>
      <xdr:row>75</xdr:row>
      <xdr:rowOff>128749</xdr:rowOff>
    </xdr:to>
    <xdr:cxnSp macro="">
      <xdr:nvCxnSpPr>
        <xdr:cNvPr id="188" name="直線コネクタ 187"/>
        <xdr:cNvCxnSpPr/>
      </xdr:nvCxnSpPr>
      <xdr:spPr>
        <a:xfrm flipV="1">
          <a:off x="1130300" y="12967088"/>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91" name="フローチャート: 判断 190"/>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92" name="テキスト ボックス 191"/>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48612</xdr:rowOff>
    </xdr:from>
    <xdr:to>
      <xdr:col>24</xdr:col>
      <xdr:colOff>114300</xdr:colOff>
      <xdr:row>74</xdr:row>
      <xdr:rowOff>150212</xdr:rowOff>
    </xdr:to>
    <xdr:sp macro="" textlink="">
      <xdr:nvSpPr>
        <xdr:cNvPr id="198" name="楕円 197"/>
        <xdr:cNvSpPr/>
      </xdr:nvSpPr>
      <xdr:spPr>
        <a:xfrm>
          <a:off x="4584700" y="127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71489</xdr:rowOff>
    </xdr:from>
    <xdr:ext cx="599010" cy="259045"/>
    <xdr:sp macro="" textlink="">
      <xdr:nvSpPr>
        <xdr:cNvPr id="199" name="民生費該当値テキスト"/>
        <xdr:cNvSpPr txBox="1"/>
      </xdr:nvSpPr>
      <xdr:spPr>
        <a:xfrm>
          <a:off x="4686300" y="125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41286</xdr:rowOff>
    </xdr:from>
    <xdr:to>
      <xdr:col>20</xdr:col>
      <xdr:colOff>38100</xdr:colOff>
      <xdr:row>74</xdr:row>
      <xdr:rowOff>142886</xdr:rowOff>
    </xdr:to>
    <xdr:sp macro="" textlink="">
      <xdr:nvSpPr>
        <xdr:cNvPr id="200" name="楕円 199"/>
        <xdr:cNvSpPr/>
      </xdr:nvSpPr>
      <xdr:spPr>
        <a:xfrm>
          <a:off x="3746500" y="127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159413</xdr:rowOff>
    </xdr:from>
    <xdr:ext cx="599010" cy="259045"/>
    <xdr:sp macro="" textlink="">
      <xdr:nvSpPr>
        <xdr:cNvPr id="201" name="テキスト ボックス 200"/>
        <xdr:cNvSpPr txBox="1"/>
      </xdr:nvSpPr>
      <xdr:spPr>
        <a:xfrm>
          <a:off x="3497795" y="1250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134293</xdr:rowOff>
    </xdr:from>
    <xdr:to>
      <xdr:col>15</xdr:col>
      <xdr:colOff>101600</xdr:colOff>
      <xdr:row>75</xdr:row>
      <xdr:rowOff>64443</xdr:rowOff>
    </xdr:to>
    <xdr:sp macro="" textlink="">
      <xdr:nvSpPr>
        <xdr:cNvPr id="202" name="楕円 201"/>
        <xdr:cNvSpPr/>
      </xdr:nvSpPr>
      <xdr:spPr>
        <a:xfrm>
          <a:off x="2857500" y="128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80970</xdr:rowOff>
    </xdr:from>
    <xdr:ext cx="599010" cy="259045"/>
    <xdr:sp macro="" textlink="">
      <xdr:nvSpPr>
        <xdr:cNvPr id="203" name="テキスト ボックス 202"/>
        <xdr:cNvSpPr txBox="1"/>
      </xdr:nvSpPr>
      <xdr:spPr>
        <a:xfrm>
          <a:off x="2608795" y="1259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57538</xdr:rowOff>
    </xdr:from>
    <xdr:to>
      <xdr:col>10</xdr:col>
      <xdr:colOff>165100</xdr:colOff>
      <xdr:row>75</xdr:row>
      <xdr:rowOff>159138</xdr:rowOff>
    </xdr:to>
    <xdr:sp macro="" textlink="">
      <xdr:nvSpPr>
        <xdr:cNvPr id="204" name="楕円 203"/>
        <xdr:cNvSpPr/>
      </xdr:nvSpPr>
      <xdr:spPr>
        <a:xfrm>
          <a:off x="1968500" y="129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4215</xdr:rowOff>
    </xdr:from>
    <xdr:ext cx="599010" cy="259045"/>
    <xdr:sp macro="" textlink="">
      <xdr:nvSpPr>
        <xdr:cNvPr id="205" name="テキスト ボックス 204"/>
        <xdr:cNvSpPr txBox="1"/>
      </xdr:nvSpPr>
      <xdr:spPr>
        <a:xfrm>
          <a:off x="1719795" y="1269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77949</xdr:rowOff>
    </xdr:from>
    <xdr:to>
      <xdr:col>6</xdr:col>
      <xdr:colOff>38100</xdr:colOff>
      <xdr:row>76</xdr:row>
      <xdr:rowOff>8099</xdr:rowOff>
    </xdr:to>
    <xdr:sp macro="" textlink="">
      <xdr:nvSpPr>
        <xdr:cNvPr id="206" name="楕円 205"/>
        <xdr:cNvSpPr/>
      </xdr:nvSpPr>
      <xdr:spPr>
        <a:xfrm>
          <a:off x="1079500" y="129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170676</xdr:rowOff>
    </xdr:from>
    <xdr:ext cx="599010" cy="259045"/>
    <xdr:sp macro="" textlink="">
      <xdr:nvSpPr>
        <xdr:cNvPr id="207" name="テキスト ボックス 206"/>
        <xdr:cNvSpPr txBox="1"/>
      </xdr:nvSpPr>
      <xdr:spPr>
        <a:xfrm>
          <a:off x="830795" y="1302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70124</xdr:rowOff>
    </xdr:from>
    <xdr:to>
      <xdr:col>24</xdr:col>
      <xdr:colOff>63500</xdr:colOff>
      <xdr:row>97</xdr:row>
      <xdr:rowOff>77766</xdr:rowOff>
    </xdr:to>
    <xdr:cxnSp macro="">
      <xdr:nvCxnSpPr>
        <xdr:cNvPr id="239" name="直線コネクタ 238"/>
        <xdr:cNvCxnSpPr/>
      </xdr:nvCxnSpPr>
      <xdr:spPr>
        <a:xfrm>
          <a:off x="3797300" y="16700774"/>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70124</xdr:rowOff>
    </xdr:from>
    <xdr:to>
      <xdr:col>19</xdr:col>
      <xdr:colOff>177800</xdr:colOff>
      <xdr:row>97</xdr:row>
      <xdr:rowOff>92069</xdr:rowOff>
    </xdr:to>
    <xdr:cxnSp macro="">
      <xdr:nvCxnSpPr>
        <xdr:cNvPr id="242" name="直線コネクタ 241"/>
        <xdr:cNvCxnSpPr/>
      </xdr:nvCxnSpPr>
      <xdr:spPr>
        <a:xfrm flipV="1">
          <a:off x="2908300" y="16700774"/>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92069</xdr:rowOff>
    </xdr:from>
    <xdr:to>
      <xdr:col>15</xdr:col>
      <xdr:colOff>50800</xdr:colOff>
      <xdr:row>97</xdr:row>
      <xdr:rowOff>108023</xdr:rowOff>
    </xdr:to>
    <xdr:cxnSp macro="">
      <xdr:nvCxnSpPr>
        <xdr:cNvPr id="245" name="直線コネクタ 244"/>
        <xdr:cNvCxnSpPr/>
      </xdr:nvCxnSpPr>
      <xdr:spPr>
        <a:xfrm flipV="1">
          <a:off x="2019300" y="16722719"/>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108023</xdr:rowOff>
    </xdr:from>
    <xdr:to>
      <xdr:col>10</xdr:col>
      <xdr:colOff>114300</xdr:colOff>
      <xdr:row>97</xdr:row>
      <xdr:rowOff>134753</xdr:rowOff>
    </xdr:to>
    <xdr:cxnSp macro="">
      <xdr:nvCxnSpPr>
        <xdr:cNvPr id="248" name="直線コネクタ 247"/>
        <xdr:cNvCxnSpPr/>
      </xdr:nvCxnSpPr>
      <xdr:spPr>
        <a:xfrm flipV="1">
          <a:off x="1130300" y="16738673"/>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51" name="フローチャート: 判断 250"/>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52419</xdr:rowOff>
    </xdr:from>
    <xdr:ext cx="534377" cy="259045"/>
    <xdr:sp macro="" textlink="">
      <xdr:nvSpPr>
        <xdr:cNvPr id="252" name="テキスト ボックス 251"/>
        <xdr:cNvSpPr txBox="1"/>
      </xdr:nvSpPr>
      <xdr:spPr>
        <a:xfrm>
          <a:off x="863111" y="168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26966</xdr:rowOff>
    </xdr:from>
    <xdr:to>
      <xdr:col>24</xdr:col>
      <xdr:colOff>114300</xdr:colOff>
      <xdr:row>97</xdr:row>
      <xdr:rowOff>128566</xdr:rowOff>
    </xdr:to>
    <xdr:sp macro="" textlink="">
      <xdr:nvSpPr>
        <xdr:cNvPr id="258" name="楕円 257"/>
        <xdr:cNvSpPr/>
      </xdr:nvSpPr>
      <xdr:spPr>
        <a:xfrm>
          <a:off x="4584700" y="166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49843</xdr:rowOff>
    </xdr:from>
    <xdr:ext cx="534377" cy="259045"/>
    <xdr:sp macro="" textlink="">
      <xdr:nvSpPr>
        <xdr:cNvPr id="259" name="衛生費該当値テキスト"/>
        <xdr:cNvSpPr txBox="1"/>
      </xdr:nvSpPr>
      <xdr:spPr>
        <a:xfrm>
          <a:off x="4686300" y="165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19324</xdr:rowOff>
    </xdr:from>
    <xdr:to>
      <xdr:col>20</xdr:col>
      <xdr:colOff>38100</xdr:colOff>
      <xdr:row>97</xdr:row>
      <xdr:rowOff>120924</xdr:rowOff>
    </xdr:to>
    <xdr:sp macro="" textlink="">
      <xdr:nvSpPr>
        <xdr:cNvPr id="260" name="楕円 259"/>
        <xdr:cNvSpPr/>
      </xdr:nvSpPr>
      <xdr:spPr>
        <a:xfrm>
          <a:off x="3746500" y="1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137451</xdr:rowOff>
    </xdr:from>
    <xdr:ext cx="534377" cy="259045"/>
    <xdr:sp macro="" textlink="">
      <xdr:nvSpPr>
        <xdr:cNvPr id="261" name="テキスト ボックス 260"/>
        <xdr:cNvSpPr txBox="1"/>
      </xdr:nvSpPr>
      <xdr:spPr>
        <a:xfrm>
          <a:off x="3530111" y="164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41269</xdr:rowOff>
    </xdr:from>
    <xdr:to>
      <xdr:col>15</xdr:col>
      <xdr:colOff>101600</xdr:colOff>
      <xdr:row>97</xdr:row>
      <xdr:rowOff>142869</xdr:rowOff>
    </xdr:to>
    <xdr:sp macro="" textlink="">
      <xdr:nvSpPr>
        <xdr:cNvPr id="262" name="楕円 261"/>
        <xdr:cNvSpPr/>
      </xdr:nvSpPr>
      <xdr:spPr>
        <a:xfrm>
          <a:off x="2857500" y="166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159396</xdr:rowOff>
    </xdr:from>
    <xdr:ext cx="534377" cy="259045"/>
    <xdr:sp macro="" textlink="">
      <xdr:nvSpPr>
        <xdr:cNvPr id="263" name="テキスト ボックス 262"/>
        <xdr:cNvSpPr txBox="1"/>
      </xdr:nvSpPr>
      <xdr:spPr>
        <a:xfrm>
          <a:off x="2641111" y="1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57223</xdr:rowOff>
    </xdr:from>
    <xdr:to>
      <xdr:col>10</xdr:col>
      <xdr:colOff>165100</xdr:colOff>
      <xdr:row>97</xdr:row>
      <xdr:rowOff>158823</xdr:rowOff>
    </xdr:to>
    <xdr:sp macro="" textlink="">
      <xdr:nvSpPr>
        <xdr:cNvPr id="264" name="楕円 263"/>
        <xdr:cNvSpPr/>
      </xdr:nvSpPr>
      <xdr:spPr>
        <a:xfrm>
          <a:off x="1968500" y="166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3900</xdr:rowOff>
    </xdr:from>
    <xdr:ext cx="534377" cy="259045"/>
    <xdr:sp macro="" textlink="">
      <xdr:nvSpPr>
        <xdr:cNvPr id="265" name="テキスト ボックス 264"/>
        <xdr:cNvSpPr txBox="1"/>
      </xdr:nvSpPr>
      <xdr:spPr>
        <a:xfrm>
          <a:off x="1752111" y="164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83953</xdr:rowOff>
    </xdr:from>
    <xdr:to>
      <xdr:col>6</xdr:col>
      <xdr:colOff>38100</xdr:colOff>
      <xdr:row>98</xdr:row>
      <xdr:rowOff>14103</xdr:rowOff>
    </xdr:to>
    <xdr:sp macro="" textlink="">
      <xdr:nvSpPr>
        <xdr:cNvPr id="266" name="楕円 265"/>
        <xdr:cNvSpPr/>
      </xdr:nvSpPr>
      <xdr:spPr>
        <a:xfrm>
          <a:off x="1079500" y="167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30630</xdr:rowOff>
    </xdr:from>
    <xdr:ext cx="534377" cy="259045"/>
    <xdr:sp macro="" textlink="">
      <xdr:nvSpPr>
        <xdr:cNvPr id="267" name="テキスト ボックス 266"/>
        <xdr:cNvSpPr txBox="1"/>
      </xdr:nvSpPr>
      <xdr:spPr>
        <a:xfrm>
          <a:off x="863111" y="164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26162</xdr:rowOff>
    </xdr:from>
    <xdr:to>
      <xdr:col>55</xdr:col>
      <xdr:colOff>0</xdr:colOff>
      <xdr:row>38</xdr:row>
      <xdr:rowOff>30353</xdr:rowOff>
    </xdr:to>
    <xdr:cxnSp macro="">
      <xdr:nvCxnSpPr>
        <xdr:cNvPr id="296" name="直線コネクタ 295"/>
        <xdr:cNvCxnSpPr/>
      </xdr:nvCxnSpPr>
      <xdr:spPr>
        <a:xfrm>
          <a:off x="9639300" y="654126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17399</xdr:rowOff>
    </xdr:from>
    <xdr:to>
      <xdr:col>50</xdr:col>
      <xdr:colOff>114300</xdr:colOff>
      <xdr:row>38</xdr:row>
      <xdr:rowOff>26162</xdr:rowOff>
    </xdr:to>
    <xdr:cxnSp macro="">
      <xdr:nvCxnSpPr>
        <xdr:cNvPr id="299" name="直線コネクタ 298"/>
        <xdr:cNvCxnSpPr/>
      </xdr:nvCxnSpPr>
      <xdr:spPr>
        <a:xfrm>
          <a:off x="8750300" y="653249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17399</xdr:rowOff>
    </xdr:from>
    <xdr:to>
      <xdr:col>45</xdr:col>
      <xdr:colOff>177800</xdr:colOff>
      <xdr:row>38</xdr:row>
      <xdr:rowOff>23495</xdr:rowOff>
    </xdr:to>
    <xdr:cxnSp macro="">
      <xdr:nvCxnSpPr>
        <xdr:cNvPr id="302" name="直線コネクタ 301"/>
        <xdr:cNvCxnSpPr/>
      </xdr:nvCxnSpPr>
      <xdr:spPr>
        <a:xfrm flipV="1">
          <a:off x="7861300" y="653249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23495</xdr:rowOff>
    </xdr:from>
    <xdr:to>
      <xdr:col>41</xdr:col>
      <xdr:colOff>50800</xdr:colOff>
      <xdr:row>38</xdr:row>
      <xdr:rowOff>27305</xdr:rowOff>
    </xdr:to>
    <xdr:cxnSp macro="">
      <xdr:nvCxnSpPr>
        <xdr:cNvPr id="305" name="直線コネクタ 304"/>
        <xdr:cNvCxnSpPr/>
      </xdr:nvCxnSpPr>
      <xdr:spPr>
        <a:xfrm flipV="1">
          <a:off x="6972300" y="6538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8" name="フローチャート: 判断 307"/>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1668</xdr:rowOff>
    </xdr:from>
    <xdr:ext cx="469744" cy="259045"/>
    <xdr:sp macro="" textlink="">
      <xdr:nvSpPr>
        <xdr:cNvPr id="309" name="テキスト ボックス 308"/>
        <xdr:cNvSpPr txBox="1"/>
      </xdr:nvSpPr>
      <xdr:spPr>
        <a:xfrm>
          <a:off x="6737428"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151003</xdr:rowOff>
    </xdr:from>
    <xdr:to>
      <xdr:col>55</xdr:col>
      <xdr:colOff>50800</xdr:colOff>
      <xdr:row>38</xdr:row>
      <xdr:rowOff>81153</xdr:rowOff>
    </xdr:to>
    <xdr:sp macro="" textlink="">
      <xdr:nvSpPr>
        <xdr:cNvPr id="315" name="楕円 314"/>
        <xdr:cNvSpPr/>
      </xdr:nvSpPr>
      <xdr:spPr>
        <a:xfrm>
          <a:off x="104267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129430</xdr:rowOff>
    </xdr:from>
    <xdr:ext cx="378565" cy="259045"/>
    <xdr:sp macro="" textlink="">
      <xdr:nvSpPr>
        <xdr:cNvPr id="316" name="労働費該当値テキスト"/>
        <xdr:cNvSpPr txBox="1"/>
      </xdr:nvSpPr>
      <xdr:spPr>
        <a:xfrm>
          <a:off x="10528300" y="647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146812</xdr:rowOff>
    </xdr:from>
    <xdr:to>
      <xdr:col>50</xdr:col>
      <xdr:colOff>165100</xdr:colOff>
      <xdr:row>38</xdr:row>
      <xdr:rowOff>76962</xdr:rowOff>
    </xdr:to>
    <xdr:sp macro="" textlink="">
      <xdr:nvSpPr>
        <xdr:cNvPr id="317" name="楕円 316"/>
        <xdr:cNvSpPr/>
      </xdr:nvSpPr>
      <xdr:spPr>
        <a:xfrm>
          <a:off x="9588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68089</xdr:rowOff>
    </xdr:from>
    <xdr:ext cx="378565" cy="259045"/>
    <xdr:sp macro="" textlink="">
      <xdr:nvSpPr>
        <xdr:cNvPr id="318" name="テキスト ボックス 317"/>
        <xdr:cNvSpPr txBox="1"/>
      </xdr:nvSpPr>
      <xdr:spPr>
        <a:xfrm>
          <a:off x="9450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138049</xdr:rowOff>
    </xdr:from>
    <xdr:to>
      <xdr:col>46</xdr:col>
      <xdr:colOff>38100</xdr:colOff>
      <xdr:row>38</xdr:row>
      <xdr:rowOff>68199</xdr:rowOff>
    </xdr:to>
    <xdr:sp macro="" textlink="">
      <xdr:nvSpPr>
        <xdr:cNvPr id="319" name="楕円 318"/>
        <xdr:cNvSpPr/>
      </xdr:nvSpPr>
      <xdr:spPr>
        <a:xfrm>
          <a:off x="8699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59326</xdr:rowOff>
    </xdr:from>
    <xdr:ext cx="378565" cy="259045"/>
    <xdr:sp macro="" textlink="">
      <xdr:nvSpPr>
        <xdr:cNvPr id="320" name="テキスト ボックス 319"/>
        <xdr:cNvSpPr txBox="1"/>
      </xdr:nvSpPr>
      <xdr:spPr>
        <a:xfrm>
          <a:off x="8561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144145</xdr:rowOff>
    </xdr:from>
    <xdr:to>
      <xdr:col>41</xdr:col>
      <xdr:colOff>101600</xdr:colOff>
      <xdr:row>38</xdr:row>
      <xdr:rowOff>74295</xdr:rowOff>
    </xdr:to>
    <xdr:sp macro="" textlink="">
      <xdr:nvSpPr>
        <xdr:cNvPr id="321" name="楕円 320"/>
        <xdr:cNvSpPr/>
      </xdr:nvSpPr>
      <xdr:spPr>
        <a:xfrm>
          <a:off x="7810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65422</xdr:rowOff>
    </xdr:from>
    <xdr:ext cx="378565" cy="259045"/>
    <xdr:sp macro="" textlink="">
      <xdr:nvSpPr>
        <xdr:cNvPr id="322" name="テキスト ボックス 321"/>
        <xdr:cNvSpPr txBox="1"/>
      </xdr:nvSpPr>
      <xdr:spPr>
        <a:xfrm>
          <a:off x="7672017"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147955</xdr:rowOff>
    </xdr:from>
    <xdr:to>
      <xdr:col>36</xdr:col>
      <xdr:colOff>165100</xdr:colOff>
      <xdr:row>38</xdr:row>
      <xdr:rowOff>78105</xdr:rowOff>
    </xdr:to>
    <xdr:sp macro="" textlink="">
      <xdr:nvSpPr>
        <xdr:cNvPr id="323" name="楕円 322"/>
        <xdr:cNvSpPr/>
      </xdr:nvSpPr>
      <xdr:spPr>
        <a:xfrm>
          <a:off x="6921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69232</xdr:rowOff>
    </xdr:from>
    <xdr:ext cx="378565" cy="259045"/>
    <xdr:sp macro="" textlink="">
      <xdr:nvSpPr>
        <xdr:cNvPr id="324" name="テキスト ボックス 323"/>
        <xdr:cNvSpPr txBox="1"/>
      </xdr:nvSpPr>
      <xdr:spPr>
        <a:xfrm>
          <a:off x="6783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132042</xdr:rowOff>
    </xdr:from>
    <xdr:to>
      <xdr:col>55</xdr:col>
      <xdr:colOff>0</xdr:colOff>
      <xdr:row>59</xdr:row>
      <xdr:rowOff>10313</xdr:rowOff>
    </xdr:to>
    <xdr:cxnSp macro="">
      <xdr:nvCxnSpPr>
        <xdr:cNvPr id="353" name="直線コネクタ 352"/>
        <xdr:cNvCxnSpPr/>
      </xdr:nvCxnSpPr>
      <xdr:spPr>
        <a:xfrm flipV="1">
          <a:off x="9639300" y="10076142"/>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10313</xdr:rowOff>
    </xdr:from>
    <xdr:to>
      <xdr:col>50</xdr:col>
      <xdr:colOff>114300</xdr:colOff>
      <xdr:row>59</xdr:row>
      <xdr:rowOff>14275</xdr:rowOff>
    </xdr:to>
    <xdr:cxnSp macro="">
      <xdr:nvCxnSpPr>
        <xdr:cNvPr id="356" name="直線コネクタ 355"/>
        <xdr:cNvCxnSpPr/>
      </xdr:nvCxnSpPr>
      <xdr:spPr>
        <a:xfrm flipV="1">
          <a:off x="8750300" y="1012586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7550</xdr:rowOff>
    </xdr:from>
    <xdr:to>
      <xdr:col>45</xdr:col>
      <xdr:colOff>177800</xdr:colOff>
      <xdr:row>59</xdr:row>
      <xdr:rowOff>14275</xdr:rowOff>
    </xdr:to>
    <xdr:cxnSp macro="">
      <xdr:nvCxnSpPr>
        <xdr:cNvPr id="359" name="直線コネクタ 358"/>
        <xdr:cNvCxnSpPr/>
      </xdr:nvCxnSpPr>
      <xdr:spPr>
        <a:xfrm>
          <a:off x="7861300" y="10123100"/>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7550</xdr:rowOff>
    </xdr:from>
    <xdr:to>
      <xdr:col>41</xdr:col>
      <xdr:colOff>50800</xdr:colOff>
      <xdr:row>59</xdr:row>
      <xdr:rowOff>19989</xdr:rowOff>
    </xdr:to>
    <xdr:cxnSp macro="">
      <xdr:nvCxnSpPr>
        <xdr:cNvPr id="362" name="直線コネクタ 361"/>
        <xdr:cNvCxnSpPr/>
      </xdr:nvCxnSpPr>
      <xdr:spPr>
        <a:xfrm flipV="1">
          <a:off x="6972300" y="10123100"/>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5" name="フローチャート: 判断 364"/>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115625</xdr:rowOff>
    </xdr:from>
    <xdr:ext cx="469744" cy="259045"/>
    <xdr:sp macro="" textlink="">
      <xdr:nvSpPr>
        <xdr:cNvPr id="366" name="テキスト ボックス 365"/>
        <xdr:cNvSpPr txBox="1"/>
      </xdr:nvSpPr>
      <xdr:spPr>
        <a:xfrm>
          <a:off x="6737428" y="97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81242</xdr:rowOff>
    </xdr:from>
    <xdr:to>
      <xdr:col>55</xdr:col>
      <xdr:colOff>50800</xdr:colOff>
      <xdr:row>59</xdr:row>
      <xdr:rowOff>11392</xdr:rowOff>
    </xdr:to>
    <xdr:sp macro="" textlink="">
      <xdr:nvSpPr>
        <xdr:cNvPr id="372" name="楕円 371"/>
        <xdr:cNvSpPr/>
      </xdr:nvSpPr>
      <xdr:spPr>
        <a:xfrm>
          <a:off x="104267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130963</xdr:rowOff>
    </xdr:from>
    <xdr:to>
      <xdr:col>50</xdr:col>
      <xdr:colOff>165100</xdr:colOff>
      <xdr:row>59</xdr:row>
      <xdr:rowOff>61113</xdr:rowOff>
    </xdr:to>
    <xdr:sp macro="" textlink="">
      <xdr:nvSpPr>
        <xdr:cNvPr id="374" name="楕円 373"/>
        <xdr:cNvSpPr/>
      </xdr:nvSpPr>
      <xdr:spPr>
        <a:xfrm>
          <a:off x="9588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52240</xdr:rowOff>
    </xdr:from>
    <xdr:ext cx="469744" cy="259045"/>
    <xdr:sp macro="" textlink="">
      <xdr:nvSpPr>
        <xdr:cNvPr id="375" name="テキスト ボックス 374"/>
        <xdr:cNvSpPr txBox="1"/>
      </xdr:nvSpPr>
      <xdr:spPr>
        <a:xfrm>
          <a:off x="9404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134925</xdr:rowOff>
    </xdr:from>
    <xdr:to>
      <xdr:col>46</xdr:col>
      <xdr:colOff>38100</xdr:colOff>
      <xdr:row>59</xdr:row>
      <xdr:rowOff>65075</xdr:rowOff>
    </xdr:to>
    <xdr:sp macro="" textlink="">
      <xdr:nvSpPr>
        <xdr:cNvPr id="376" name="楕円 375"/>
        <xdr:cNvSpPr/>
      </xdr:nvSpPr>
      <xdr:spPr>
        <a:xfrm>
          <a:off x="8699500" y="100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56202</xdr:rowOff>
    </xdr:from>
    <xdr:ext cx="469744" cy="259045"/>
    <xdr:sp macro="" textlink="">
      <xdr:nvSpPr>
        <xdr:cNvPr id="377" name="テキスト ボックス 376"/>
        <xdr:cNvSpPr txBox="1"/>
      </xdr:nvSpPr>
      <xdr:spPr>
        <a:xfrm>
          <a:off x="8515428" y="1017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128200</xdr:rowOff>
    </xdr:from>
    <xdr:to>
      <xdr:col>41</xdr:col>
      <xdr:colOff>101600</xdr:colOff>
      <xdr:row>59</xdr:row>
      <xdr:rowOff>58350</xdr:rowOff>
    </xdr:to>
    <xdr:sp macro="" textlink="">
      <xdr:nvSpPr>
        <xdr:cNvPr id="378" name="楕円 377"/>
        <xdr:cNvSpPr/>
      </xdr:nvSpPr>
      <xdr:spPr>
        <a:xfrm>
          <a:off x="7810500" y="100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49477</xdr:rowOff>
    </xdr:from>
    <xdr:ext cx="469744" cy="259045"/>
    <xdr:sp macro="" textlink="">
      <xdr:nvSpPr>
        <xdr:cNvPr id="379" name="テキスト ボックス 378"/>
        <xdr:cNvSpPr txBox="1"/>
      </xdr:nvSpPr>
      <xdr:spPr>
        <a:xfrm>
          <a:off x="7626428" y="10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140639</xdr:rowOff>
    </xdr:from>
    <xdr:to>
      <xdr:col>36</xdr:col>
      <xdr:colOff>165100</xdr:colOff>
      <xdr:row>59</xdr:row>
      <xdr:rowOff>70789</xdr:rowOff>
    </xdr:to>
    <xdr:sp macro="" textlink="">
      <xdr:nvSpPr>
        <xdr:cNvPr id="380" name="楕円 379"/>
        <xdr:cNvSpPr/>
      </xdr:nvSpPr>
      <xdr:spPr>
        <a:xfrm>
          <a:off x="6921500" y="100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61916</xdr:rowOff>
    </xdr:from>
    <xdr:ext cx="469744" cy="259045"/>
    <xdr:sp macro="" textlink="">
      <xdr:nvSpPr>
        <xdr:cNvPr id="381" name="テキスト ボックス 380"/>
        <xdr:cNvSpPr txBox="1"/>
      </xdr:nvSpPr>
      <xdr:spPr>
        <a:xfrm>
          <a:off x="6737428" y="1017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57679</xdr:rowOff>
    </xdr:from>
    <xdr:to>
      <xdr:col>55</xdr:col>
      <xdr:colOff>0</xdr:colOff>
      <xdr:row>78</xdr:row>
      <xdr:rowOff>57815</xdr:rowOff>
    </xdr:to>
    <xdr:cxnSp macro="">
      <xdr:nvCxnSpPr>
        <xdr:cNvPr id="408" name="直線コネクタ 407"/>
        <xdr:cNvCxnSpPr/>
      </xdr:nvCxnSpPr>
      <xdr:spPr>
        <a:xfrm flipV="1">
          <a:off x="9639300" y="13430779"/>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57815</xdr:rowOff>
    </xdr:from>
    <xdr:to>
      <xdr:col>50</xdr:col>
      <xdr:colOff>114300</xdr:colOff>
      <xdr:row>78</xdr:row>
      <xdr:rowOff>62250</xdr:rowOff>
    </xdr:to>
    <xdr:cxnSp macro="">
      <xdr:nvCxnSpPr>
        <xdr:cNvPr id="411" name="直線コネクタ 410"/>
        <xdr:cNvCxnSpPr/>
      </xdr:nvCxnSpPr>
      <xdr:spPr>
        <a:xfrm flipV="1">
          <a:off x="8750300" y="1343091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110759</xdr:rowOff>
    </xdr:from>
    <xdr:to>
      <xdr:col>45</xdr:col>
      <xdr:colOff>177800</xdr:colOff>
      <xdr:row>78</xdr:row>
      <xdr:rowOff>62250</xdr:rowOff>
    </xdr:to>
    <xdr:cxnSp macro="">
      <xdr:nvCxnSpPr>
        <xdr:cNvPr id="414" name="直線コネクタ 413"/>
        <xdr:cNvCxnSpPr/>
      </xdr:nvCxnSpPr>
      <xdr:spPr>
        <a:xfrm>
          <a:off x="7861300" y="13312409"/>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110759</xdr:rowOff>
    </xdr:from>
    <xdr:to>
      <xdr:col>41</xdr:col>
      <xdr:colOff>50800</xdr:colOff>
      <xdr:row>78</xdr:row>
      <xdr:rowOff>65725</xdr:rowOff>
    </xdr:to>
    <xdr:cxnSp macro="">
      <xdr:nvCxnSpPr>
        <xdr:cNvPr id="417" name="直線コネクタ 416"/>
        <xdr:cNvCxnSpPr/>
      </xdr:nvCxnSpPr>
      <xdr:spPr>
        <a:xfrm flipV="1">
          <a:off x="6972300" y="13312409"/>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20" name="フローチャート: 判断 419"/>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126194</xdr:rowOff>
    </xdr:from>
    <xdr:ext cx="469744" cy="259045"/>
    <xdr:sp macro="" textlink="">
      <xdr:nvSpPr>
        <xdr:cNvPr id="421" name="テキスト ボックス 420"/>
        <xdr:cNvSpPr txBox="1"/>
      </xdr:nvSpPr>
      <xdr:spPr>
        <a:xfrm>
          <a:off x="6737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6879</xdr:rowOff>
    </xdr:from>
    <xdr:to>
      <xdr:col>55</xdr:col>
      <xdr:colOff>50800</xdr:colOff>
      <xdr:row>78</xdr:row>
      <xdr:rowOff>108479</xdr:rowOff>
    </xdr:to>
    <xdr:sp macro="" textlink="">
      <xdr:nvSpPr>
        <xdr:cNvPr id="427" name="楕円 426"/>
        <xdr:cNvSpPr/>
      </xdr:nvSpPr>
      <xdr:spPr>
        <a:xfrm>
          <a:off x="10426700" y="133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93256</xdr:rowOff>
    </xdr:from>
    <xdr:ext cx="469744" cy="259045"/>
    <xdr:sp macro="" textlink="">
      <xdr:nvSpPr>
        <xdr:cNvPr id="428" name="商工費該当値テキスト"/>
        <xdr:cNvSpPr txBox="1"/>
      </xdr:nvSpPr>
      <xdr:spPr>
        <a:xfrm>
          <a:off x="10528300" y="132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7015</xdr:rowOff>
    </xdr:from>
    <xdr:to>
      <xdr:col>50</xdr:col>
      <xdr:colOff>165100</xdr:colOff>
      <xdr:row>78</xdr:row>
      <xdr:rowOff>108615</xdr:rowOff>
    </xdr:to>
    <xdr:sp macro="" textlink="">
      <xdr:nvSpPr>
        <xdr:cNvPr id="429" name="楕円 428"/>
        <xdr:cNvSpPr/>
      </xdr:nvSpPr>
      <xdr:spPr>
        <a:xfrm>
          <a:off x="9588500" y="133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99742</xdr:rowOff>
    </xdr:from>
    <xdr:ext cx="469744" cy="259045"/>
    <xdr:sp macro="" textlink="">
      <xdr:nvSpPr>
        <xdr:cNvPr id="430" name="テキスト ボックス 429"/>
        <xdr:cNvSpPr txBox="1"/>
      </xdr:nvSpPr>
      <xdr:spPr>
        <a:xfrm>
          <a:off x="9404428" y="1347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11450</xdr:rowOff>
    </xdr:from>
    <xdr:to>
      <xdr:col>46</xdr:col>
      <xdr:colOff>38100</xdr:colOff>
      <xdr:row>78</xdr:row>
      <xdr:rowOff>113050</xdr:rowOff>
    </xdr:to>
    <xdr:sp macro="" textlink="">
      <xdr:nvSpPr>
        <xdr:cNvPr id="431" name="楕円 430"/>
        <xdr:cNvSpPr/>
      </xdr:nvSpPr>
      <xdr:spPr>
        <a:xfrm>
          <a:off x="8699500" y="133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104177</xdr:rowOff>
    </xdr:from>
    <xdr:ext cx="469744" cy="259045"/>
    <xdr:sp macro="" textlink="">
      <xdr:nvSpPr>
        <xdr:cNvPr id="432" name="テキスト ボックス 431"/>
        <xdr:cNvSpPr txBox="1"/>
      </xdr:nvSpPr>
      <xdr:spPr>
        <a:xfrm>
          <a:off x="8515428" y="1347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59959</xdr:rowOff>
    </xdr:from>
    <xdr:to>
      <xdr:col>41</xdr:col>
      <xdr:colOff>101600</xdr:colOff>
      <xdr:row>77</xdr:row>
      <xdr:rowOff>161559</xdr:rowOff>
    </xdr:to>
    <xdr:sp macro="" textlink="">
      <xdr:nvSpPr>
        <xdr:cNvPr id="433" name="楕円 432"/>
        <xdr:cNvSpPr/>
      </xdr:nvSpPr>
      <xdr:spPr>
        <a:xfrm>
          <a:off x="7810500" y="132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152686</xdr:rowOff>
    </xdr:from>
    <xdr:ext cx="469744" cy="259045"/>
    <xdr:sp macro="" textlink="">
      <xdr:nvSpPr>
        <xdr:cNvPr id="434" name="テキスト ボックス 433"/>
        <xdr:cNvSpPr txBox="1"/>
      </xdr:nvSpPr>
      <xdr:spPr>
        <a:xfrm>
          <a:off x="7626428" y="133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14925</xdr:rowOff>
    </xdr:from>
    <xdr:to>
      <xdr:col>36</xdr:col>
      <xdr:colOff>165100</xdr:colOff>
      <xdr:row>78</xdr:row>
      <xdr:rowOff>116525</xdr:rowOff>
    </xdr:to>
    <xdr:sp macro="" textlink="">
      <xdr:nvSpPr>
        <xdr:cNvPr id="435" name="楕円 434"/>
        <xdr:cNvSpPr/>
      </xdr:nvSpPr>
      <xdr:spPr>
        <a:xfrm>
          <a:off x="69215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107652</xdr:rowOff>
    </xdr:from>
    <xdr:ext cx="469744" cy="259045"/>
    <xdr:sp macro="" textlink="">
      <xdr:nvSpPr>
        <xdr:cNvPr id="436" name="テキスト ボックス 435"/>
        <xdr:cNvSpPr txBox="1"/>
      </xdr:nvSpPr>
      <xdr:spPr>
        <a:xfrm>
          <a:off x="6737428" y="134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2051</xdr:rowOff>
    </xdr:from>
    <xdr:to>
      <xdr:col>55</xdr:col>
      <xdr:colOff>0</xdr:colOff>
      <xdr:row>98</xdr:row>
      <xdr:rowOff>27727</xdr:rowOff>
    </xdr:to>
    <xdr:cxnSp macro="">
      <xdr:nvCxnSpPr>
        <xdr:cNvPr id="463" name="直線コネクタ 462"/>
        <xdr:cNvCxnSpPr/>
      </xdr:nvCxnSpPr>
      <xdr:spPr>
        <a:xfrm flipV="1">
          <a:off x="9639300" y="16804151"/>
          <a:ext cx="8382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27727</xdr:rowOff>
    </xdr:from>
    <xdr:to>
      <xdr:col>50</xdr:col>
      <xdr:colOff>114300</xdr:colOff>
      <xdr:row>98</xdr:row>
      <xdr:rowOff>30983</xdr:rowOff>
    </xdr:to>
    <xdr:cxnSp macro="">
      <xdr:nvCxnSpPr>
        <xdr:cNvPr id="466" name="直線コネクタ 465"/>
        <xdr:cNvCxnSpPr/>
      </xdr:nvCxnSpPr>
      <xdr:spPr>
        <a:xfrm flipV="1">
          <a:off x="8750300" y="16829827"/>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154769</xdr:rowOff>
    </xdr:from>
    <xdr:to>
      <xdr:col>45</xdr:col>
      <xdr:colOff>177800</xdr:colOff>
      <xdr:row>98</xdr:row>
      <xdr:rowOff>30983</xdr:rowOff>
    </xdr:to>
    <xdr:cxnSp macro="">
      <xdr:nvCxnSpPr>
        <xdr:cNvPr id="469" name="直線コネクタ 468"/>
        <xdr:cNvCxnSpPr/>
      </xdr:nvCxnSpPr>
      <xdr:spPr>
        <a:xfrm>
          <a:off x="7861300" y="16785419"/>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154769</xdr:rowOff>
    </xdr:from>
    <xdr:to>
      <xdr:col>41</xdr:col>
      <xdr:colOff>50800</xdr:colOff>
      <xdr:row>98</xdr:row>
      <xdr:rowOff>11080</xdr:rowOff>
    </xdr:to>
    <xdr:cxnSp macro="">
      <xdr:nvCxnSpPr>
        <xdr:cNvPr id="472" name="直線コネクタ 471"/>
        <xdr:cNvCxnSpPr/>
      </xdr:nvCxnSpPr>
      <xdr:spPr>
        <a:xfrm flipV="1">
          <a:off x="6972300" y="16785419"/>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5" name="フローチャート: 判断 474"/>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162410</xdr:rowOff>
    </xdr:from>
    <xdr:ext cx="534377" cy="259045"/>
    <xdr:sp macro="" textlink="">
      <xdr:nvSpPr>
        <xdr:cNvPr id="476" name="テキスト ボックス 475"/>
        <xdr:cNvSpPr txBox="1"/>
      </xdr:nvSpPr>
      <xdr:spPr>
        <a:xfrm>
          <a:off x="6705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122701</xdr:rowOff>
    </xdr:from>
    <xdr:to>
      <xdr:col>55</xdr:col>
      <xdr:colOff>50800</xdr:colOff>
      <xdr:row>98</xdr:row>
      <xdr:rowOff>52851</xdr:rowOff>
    </xdr:to>
    <xdr:sp macro="" textlink="">
      <xdr:nvSpPr>
        <xdr:cNvPr id="482" name="楕円 481"/>
        <xdr:cNvSpPr/>
      </xdr:nvSpPr>
      <xdr:spPr>
        <a:xfrm>
          <a:off x="10426700" y="167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148377</xdr:rowOff>
    </xdr:from>
    <xdr:to>
      <xdr:col>50</xdr:col>
      <xdr:colOff>165100</xdr:colOff>
      <xdr:row>98</xdr:row>
      <xdr:rowOff>78527</xdr:rowOff>
    </xdr:to>
    <xdr:sp macro="" textlink="">
      <xdr:nvSpPr>
        <xdr:cNvPr id="484" name="楕円 483"/>
        <xdr:cNvSpPr/>
      </xdr:nvSpPr>
      <xdr:spPr>
        <a:xfrm>
          <a:off x="9588500" y="167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69654</xdr:rowOff>
    </xdr:from>
    <xdr:ext cx="534377" cy="259045"/>
    <xdr:sp macro="" textlink="">
      <xdr:nvSpPr>
        <xdr:cNvPr id="485" name="テキスト ボックス 484"/>
        <xdr:cNvSpPr txBox="1"/>
      </xdr:nvSpPr>
      <xdr:spPr>
        <a:xfrm>
          <a:off x="9372111" y="168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151633</xdr:rowOff>
    </xdr:from>
    <xdr:to>
      <xdr:col>46</xdr:col>
      <xdr:colOff>38100</xdr:colOff>
      <xdr:row>98</xdr:row>
      <xdr:rowOff>81783</xdr:rowOff>
    </xdr:to>
    <xdr:sp macro="" textlink="">
      <xdr:nvSpPr>
        <xdr:cNvPr id="486" name="楕円 485"/>
        <xdr:cNvSpPr/>
      </xdr:nvSpPr>
      <xdr:spPr>
        <a:xfrm>
          <a:off x="8699500" y="16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72910</xdr:rowOff>
    </xdr:from>
    <xdr:ext cx="534377" cy="259045"/>
    <xdr:sp macro="" textlink="">
      <xdr:nvSpPr>
        <xdr:cNvPr id="487" name="テキスト ボックス 486"/>
        <xdr:cNvSpPr txBox="1"/>
      </xdr:nvSpPr>
      <xdr:spPr>
        <a:xfrm>
          <a:off x="8483111" y="16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103969</xdr:rowOff>
    </xdr:from>
    <xdr:to>
      <xdr:col>41</xdr:col>
      <xdr:colOff>101600</xdr:colOff>
      <xdr:row>98</xdr:row>
      <xdr:rowOff>34119</xdr:rowOff>
    </xdr:to>
    <xdr:sp macro="" textlink="">
      <xdr:nvSpPr>
        <xdr:cNvPr id="488" name="楕円 487"/>
        <xdr:cNvSpPr/>
      </xdr:nvSpPr>
      <xdr:spPr>
        <a:xfrm>
          <a:off x="7810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25246</xdr:rowOff>
    </xdr:from>
    <xdr:ext cx="534377" cy="259045"/>
    <xdr:sp macro="" textlink="">
      <xdr:nvSpPr>
        <xdr:cNvPr id="489" name="テキスト ボックス 488"/>
        <xdr:cNvSpPr txBox="1"/>
      </xdr:nvSpPr>
      <xdr:spPr>
        <a:xfrm>
          <a:off x="7594111" y="168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131730</xdr:rowOff>
    </xdr:from>
    <xdr:to>
      <xdr:col>36</xdr:col>
      <xdr:colOff>165100</xdr:colOff>
      <xdr:row>98</xdr:row>
      <xdr:rowOff>61880</xdr:rowOff>
    </xdr:to>
    <xdr:sp macro="" textlink="">
      <xdr:nvSpPr>
        <xdr:cNvPr id="490" name="楕円 489"/>
        <xdr:cNvSpPr/>
      </xdr:nvSpPr>
      <xdr:spPr>
        <a:xfrm>
          <a:off x="6921500" y="167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53007</xdr:rowOff>
    </xdr:from>
    <xdr:ext cx="534377" cy="259045"/>
    <xdr:sp macro="" textlink="">
      <xdr:nvSpPr>
        <xdr:cNvPr id="491" name="テキスト ボックス 490"/>
        <xdr:cNvSpPr txBox="1"/>
      </xdr:nvSpPr>
      <xdr:spPr>
        <a:xfrm>
          <a:off x="6705111" y="16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128910</xdr:rowOff>
    </xdr:from>
    <xdr:to>
      <xdr:col>85</xdr:col>
      <xdr:colOff>127000</xdr:colOff>
      <xdr:row>38</xdr:row>
      <xdr:rowOff>18999</xdr:rowOff>
    </xdr:to>
    <xdr:cxnSp macro="">
      <xdr:nvCxnSpPr>
        <xdr:cNvPr id="519" name="直線コネクタ 518"/>
        <xdr:cNvCxnSpPr/>
      </xdr:nvCxnSpPr>
      <xdr:spPr>
        <a:xfrm flipV="1">
          <a:off x="15481300" y="6472560"/>
          <a:ext cx="8382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129001</xdr:rowOff>
    </xdr:from>
    <xdr:to>
      <xdr:col>81</xdr:col>
      <xdr:colOff>50800</xdr:colOff>
      <xdr:row>38</xdr:row>
      <xdr:rowOff>18999</xdr:rowOff>
    </xdr:to>
    <xdr:cxnSp macro="">
      <xdr:nvCxnSpPr>
        <xdr:cNvPr id="522" name="直線コネクタ 521"/>
        <xdr:cNvCxnSpPr/>
      </xdr:nvCxnSpPr>
      <xdr:spPr>
        <a:xfrm>
          <a:off x="14592300" y="6472651"/>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129001</xdr:rowOff>
    </xdr:from>
    <xdr:to>
      <xdr:col>76</xdr:col>
      <xdr:colOff>114300</xdr:colOff>
      <xdr:row>38</xdr:row>
      <xdr:rowOff>40579</xdr:rowOff>
    </xdr:to>
    <xdr:cxnSp macro="">
      <xdr:nvCxnSpPr>
        <xdr:cNvPr id="525" name="直線コネクタ 524"/>
        <xdr:cNvCxnSpPr/>
      </xdr:nvCxnSpPr>
      <xdr:spPr>
        <a:xfrm flipV="1">
          <a:off x="13703300" y="6472651"/>
          <a:ext cx="8890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20371</xdr:rowOff>
    </xdr:from>
    <xdr:to>
      <xdr:col>71</xdr:col>
      <xdr:colOff>177800</xdr:colOff>
      <xdr:row>38</xdr:row>
      <xdr:rowOff>40579</xdr:rowOff>
    </xdr:to>
    <xdr:cxnSp macro="">
      <xdr:nvCxnSpPr>
        <xdr:cNvPr id="528" name="直線コネクタ 527"/>
        <xdr:cNvCxnSpPr/>
      </xdr:nvCxnSpPr>
      <xdr:spPr>
        <a:xfrm>
          <a:off x="12814300" y="653547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31" name="フローチャート: 判断 530"/>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110238</xdr:rowOff>
    </xdr:from>
    <xdr:ext cx="534377" cy="259045"/>
    <xdr:sp macro="" textlink="">
      <xdr:nvSpPr>
        <xdr:cNvPr id="532" name="テキスト ボックス 531"/>
        <xdr:cNvSpPr txBox="1"/>
      </xdr:nvSpPr>
      <xdr:spPr>
        <a:xfrm>
          <a:off x="12547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78110</xdr:rowOff>
    </xdr:from>
    <xdr:to>
      <xdr:col>85</xdr:col>
      <xdr:colOff>177800</xdr:colOff>
      <xdr:row>38</xdr:row>
      <xdr:rowOff>8260</xdr:rowOff>
    </xdr:to>
    <xdr:sp macro="" textlink="">
      <xdr:nvSpPr>
        <xdr:cNvPr id="538" name="楕円 537"/>
        <xdr:cNvSpPr/>
      </xdr:nvSpPr>
      <xdr:spPr>
        <a:xfrm>
          <a:off x="16268700" y="64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56537</xdr:rowOff>
    </xdr:from>
    <xdr:ext cx="534377" cy="259045"/>
    <xdr:sp macro="" textlink="">
      <xdr:nvSpPr>
        <xdr:cNvPr id="539" name="消防費該当値テキスト"/>
        <xdr:cNvSpPr txBox="1"/>
      </xdr:nvSpPr>
      <xdr:spPr>
        <a:xfrm>
          <a:off x="16370300" y="64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139649</xdr:rowOff>
    </xdr:from>
    <xdr:to>
      <xdr:col>81</xdr:col>
      <xdr:colOff>101600</xdr:colOff>
      <xdr:row>38</xdr:row>
      <xdr:rowOff>69799</xdr:rowOff>
    </xdr:to>
    <xdr:sp macro="" textlink="">
      <xdr:nvSpPr>
        <xdr:cNvPr id="540" name="楕円 539"/>
        <xdr:cNvSpPr/>
      </xdr:nvSpPr>
      <xdr:spPr>
        <a:xfrm>
          <a:off x="15430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60926</xdr:rowOff>
    </xdr:from>
    <xdr:ext cx="534377" cy="259045"/>
    <xdr:sp macro="" textlink="">
      <xdr:nvSpPr>
        <xdr:cNvPr id="541" name="テキスト ボックス 540"/>
        <xdr:cNvSpPr txBox="1"/>
      </xdr:nvSpPr>
      <xdr:spPr>
        <a:xfrm>
          <a:off x="15214111" y="65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78201</xdr:rowOff>
    </xdr:from>
    <xdr:to>
      <xdr:col>76</xdr:col>
      <xdr:colOff>165100</xdr:colOff>
      <xdr:row>38</xdr:row>
      <xdr:rowOff>8351</xdr:rowOff>
    </xdr:to>
    <xdr:sp macro="" textlink="">
      <xdr:nvSpPr>
        <xdr:cNvPr id="542" name="楕円 541"/>
        <xdr:cNvSpPr/>
      </xdr:nvSpPr>
      <xdr:spPr>
        <a:xfrm>
          <a:off x="145415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170928</xdr:rowOff>
    </xdr:from>
    <xdr:ext cx="534377" cy="259045"/>
    <xdr:sp macro="" textlink="">
      <xdr:nvSpPr>
        <xdr:cNvPr id="543" name="テキスト ボックス 542"/>
        <xdr:cNvSpPr txBox="1"/>
      </xdr:nvSpPr>
      <xdr:spPr>
        <a:xfrm>
          <a:off x="14325111" y="6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161229</xdr:rowOff>
    </xdr:from>
    <xdr:to>
      <xdr:col>72</xdr:col>
      <xdr:colOff>38100</xdr:colOff>
      <xdr:row>38</xdr:row>
      <xdr:rowOff>91379</xdr:rowOff>
    </xdr:to>
    <xdr:sp macro="" textlink="">
      <xdr:nvSpPr>
        <xdr:cNvPr id="544" name="楕円 543"/>
        <xdr:cNvSpPr/>
      </xdr:nvSpPr>
      <xdr:spPr>
        <a:xfrm>
          <a:off x="13652500" y="6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82506</xdr:rowOff>
    </xdr:from>
    <xdr:ext cx="534377" cy="259045"/>
    <xdr:sp macro="" textlink="">
      <xdr:nvSpPr>
        <xdr:cNvPr id="545" name="テキスト ボックス 544"/>
        <xdr:cNvSpPr txBox="1"/>
      </xdr:nvSpPr>
      <xdr:spPr>
        <a:xfrm>
          <a:off x="13436111" y="65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141021</xdr:rowOff>
    </xdr:from>
    <xdr:to>
      <xdr:col>67</xdr:col>
      <xdr:colOff>101600</xdr:colOff>
      <xdr:row>38</xdr:row>
      <xdr:rowOff>71171</xdr:rowOff>
    </xdr:to>
    <xdr:sp macro="" textlink="">
      <xdr:nvSpPr>
        <xdr:cNvPr id="546" name="楕円 545"/>
        <xdr:cNvSpPr/>
      </xdr:nvSpPr>
      <xdr:spPr>
        <a:xfrm>
          <a:off x="12763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62298</xdr:rowOff>
    </xdr:from>
    <xdr:ext cx="534377" cy="259045"/>
    <xdr:sp macro="" textlink="">
      <xdr:nvSpPr>
        <xdr:cNvPr id="547" name="テキスト ボックス 546"/>
        <xdr:cNvSpPr txBox="1"/>
      </xdr:nvSpPr>
      <xdr:spPr>
        <a:xfrm>
          <a:off x="12547111" y="65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79254</xdr:rowOff>
    </xdr:from>
    <xdr:to>
      <xdr:col>85</xdr:col>
      <xdr:colOff>127000</xdr:colOff>
      <xdr:row>57</xdr:row>
      <xdr:rowOff>27019</xdr:rowOff>
    </xdr:to>
    <xdr:cxnSp macro="">
      <xdr:nvCxnSpPr>
        <xdr:cNvPr id="577" name="直線コネクタ 576"/>
        <xdr:cNvCxnSpPr/>
      </xdr:nvCxnSpPr>
      <xdr:spPr>
        <a:xfrm flipV="1">
          <a:off x="15481300" y="9680454"/>
          <a:ext cx="8382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154254</xdr:rowOff>
    </xdr:from>
    <xdr:to>
      <xdr:col>81</xdr:col>
      <xdr:colOff>50800</xdr:colOff>
      <xdr:row>57</xdr:row>
      <xdr:rowOff>27019</xdr:rowOff>
    </xdr:to>
    <xdr:cxnSp macro="">
      <xdr:nvCxnSpPr>
        <xdr:cNvPr id="580" name="直線コネクタ 579"/>
        <xdr:cNvCxnSpPr/>
      </xdr:nvCxnSpPr>
      <xdr:spPr>
        <a:xfrm>
          <a:off x="14592300" y="9755454"/>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145186</xdr:rowOff>
    </xdr:from>
    <xdr:to>
      <xdr:col>76</xdr:col>
      <xdr:colOff>114300</xdr:colOff>
      <xdr:row>56</xdr:row>
      <xdr:rowOff>154254</xdr:rowOff>
    </xdr:to>
    <xdr:cxnSp macro="">
      <xdr:nvCxnSpPr>
        <xdr:cNvPr id="583" name="直線コネクタ 582"/>
        <xdr:cNvCxnSpPr/>
      </xdr:nvCxnSpPr>
      <xdr:spPr>
        <a:xfrm>
          <a:off x="13703300" y="9746386"/>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145186</xdr:rowOff>
    </xdr:from>
    <xdr:to>
      <xdr:col>71</xdr:col>
      <xdr:colOff>177800</xdr:colOff>
      <xdr:row>56</xdr:row>
      <xdr:rowOff>157055</xdr:rowOff>
    </xdr:to>
    <xdr:cxnSp macro="">
      <xdr:nvCxnSpPr>
        <xdr:cNvPr id="586" name="直線コネクタ 585"/>
        <xdr:cNvCxnSpPr/>
      </xdr:nvCxnSpPr>
      <xdr:spPr>
        <a:xfrm flipV="1">
          <a:off x="12814300" y="9746386"/>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9" name="フローチャート: 判断 588"/>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45750</xdr:rowOff>
    </xdr:from>
    <xdr:ext cx="534377" cy="259045"/>
    <xdr:sp macro="" textlink="">
      <xdr:nvSpPr>
        <xdr:cNvPr id="590" name="テキスト ボックス 589"/>
        <xdr:cNvSpPr txBox="1"/>
      </xdr:nvSpPr>
      <xdr:spPr>
        <a:xfrm>
          <a:off x="12547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28454</xdr:rowOff>
    </xdr:from>
    <xdr:to>
      <xdr:col>85</xdr:col>
      <xdr:colOff>177800</xdr:colOff>
      <xdr:row>56</xdr:row>
      <xdr:rowOff>130054</xdr:rowOff>
    </xdr:to>
    <xdr:sp macro="" textlink="">
      <xdr:nvSpPr>
        <xdr:cNvPr id="596" name="楕円 595"/>
        <xdr:cNvSpPr/>
      </xdr:nvSpPr>
      <xdr:spPr>
        <a:xfrm>
          <a:off x="16268700" y="9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51331</xdr:rowOff>
    </xdr:from>
    <xdr:ext cx="534377" cy="259045"/>
    <xdr:sp macro="" textlink="">
      <xdr:nvSpPr>
        <xdr:cNvPr id="597" name="教育費該当値テキスト"/>
        <xdr:cNvSpPr txBox="1"/>
      </xdr:nvSpPr>
      <xdr:spPr>
        <a:xfrm>
          <a:off x="16370300" y="94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147669</xdr:rowOff>
    </xdr:from>
    <xdr:to>
      <xdr:col>81</xdr:col>
      <xdr:colOff>101600</xdr:colOff>
      <xdr:row>57</xdr:row>
      <xdr:rowOff>77819</xdr:rowOff>
    </xdr:to>
    <xdr:sp macro="" textlink="">
      <xdr:nvSpPr>
        <xdr:cNvPr id="598" name="楕円 597"/>
        <xdr:cNvSpPr/>
      </xdr:nvSpPr>
      <xdr:spPr>
        <a:xfrm>
          <a:off x="15430500" y="97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68946</xdr:rowOff>
    </xdr:from>
    <xdr:ext cx="534377" cy="259045"/>
    <xdr:sp macro="" textlink="">
      <xdr:nvSpPr>
        <xdr:cNvPr id="599" name="テキスト ボックス 598"/>
        <xdr:cNvSpPr txBox="1"/>
      </xdr:nvSpPr>
      <xdr:spPr>
        <a:xfrm>
          <a:off x="15214111" y="98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103454</xdr:rowOff>
    </xdr:from>
    <xdr:to>
      <xdr:col>76</xdr:col>
      <xdr:colOff>165100</xdr:colOff>
      <xdr:row>57</xdr:row>
      <xdr:rowOff>33604</xdr:rowOff>
    </xdr:to>
    <xdr:sp macro="" textlink="">
      <xdr:nvSpPr>
        <xdr:cNvPr id="600" name="楕円 599"/>
        <xdr:cNvSpPr/>
      </xdr:nvSpPr>
      <xdr:spPr>
        <a:xfrm>
          <a:off x="14541500" y="97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50131</xdr:rowOff>
    </xdr:from>
    <xdr:ext cx="534377" cy="259045"/>
    <xdr:sp macro="" textlink="">
      <xdr:nvSpPr>
        <xdr:cNvPr id="601" name="テキスト ボックス 600"/>
        <xdr:cNvSpPr txBox="1"/>
      </xdr:nvSpPr>
      <xdr:spPr>
        <a:xfrm>
          <a:off x="14325111" y="94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94386</xdr:rowOff>
    </xdr:from>
    <xdr:to>
      <xdr:col>72</xdr:col>
      <xdr:colOff>38100</xdr:colOff>
      <xdr:row>57</xdr:row>
      <xdr:rowOff>24536</xdr:rowOff>
    </xdr:to>
    <xdr:sp macro="" textlink="">
      <xdr:nvSpPr>
        <xdr:cNvPr id="602" name="楕円 601"/>
        <xdr:cNvSpPr/>
      </xdr:nvSpPr>
      <xdr:spPr>
        <a:xfrm>
          <a:off x="13652500" y="9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15663</xdr:rowOff>
    </xdr:from>
    <xdr:ext cx="534377" cy="259045"/>
    <xdr:sp macro="" textlink="">
      <xdr:nvSpPr>
        <xdr:cNvPr id="603" name="テキスト ボックス 602"/>
        <xdr:cNvSpPr txBox="1"/>
      </xdr:nvSpPr>
      <xdr:spPr>
        <a:xfrm>
          <a:off x="13436111" y="9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106255</xdr:rowOff>
    </xdr:from>
    <xdr:to>
      <xdr:col>67</xdr:col>
      <xdr:colOff>101600</xdr:colOff>
      <xdr:row>57</xdr:row>
      <xdr:rowOff>36405</xdr:rowOff>
    </xdr:to>
    <xdr:sp macro="" textlink="">
      <xdr:nvSpPr>
        <xdr:cNvPr id="604" name="楕円 603"/>
        <xdr:cNvSpPr/>
      </xdr:nvSpPr>
      <xdr:spPr>
        <a:xfrm>
          <a:off x="127635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27532</xdr:rowOff>
    </xdr:from>
    <xdr:ext cx="534377" cy="259045"/>
    <xdr:sp macro="" textlink="">
      <xdr:nvSpPr>
        <xdr:cNvPr id="605" name="テキスト ボックス 604"/>
        <xdr:cNvSpPr txBox="1"/>
      </xdr:nvSpPr>
      <xdr:spPr>
        <a:xfrm>
          <a:off x="12547111" y="98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13666</xdr:rowOff>
    </xdr:from>
    <xdr:to>
      <xdr:col>85</xdr:col>
      <xdr:colOff>127000</xdr:colOff>
      <xdr:row>79</xdr:row>
      <xdr:rowOff>34734</xdr:rowOff>
    </xdr:to>
    <xdr:cxnSp macro="">
      <xdr:nvCxnSpPr>
        <xdr:cNvPr id="634" name="直線コネクタ 633"/>
        <xdr:cNvCxnSpPr/>
      </xdr:nvCxnSpPr>
      <xdr:spPr>
        <a:xfrm flipV="1">
          <a:off x="15481300" y="13558216"/>
          <a:ext cx="8382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34734</xdr:rowOff>
    </xdr:from>
    <xdr:to>
      <xdr:col>81</xdr:col>
      <xdr:colOff>50800</xdr:colOff>
      <xdr:row>79</xdr:row>
      <xdr:rowOff>44450</xdr:rowOff>
    </xdr:to>
    <xdr:cxnSp macro="">
      <xdr:nvCxnSpPr>
        <xdr:cNvPr id="637" name="直線コネクタ 636"/>
        <xdr:cNvCxnSpPr/>
      </xdr:nvCxnSpPr>
      <xdr:spPr>
        <a:xfrm flipV="1">
          <a:off x="14592300" y="1357928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121019</xdr:rowOff>
    </xdr:from>
    <xdr:to>
      <xdr:col>67</xdr:col>
      <xdr:colOff>101600</xdr:colOff>
      <xdr:row>79</xdr:row>
      <xdr:rowOff>51169</xdr:rowOff>
    </xdr:to>
    <xdr:sp macro="" textlink="">
      <xdr:nvSpPr>
        <xdr:cNvPr id="646" name="フローチャート: 判断 645"/>
        <xdr:cNvSpPr/>
      </xdr:nvSpPr>
      <xdr:spPr>
        <a:xfrm>
          <a:off x="12763500" y="134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67696</xdr:rowOff>
    </xdr:from>
    <xdr:ext cx="469744" cy="259045"/>
    <xdr:sp macro="" textlink="">
      <xdr:nvSpPr>
        <xdr:cNvPr id="647" name="テキスト ボックス 646"/>
        <xdr:cNvSpPr txBox="1"/>
      </xdr:nvSpPr>
      <xdr:spPr>
        <a:xfrm>
          <a:off x="12579428" y="132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134316</xdr:rowOff>
    </xdr:from>
    <xdr:to>
      <xdr:col>85</xdr:col>
      <xdr:colOff>177800</xdr:colOff>
      <xdr:row>79</xdr:row>
      <xdr:rowOff>64466</xdr:rowOff>
    </xdr:to>
    <xdr:sp macro="" textlink="">
      <xdr:nvSpPr>
        <xdr:cNvPr id="653" name="楕円 652"/>
        <xdr:cNvSpPr/>
      </xdr:nvSpPr>
      <xdr:spPr>
        <a:xfrm>
          <a:off x="16268700" y="135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155384</xdr:rowOff>
    </xdr:from>
    <xdr:to>
      <xdr:col>81</xdr:col>
      <xdr:colOff>101600</xdr:colOff>
      <xdr:row>79</xdr:row>
      <xdr:rowOff>85534</xdr:rowOff>
    </xdr:to>
    <xdr:sp macro="" textlink="">
      <xdr:nvSpPr>
        <xdr:cNvPr id="655" name="楕円 654"/>
        <xdr:cNvSpPr/>
      </xdr:nvSpPr>
      <xdr:spPr>
        <a:xfrm>
          <a:off x="15430500" y="135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76661</xdr:rowOff>
    </xdr:from>
    <xdr:ext cx="378565" cy="259045"/>
    <xdr:sp macro="" textlink="">
      <xdr:nvSpPr>
        <xdr:cNvPr id="656" name="テキスト ボックス 655"/>
        <xdr:cNvSpPr txBox="1"/>
      </xdr:nvSpPr>
      <xdr:spPr>
        <a:xfrm>
          <a:off x="15292017" y="1362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148758</xdr:rowOff>
    </xdr:from>
    <xdr:to>
      <xdr:col>85</xdr:col>
      <xdr:colOff>127000</xdr:colOff>
      <xdr:row>96</xdr:row>
      <xdr:rowOff>150002</xdr:rowOff>
    </xdr:to>
    <xdr:cxnSp macro="">
      <xdr:nvCxnSpPr>
        <xdr:cNvPr id="695" name="直線コネクタ 694"/>
        <xdr:cNvCxnSpPr/>
      </xdr:nvCxnSpPr>
      <xdr:spPr>
        <a:xfrm flipV="1">
          <a:off x="15481300" y="16607958"/>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138142</xdr:rowOff>
    </xdr:from>
    <xdr:to>
      <xdr:col>81</xdr:col>
      <xdr:colOff>50800</xdr:colOff>
      <xdr:row>96</xdr:row>
      <xdr:rowOff>150002</xdr:rowOff>
    </xdr:to>
    <xdr:cxnSp macro="">
      <xdr:nvCxnSpPr>
        <xdr:cNvPr id="698" name="直線コネクタ 697"/>
        <xdr:cNvCxnSpPr/>
      </xdr:nvCxnSpPr>
      <xdr:spPr>
        <a:xfrm>
          <a:off x="14592300" y="16597342"/>
          <a:ext cx="889000" cy="1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113339</xdr:rowOff>
    </xdr:from>
    <xdr:to>
      <xdr:col>76</xdr:col>
      <xdr:colOff>114300</xdr:colOff>
      <xdr:row>96</xdr:row>
      <xdr:rowOff>138142</xdr:rowOff>
    </xdr:to>
    <xdr:cxnSp macro="">
      <xdr:nvCxnSpPr>
        <xdr:cNvPr id="701" name="直線コネクタ 700"/>
        <xdr:cNvCxnSpPr/>
      </xdr:nvCxnSpPr>
      <xdr:spPr>
        <a:xfrm>
          <a:off x="13703300" y="1657253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96552</xdr:rowOff>
    </xdr:from>
    <xdr:to>
      <xdr:col>71</xdr:col>
      <xdr:colOff>177800</xdr:colOff>
      <xdr:row>96</xdr:row>
      <xdr:rowOff>113339</xdr:rowOff>
    </xdr:to>
    <xdr:cxnSp macro="">
      <xdr:nvCxnSpPr>
        <xdr:cNvPr id="704" name="直線コネクタ 703"/>
        <xdr:cNvCxnSpPr/>
      </xdr:nvCxnSpPr>
      <xdr:spPr>
        <a:xfrm>
          <a:off x="12814300" y="16555752"/>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7" name="フローチャート: 判断 706"/>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121288</xdr:rowOff>
    </xdr:from>
    <xdr:ext cx="534377" cy="259045"/>
    <xdr:sp macro="" textlink="">
      <xdr:nvSpPr>
        <xdr:cNvPr id="708" name="テキスト ボックス 707"/>
        <xdr:cNvSpPr txBox="1"/>
      </xdr:nvSpPr>
      <xdr:spPr>
        <a:xfrm>
          <a:off x="12547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97958</xdr:rowOff>
    </xdr:from>
    <xdr:to>
      <xdr:col>85</xdr:col>
      <xdr:colOff>177800</xdr:colOff>
      <xdr:row>97</xdr:row>
      <xdr:rowOff>28108</xdr:rowOff>
    </xdr:to>
    <xdr:sp macro="" textlink="">
      <xdr:nvSpPr>
        <xdr:cNvPr id="714" name="楕円 713"/>
        <xdr:cNvSpPr/>
      </xdr:nvSpPr>
      <xdr:spPr>
        <a:xfrm>
          <a:off x="16268700" y="165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120835</xdr:rowOff>
    </xdr:from>
    <xdr:ext cx="534377" cy="259045"/>
    <xdr:sp macro="" textlink="">
      <xdr:nvSpPr>
        <xdr:cNvPr id="715" name="公債費該当値テキスト"/>
        <xdr:cNvSpPr txBox="1"/>
      </xdr:nvSpPr>
      <xdr:spPr>
        <a:xfrm>
          <a:off x="16370300" y="164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99202</xdr:rowOff>
    </xdr:from>
    <xdr:to>
      <xdr:col>81</xdr:col>
      <xdr:colOff>101600</xdr:colOff>
      <xdr:row>97</xdr:row>
      <xdr:rowOff>29352</xdr:rowOff>
    </xdr:to>
    <xdr:sp macro="" textlink="">
      <xdr:nvSpPr>
        <xdr:cNvPr id="716" name="楕円 715"/>
        <xdr:cNvSpPr/>
      </xdr:nvSpPr>
      <xdr:spPr>
        <a:xfrm>
          <a:off x="15430500" y="165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20479</xdr:rowOff>
    </xdr:from>
    <xdr:ext cx="534377" cy="259045"/>
    <xdr:sp macro="" textlink="">
      <xdr:nvSpPr>
        <xdr:cNvPr id="717" name="テキスト ボックス 716"/>
        <xdr:cNvSpPr txBox="1"/>
      </xdr:nvSpPr>
      <xdr:spPr>
        <a:xfrm>
          <a:off x="15214111" y="166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87342</xdr:rowOff>
    </xdr:from>
    <xdr:to>
      <xdr:col>76</xdr:col>
      <xdr:colOff>165100</xdr:colOff>
      <xdr:row>97</xdr:row>
      <xdr:rowOff>17492</xdr:rowOff>
    </xdr:to>
    <xdr:sp macro="" textlink="">
      <xdr:nvSpPr>
        <xdr:cNvPr id="718" name="楕円 717"/>
        <xdr:cNvSpPr/>
      </xdr:nvSpPr>
      <xdr:spPr>
        <a:xfrm>
          <a:off x="14541500" y="165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8619</xdr:rowOff>
    </xdr:from>
    <xdr:ext cx="534377" cy="259045"/>
    <xdr:sp macro="" textlink="">
      <xdr:nvSpPr>
        <xdr:cNvPr id="719" name="テキスト ボックス 718"/>
        <xdr:cNvSpPr txBox="1"/>
      </xdr:nvSpPr>
      <xdr:spPr>
        <a:xfrm>
          <a:off x="14325111" y="166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62539</xdr:rowOff>
    </xdr:from>
    <xdr:to>
      <xdr:col>72</xdr:col>
      <xdr:colOff>38100</xdr:colOff>
      <xdr:row>96</xdr:row>
      <xdr:rowOff>164139</xdr:rowOff>
    </xdr:to>
    <xdr:sp macro="" textlink="">
      <xdr:nvSpPr>
        <xdr:cNvPr id="720" name="楕円 719"/>
        <xdr:cNvSpPr/>
      </xdr:nvSpPr>
      <xdr:spPr>
        <a:xfrm>
          <a:off x="13652500" y="165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9216</xdr:rowOff>
    </xdr:from>
    <xdr:ext cx="534377" cy="259045"/>
    <xdr:sp macro="" textlink="">
      <xdr:nvSpPr>
        <xdr:cNvPr id="721" name="テキスト ボックス 720"/>
        <xdr:cNvSpPr txBox="1"/>
      </xdr:nvSpPr>
      <xdr:spPr>
        <a:xfrm>
          <a:off x="13436111" y="162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45752</xdr:rowOff>
    </xdr:from>
    <xdr:to>
      <xdr:col>67</xdr:col>
      <xdr:colOff>101600</xdr:colOff>
      <xdr:row>96</xdr:row>
      <xdr:rowOff>147352</xdr:rowOff>
    </xdr:to>
    <xdr:sp macro="" textlink="">
      <xdr:nvSpPr>
        <xdr:cNvPr id="722" name="楕円 721"/>
        <xdr:cNvSpPr/>
      </xdr:nvSpPr>
      <xdr:spPr>
        <a:xfrm>
          <a:off x="12763500" y="165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138479</xdr:rowOff>
    </xdr:from>
    <xdr:ext cx="534377" cy="259045"/>
    <xdr:sp macro="" textlink="">
      <xdr:nvSpPr>
        <xdr:cNvPr id="723" name="テキスト ボックス 722"/>
        <xdr:cNvSpPr txBox="1"/>
      </xdr:nvSpPr>
      <xdr:spPr>
        <a:xfrm>
          <a:off x="12547111" y="16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62" name="フローチャート: 判断 761"/>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15506</xdr:rowOff>
    </xdr:from>
    <xdr:ext cx="378565" cy="259045"/>
    <xdr:sp macro="" textlink="">
      <xdr:nvSpPr>
        <xdr:cNvPr id="763" name="テキスト ボックス 762"/>
        <xdr:cNvSpPr txBox="1"/>
      </xdr:nvSpPr>
      <xdr:spPr>
        <a:xfrm>
          <a:off x="18467017" y="6359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年度決算において、住民１人当たりのコストが増加傾向にあり、類似団体平均を上回っている項目は教育費である。小・中学校の営繕費の増額が主たる要因となった。</a:t>
          </a:r>
        </a:p>
        <a:p>
          <a:r>
            <a:rPr kumimoji="1" lang="ja-JP" altLang="en-US" sz="1300">
              <a:latin typeface="ＭＳ Ｐゴシック" panose="020B0600070205080204" pitchFamily="50" charset="-128"/>
              <a:ea typeface="ＭＳ Ｐゴシック" panose="020B0600070205080204" pitchFamily="50" charset="-128"/>
            </a:rPr>
            <a:t>また、民生費と衛生費についても前年度と同様、類似団体平均を大きく上回っているが、前年度と比較すれば減となった。民生費については、生活保護扶助費のうち医療扶助費が大幅に減額となったこと、衛生費については、ごみ処理の広域化のための経費が減となったことが減少の要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14</a:t>
          </a:r>
          <a:r>
            <a:rPr kumimoji="1" lang="ja-JP" altLang="en-US" sz="1050">
              <a:latin typeface="ＭＳ ゴシック" pitchFamily="49" charset="-128"/>
              <a:ea typeface="ＭＳ ゴシック" pitchFamily="49" charset="-128"/>
            </a:rPr>
            <a:t>年度以降、事業計画の精査を図り普通建設事業費及び地方債の発行を抑制したこと、また平成</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年度以降は</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大和高田市集中改革プラン</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及び</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大和高田市財政健全化プログラム</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に基づき人件費を初めとする経常経費の削減等に取り組んだことにより、平成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年度以降の実質収支については良化の方向で推移している。</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年度以降は収支が均衡する水準となっていたが、平成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年度は歳入面で一般財源の増収項目が複数あったことが要因となり、収支も改善したが、平成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年度は小中空調設備整備などの財源として財政調整基金の取崩額の増加と一般財源の減収により、実質単年度収支においては赤字となっている。</a:t>
          </a:r>
        </a:p>
        <a:p>
          <a:r>
            <a:rPr kumimoji="1" lang="ja-JP" altLang="en-US" sz="1050">
              <a:latin typeface="ＭＳ ゴシック" pitchFamily="49" charset="-128"/>
              <a:ea typeface="ＭＳ ゴシック" pitchFamily="49" charset="-128"/>
            </a:rPr>
            <a:t>　今後の多様な財政需要に対応するため、引き続き強固で持続可能な財政基盤の確立に取り組むこととしている。</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黒字額の大半は、一般会計、水道事業会計、病院事業会計及び国民健康保険事業特別会計によるものであり、赤字であった会計についても、平成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年度より一般会計、平成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年度より病院事業会計が黒字転換しており、その後の当該会計の収支は堅調に推移している。</a:t>
          </a:r>
        </a:p>
        <a:p>
          <a:r>
            <a:rPr kumimoji="1" lang="ja-JP" altLang="en-US" sz="1200">
              <a:latin typeface="ＭＳ ゴシック" pitchFamily="49" charset="-128"/>
              <a:ea typeface="ＭＳ ゴシック" pitchFamily="49" charset="-128"/>
            </a:rPr>
            <a:t>　また、平成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大和高田市集中改革プラン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大和高田市財政健全化プログラム</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を実施し、普通会計はもとより地方公営企業も含め財政健全化に取り組んだことにより、平成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年度より連結実質赤字も解消されており、平成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年度以降は会計ごとの変動はあるものの、連結では実質黒字となっている。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26694417</v>
      </c>
      <c r="BO4" s="461"/>
      <c r="BP4" s="461"/>
      <c r="BQ4" s="461"/>
      <c r="BR4" s="461"/>
      <c r="BS4" s="461"/>
      <c r="BT4" s="461"/>
      <c r="BU4" s="462"/>
      <c r="BV4" s="460">
        <v>25477216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v>
      </c>
      <c r="CU4" s="642"/>
      <c r="CV4" s="642"/>
      <c r="CW4" s="642"/>
      <c r="CX4" s="642"/>
      <c r="CY4" s="642"/>
      <c r="CZ4" s="642"/>
      <c r="DA4" s="643"/>
      <c r="DB4" s="641">
        <v>9.5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25243508</v>
      </c>
      <c r="BO5" s="466"/>
      <c r="BP5" s="466"/>
      <c r="BQ5" s="466"/>
      <c r="BR5" s="466"/>
      <c r="BS5" s="466"/>
      <c r="BT5" s="466"/>
      <c r="BU5" s="467"/>
      <c r="BV5" s="465">
        <v>24009545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99.4</v>
      </c>
      <c r="CU5" s="436"/>
      <c r="CV5" s="436"/>
      <c r="CW5" s="436"/>
      <c r="CX5" s="436"/>
      <c r="CY5" s="436"/>
      <c r="CZ5" s="436"/>
      <c r="DA5" s="437"/>
      <c r="DB5" s="435">
        <v>96.4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1450909</v>
      </c>
      <c r="BO6" s="466"/>
      <c r="BP6" s="466"/>
      <c r="BQ6" s="466"/>
      <c r="BR6" s="466"/>
      <c r="BS6" s="466"/>
      <c r="BT6" s="466"/>
      <c r="BU6" s="467"/>
      <c r="BV6" s="465">
        <v>1467671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105.4</v>
      </c>
      <c r="CU6" s="616"/>
      <c r="CV6" s="616"/>
      <c r="CW6" s="616"/>
      <c r="CX6" s="616"/>
      <c r="CY6" s="616"/>
      <c r="CZ6" s="616"/>
      <c r="DA6" s="617"/>
      <c r="DB6" s="615">
        <v>102.4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574358</v>
      </c>
      <c r="BO7" s="466"/>
      <c r="BP7" s="466"/>
      <c r="BQ7" s="466"/>
      <c r="BR7" s="466"/>
      <c r="BS7" s="466"/>
      <c r="BT7" s="466"/>
      <c r="BU7" s="467"/>
      <c r="BV7" s="465">
        <v>66470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14506939</v>
      </c>
      <c r="CU7" s="466"/>
      <c r="CV7" s="466"/>
      <c r="CW7" s="466"/>
      <c r="CX7" s="466"/>
      <c r="CY7" s="466"/>
      <c r="CZ7" s="466"/>
      <c r="DA7" s="467"/>
      <c r="DB7" s="465">
        <v>14693380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876551</v>
      </c>
      <c r="BO8" s="466"/>
      <c r="BP8" s="466"/>
      <c r="BQ8" s="466"/>
      <c r="BR8" s="466"/>
      <c r="BS8" s="466"/>
      <c r="BT8" s="466"/>
      <c r="BU8" s="467"/>
      <c r="BV8" s="465">
        <v>1401201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0.49</v>
      </c>
      <c r="CU8" s="579"/>
      <c r="CV8" s="579"/>
      <c r="CW8" s="579"/>
      <c r="CX8" s="579"/>
      <c r="CY8" s="579"/>
      <c r="CZ8" s="579"/>
      <c r="DA8" s="580"/>
      <c r="DB8" s="578">
        <v>0.48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64817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-524650</v>
      </c>
      <c r="BO9" s="466"/>
      <c r="BP9" s="466"/>
      <c r="BQ9" s="466"/>
      <c r="BR9" s="466"/>
      <c r="BS9" s="466"/>
      <c r="BT9" s="466"/>
      <c r="BU9" s="467"/>
      <c r="BV9" s="465">
        <v>434874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12.2</v>
      </c>
      <c r="CU9" s="436"/>
      <c r="CV9" s="436"/>
      <c r="CW9" s="436"/>
      <c r="CX9" s="436"/>
      <c r="CY9" s="436"/>
      <c r="CZ9" s="436"/>
      <c r="DA9" s="437"/>
      <c r="DB9" s="435">
        <v>13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68451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500087</v>
      </c>
      <c r="BO10" s="466"/>
      <c r="BP10" s="466"/>
      <c r="BQ10" s="466"/>
      <c r="BR10" s="466"/>
      <c r="BS10" s="466"/>
      <c r="BT10" s="466"/>
      <c r="BU10" s="467"/>
      <c r="BV10" s="465">
        <v>50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116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65205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795000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64617</v>
      </c>
      <c r="S13" s="569"/>
      <c r="T13" s="569"/>
      <c r="U13" s="569"/>
      <c r="V13" s="570"/>
      <c r="W13" s="556" t="s">
        <v>139</v>
      </c>
      <c r="X13" s="478"/>
      <c r="Y13" s="478"/>
      <c r="Z13" s="478"/>
      <c r="AA13" s="478"/>
      <c r="AB13" s="479"/>
      <c r="AC13" s="441">
        <v>244</v>
      </c>
      <c r="AD13" s="442"/>
      <c r="AE13" s="442"/>
      <c r="AF13" s="442"/>
      <c r="AG13" s="443"/>
      <c r="AH13" s="441">
        <v>294</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-819563</v>
      </c>
      <c r="BO13" s="466"/>
      <c r="BP13" s="466"/>
      <c r="BQ13" s="466"/>
      <c r="BR13" s="466"/>
      <c r="BS13" s="466"/>
      <c r="BT13" s="466"/>
      <c r="BU13" s="467"/>
      <c r="BV13" s="465">
        <v>434924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9.1</v>
      </c>
      <c r="CU13" s="436"/>
      <c r="CV13" s="436"/>
      <c r="CW13" s="436"/>
      <c r="CX13" s="436"/>
      <c r="CY13" s="436"/>
      <c r="CZ13" s="436"/>
      <c r="DA13" s="437"/>
      <c r="DB13" s="435">
        <v>9.6999999999999993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65905</v>
      </c>
      <c r="S14" s="569"/>
      <c r="T14" s="569"/>
      <c r="U14" s="569"/>
      <c r="V14" s="570"/>
      <c r="W14" s="571"/>
      <c r="X14" s="481"/>
      <c r="Y14" s="481"/>
      <c r="Z14" s="481"/>
      <c r="AA14" s="481"/>
      <c r="AB14" s="482"/>
      <c r="AC14" s="561">
        <v>0.9</v>
      </c>
      <c r="AD14" s="562"/>
      <c r="AE14" s="562"/>
      <c r="AF14" s="562"/>
      <c r="AG14" s="563"/>
      <c r="AH14" s="561">
        <v>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40</v>
      </c>
      <c r="CU14" s="573"/>
      <c r="CV14" s="573"/>
      <c r="CW14" s="573"/>
      <c r="CX14" s="573"/>
      <c r="CY14" s="573"/>
      <c r="CZ14" s="573"/>
      <c r="DA14" s="574"/>
      <c r="DB14" s="572">
        <v>52.2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65333</v>
      </c>
      <c r="S15" s="569"/>
      <c r="T15" s="569"/>
      <c r="U15" s="569"/>
      <c r="V15" s="570"/>
      <c r="W15" s="556" t="s">
        <v>147</v>
      </c>
      <c r="X15" s="478"/>
      <c r="Y15" s="478"/>
      <c r="Z15" s="478"/>
      <c r="AA15" s="478"/>
      <c r="AB15" s="479"/>
      <c r="AC15" s="441">
        <v>7990</v>
      </c>
      <c r="AD15" s="442"/>
      <c r="AE15" s="442"/>
      <c r="AF15" s="442"/>
      <c r="AG15" s="443"/>
      <c r="AH15" s="441">
        <v>8697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5926615</v>
      </c>
      <c r="BO15" s="461"/>
      <c r="BP15" s="461"/>
      <c r="BQ15" s="461"/>
      <c r="BR15" s="461"/>
      <c r="BS15" s="461"/>
      <c r="BT15" s="461"/>
      <c r="BU15" s="462"/>
      <c r="BV15" s="460">
        <v>5882505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29.4</v>
      </c>
      <c r="AD16" s="562"/>
      <c r="AE16" s="562"/>
      <c r="AF16" s="562"/>
      <c r="AG16" s="563"/>
      <c r="AH16" s="561">
        <v>30.1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12218314</v>
      </c>
      <c r="BO16" s="466"/>
      <c r="BP16" s="466"/>
      <c r="BQ16" s="466"/>
      <c r="BR16" s="466"/>
      <c r="BS16" s="466"/>
      <c r="BT16" s="466"/>
      <c r="BU16" s="467"/>
      <c r="BV16" s="465">
        <v>12247060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18981</v>
      </c>
      <c r="AD17" s="442"/>
      <c r="AE17" s="442"/>
      <c r="AF17" s="442"/>
      <c r="AG17" s="443"/>
      <c r="AH17" s="441">
        <v>19902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7523635</v>
      </c>
      <c r="BO17" s="466"/>
      <c r="BP17" s="466"/>
      <c r="BQ17" s="466"/>
      <c r="BR17" s="466"/>
      <c r="BS17" s="466"/>
      <c r="BT17" s="466"/>
      <c r="BU17" s="467"/>
      <c r="BV17" s="465">
        <v>7472747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16.48</v>
      </c>
      <c r="M18" s="530"/>
      <c r="N18" s="530"/>
      <c r="O18" s="530"/>
      <c r="P18" s="530"/>
      <c r="Q18" s="530"/>
      <c r="R18" s="531"/>
      <c r="S18" s="531"/>
      <c r="T18" s="531"/>
      <c r="U18" s="531"/>
      <c r="V18" s="532"/>
      <c r="W18" s="546"/>
      <c r="X18" s="547"/>
      <c r="Y18" s="547"/>
      <c r="Z18" s="547"/>
      <c r="AA18" s="547"/>
      <c r="AB18" s="557"/>
      <c r="AC18" s="429">
        <v>69.7</v>
      </c>
      <c r="AD18" s="430"/>
      <c r="AE18" s="430"/>
      <c r="AF18" s="430"/>
      <c r="AG18" s="533"/>
      <c r="AH18" s="429">
        <v>68.900000000000006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14605890</v>
      </c>
      <c r="BO18" s="466"/>
      <c r="BP18" s="466"/>
      <c r="BQ18" s="466"/>
      <c r="BR18" s="466"/>
      <c r="BS18" s="466"/>
      <c r="BT18" s="466"/>
      <c r="BU18" s="467"/>
      <c r="BV18" s="465">
        <v>14324447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3933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18553891</v>
      </c>
      <c r="BO19" s="466"/>
      <c r="BP19" s="466"/>
      <c r="BQ19" s="466"/>
      <c r="BR19" s="466"/>
      <c r="BS19" s="466"/>
      <c r="BT19" s="466"/>
      <c r="BU19" s="467"/>
      <c r="BV19" s="465">
        <v>17461463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25619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20904342</v>
      </c>
      <c r="BO23" s="466"/>
      <c r="BP23" s="466"/>
      <c r="BQ23" s="466"/>
      <c r="BR23" s="466"/>
      <c r="BS23" s="466"/>
      <c r="BT23" s="466"/>
      <c r="BU23" s="467"/>
      <c r="BV23" s="465">
        <v>21410481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8330</v>
      </c>
      <c r="R24" s="442"/>
      <c r="S24" s="442"/>
      <c r="T24" s="442"/>
      <c r="U24" s="442"/>
      <c r="V24" s="443"/>
      <c r="W24" s="507"/>
      <c r="X24" s="498"/>
      <c r="Y24" s="499"/>
      <c r="Z24" s="438" t="s">
        <v>171</v>
      </c>
      <c r="AA24" s="439"/>
      <c r="AB24" s="439"/>
      <c r="AC24" s="439"/>
      <c r="AD24" s="439"/>
      <c r="AE24" s="439"/>
      <c r="AF24" s="439"/>
      <c r="AG24" s="440"/>
      <c r="AH24" s="441">
        <v>474</v>
      </c>
      <c r="AI24" s="442"/>
      <c r="AJ24" s="442"/>
      <c r="AK24" s="442"/>
      <c r="AL24" s="443"/>
      <c r="AM24" s="441">
        <v>1397826</v>
      </c>
      <c r="AN24" s="442"/>
      <c r="AO24" s="442"/>
      <c r="AP24" s="442"/>
      <c r="AQ24" s="442"/>
      <c r="AR24" s="443"/>
      <c r="AS24" s="441">
        <v>2949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14257763</v>
      </c>
      <c r="BO24" s="466"/>
      <c r="BP24" s="466"/>
      <c r="BQ24" s="466"/>
      <c r="BR24" s="466"/>
      <c r="BS24" s="466"/>
      <c r="BT24" s="466"/>
      <c r="BU24" s="467"/>
      <c r="BV24" s="465">
        <v>14206328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6885</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176</v>
      </c>
      <c r="AN25" s="442"/>
      <c r="AO25" s="442"/>
      <c r="AP25" s="442"/>
      <c r="AQ25" s="442"/>
      <c r="AR25" s="443"/>
      <c r="AS25" s="441" t="s">
        <v>130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1239215</v>
      </c>
      <c r="BO25" s="461"/>
      <c r="BP25" s="461"/>
      <c r="BQ25" s="461"/>
      <c r="BR25" s="461"/>
      <c r="BS25" s="461"/>
      <c r="BT25" s="461"/>
      <c r="BU25" s="462"/>
      <c r="BV25" s="460">
        <v>1781097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5865</v>
      </c>
      <c r="R26" s="442"/>
      <c r="S26" s="442"/>
      <c r="T26" s="442"/>
      <c r="U26" s="442"/>
      <c r="V26" s="443"/>
      <c r="W26" s="507"/>
      <c r="X26" s="498"/>
      <c r="Y26" s="499"/>
      <c r="Z26" s="438" t="s">
        <v>179</v>
      </c>
      <c r="AA26" s="520"/>
      <c r="AB26" s="520"/>
      <c r="AC26" s="520"/>
      <c r="AD26" s="520"/>
      <c r="AE26" s="520"/>
      <c r="AF26" s="520"/>
      <c r="AG26" s="521"/>
      <c r="AH26" s="441">
        <v>58</v>
      </c>
      <c r="AI26" s="442"/>
      <c r="AJ26" s="442"/>
      <c r="AK26" s="442"/>
      <c r="AL26" s="443"/>
      <c r="AM26" s="441">
        <v>190414</v>
      </c>
      <c r="AN26" s="442"/>
      <c r="AO26" s="442"/>
      <c r="AP26" s="442"/>
      <c r="AQ26" s="442"/>
      <c r="AR26" s="443"/>
      <c r="AS26" s="441">
        <v>3283</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6180</v>
      </c>
      <c r="R27" s="442"/>
      <c r="S27" s="442"/>
      <c r="T27" s="442"/>
      <c r="U27" s="442"/>
      <c r="V27" s="443"/>
      <c r="W27" s="507"/>
      <c r="X27" s="498"/>
      <c r="Y27" s="499"/>
      <c r="Z27" s="438" t="s">
        <v>182</v>
      </c>
      <c r="AA27" s="439"/>
      <c r="AB27" s="439"/>
      <c r="AC27" s="439"/>
      <c r="AD27" s="439"/>
      <c r="AE27" s="439"/>
      <c r="AF27" s="439"/>
      <c r="AG27" s="440"/>
      <c r="AH27" s="441">
        <v>66</v>
      </c>
      <c r="AI27" s="442"/>
      <c r="AJ27" s="442"/>
      <c r="AK27" s="442"/>
      <c r="AL27" s="443"/>
      <c r="AM27" s="441">
        <v>210900</v>
      </c>
      <c r="AN27" s="442"/>
      <c r="AO27" s="442"/>
      <c r="AP27" s="442"/>
      <c r="AQ27" s="442"/>
      <c r="AR27" s="443"/>
      <c r="AS27" s="441">
        <v>3195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184</v>
      </c>
      <c r="BO27" s="469"/>
      <c r="BP27" s="469"/>
      <c r="BQ27" s="469"/>
      <c r="BR27" s="469"/>
      <c r="BS27" s="469"/>
      <c r="BT27" s="469"/>
      <c r="BU27" s="470"/>
      <c r="BV27" s="468">
        <v>184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5350</v>
      </c>
      <c r="R28" s="442"/>
      <c r="S28" s="442"/>
      <c r="T28" s="442"/>
      <c r="U28" s="442"/>
      <c r="V28" s="443"/>
      <c r="W28" s="507"/>
      <c r="X28" s="498"/>
      <c r="Y28" s="499"/>
      <c r="Z28" s="438" t="s">
        <v>185</v>
      </c>
      <c r="AA28" s="439"/>
      <c r="AB28" s="439"/>
      <c r="AC28" s="439"/>
      <c r="AD28" s="439"/>
      <c r="AE28" s="439"/>
      <c r="AF28" s="439"/>
      <c r="AG28" s="440"/>
      <c r="AH28" s="441" t="s">
        <v>175</v>
      </c>
      <c r="AI28" s="442"/>
      <c r="AJ28" s="442"/>
      <c r="AK28" s="442"/>
      <c r="AL28" s="443"/>
      <c r="AM28" s="441" t="s">
        <v>176</v>
      </c>
      <c r="AN28" s="442"/>
      <c r="AO28" s="442"/>
      <c r="AP28" s="442"/>
      <c r="AQ28" s="442"/>
      <c r="AR28" s="443"/>
      <c r="AS28" s="441" t="s">
        <v>176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826874</v>
      </c>
      <c r="BO28" s="461"/>
      <c r="BP28" s="461"/>
      <c r="BQ28" s="461"/>
      <c r="BR28" s="461"/>
      <c r="BS28" s="461"/>
      <c r="BT28" s="461"/>
      <c r="BU28" s="462"/>
      <c r="BV28" s="460">
        <v>1121787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15</v>
      </c>
      <c r="M29" s="442"/>
      <c r="N29" s="442"/>
      <c r="O29" s="442"/>
      <c r="P29" s="443"/>
      <c r="Q29" s="441">
        <v>4980</v>
      </c>
      <c r="R29" s="442"/>
      <c r="S29" s="442"/>
      <c r="T29" s="442"/>
      <c r="U29" s="442"/>
      <c r="V29" s="443"/>
      <c r="W29" s="508"/>
      <c r="X29" s="509"/>
      <c r="Y29" s="510"/>
      <c r="Z29" s="438" t="s">
        <v>188</v>
      </c>
      <c r="AA29" s="439"/>
      <c r="AB29" s="439"/>
      <c r="AC29" s="439"/>
      <c r="AD29" s="439"/>
      <c r="AE29" s="439"/>
      <c r="AF29" s="439"/>
      <c r="AG29" s="440"/>
      <c r="AH29" s="441">
        <v>540</v>
      </c>
      <c r="AI29" s="442"/>
      <c r="AJ29" s="442"/>
      <c r="AK29" s="442"/>
      <c r="AL29" s="443"/>
      <c r="AM29" s="441">
        <v>1608726</v>
      </c>
      <c r="AN29" s="442"/>
      <c r="AO29" s="442"/>
      <c r="AP29" s="442"/>
      <c r="AQ29" s="442"/>
      <c r="AR29" s="443"/>
      <c r="AS29" s="441">
        <v>2979</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7766</v>
      </c>
      <c r="BO29" s="466"/>
      <c r="BP29" s="466"/>
      <c r="BQ29" s="466"/>
      <c r="BR29" s="466"/>
      <c r="BS29" s="466"/>
      <c r="BT29" s="466"/>
      <c r="BU29" s="467"/>
      <c r="BV29" s="465">
        <v>6661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2541448</v>
      </c>
      <c r="BO30" s="469"/>
      <c r="BP30" s="469"/>
      <c r="BQ30" s="469"/>
      <c r="BR30" s="469"/>
      <c r="BS30" s="469"/>
      <c r="BT30" s="469"/>
      <c r="BU30" s="470"/>
      <c r="BV30" s="468">
        <v>2577054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197</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IF('各会計、関係団体の財政状況及び健全化判断比率'!B34="","",'各会計、関係団体の財政状況及び健全化判断比率'!B34)</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奈良県葛城地区清掃事務組合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大和高田市土地開発公社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国民健康保険天満診療所特別会計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IF('各会計、関係団体の財政状況及び健全化判断比率'!B35="","",'各会計、関係団体の財政状況及び健全化判断比率'!B35)</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葛城広域行政事務組合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IF('各会計、関係団体の財政状況及び健全化判断比率'!B36="","",'各会計、関係団体の財政状況及び健全化判断比率'!B36)</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奈良県住宅新築資金等貸付金回収管理組合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奈良県後期高齢者医療広域連合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介護サービス事業特別会計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奈良県広域消防組合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8</v>
      </c>
      <c r="V39" s="424"/>
      <c r="W39" s="423" t="str">
        <f>IF('各会計、関係団体の財政状況及び健全化判断比率'!B33="","",'各会計、関係団体の財政状況及び健全化判断比率'!B33)</f>
        <v>後期高齢者医療保険事業特別会計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山辺・県北西部広域環境衛生組合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GXw34elGBk3x2Z9cJOIkcn1YtvMHh7R/bq30hDGewNK2knzCUz+lCsCo/y83UgQqp8Ln30kNc1NQeGnTqKPVA==" saltValue="EHuEzSub+4ipz0Vn/Wrr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570</v>
      </c>
      <c r="D34" s="1244"/>
      <c r="E34" s="1245"/>
      <c r="F34" s="32" t="s">
        <v>571</v>
      </c>
      <c r="G34" s="33" t="s">
        <v>572</v>
      </c>
      <c r="H34" s="33" t="s">
        <v>573</v>
      </c>
      <c r="I34" s="33" t="s">
        <v>574</v>
      </c>
      <c r="J34" s="34" t="s">
        <v>574</v>
      </c>
      <c r="K34" s="22"/>
      <c r="L34" s="22"/>
      <c r="M34" s="22"/>
      <c r="N34" s="22"/>
      <c r="O34" s="22"/>
      <c r="P34" s="22"/>
    </row>
    <row r="35" spans="1:16" ht="39" customHeight="1" x14ac:dyDescent="0.15">
      <c r="A35" s="22"/>
      <c r="B35" s="35"/>
      <c r="C35" s="1238" t="s">
        <v>575</v>
      </c>
      <c r="D35" s="1239"/>
      <c r="E35" s="1240"/>
      <c r="F35" s="36">
        <v>10.42</v>
      </c>
      <c r="G35" s="37">
        <v>8.7799999999999994</v>
      </c>
      <c r="H35" s="37">
        <v>11</v>
      </c>
      <c r="I35" s="37">
        <v>8.1</v>
      </c>
      <c r="J35" s="38">
        <v>6.93</v>
      </c>
      <c r="K35" s="22"/>
      <c r="L35" s="22"/>
      <c r="M35" s="22"/>
      <c r="N35" s="22"/>
      <c r="O35" s="22"/>
      <c r="P35" s="22"/>
    </row>
    <row r="36" spans="1:16" ht="39" customHeight="1" x14ac:dyDescent="0.15">
      <c r="A36" s="22"/>
      <c r="B36" s="35"/>
      <c r="C36" s="1238" t="s">
        <v>576</v>
      </c>
      <c r="D36" s="1239"/>
      <c r="E36" s="1240"/>
      <c r="F36" s="36">
        <v>6.6</v>
      </c>
      <c r="G36" s="37">
        <v>4.6900000000000004</v>
      </c>
      <c r="H36" s="37">
        <v>5.03</v>
      </c>
      <c r="I36" s="37">
        <v>5.07</v>
      </c>
      <c r="J36" s="38">
        <v>6.21</v>
      </c>
      <c r="K36" s="22"/>
      <c r="L36" s="22"/>
      <c r="M36" s="22"/>
      <c r="N36" s="22"/>
      <c r="O36" s="22"/>
      <c r="P36" s="22"/>
    </row>
    <row r="37" spans="1:16" ht="39" customHeight="1" x14ac:dyDescent="0.15">
      <c r="A37" s="22"/>
      <c r="B37" s="35"/>
      <c r="C37" s="1238" t="s">
        <v>577</v>
      </c>
      <c r="D37" s="1239"/>
      <c r="E37" s="1240"/>
      <c r="F37" s="36">
        <v>9.32</v>
      </c>
      <c r="G37" s="37">
        <v>8.25</v>
      </c>
      <c r="H37" s="37">
        <v>8.5</v>
      </c>
      <c r="I37" s="37">
        <v>11.26</v>
      </c>
      <c r="J37" s="38">
        <v>6.04</v>
      </c>
      <c r="K37" s="22"/>
      <c r="L37" s="22"/>
      <c r="M37" s="22"/>
      <c r="N37" s="22"/>
      <c r="O37" s="22"/>
      <c r="P37" s="22"/>
    </row>
    <row r="38" spans="1:16" ht="39" customHeight="1" x14ac:dyDescent="0.15">
      <c r="A38" s="22"/>
      <c r="B38" s="35"/>
      <c r="C38" s="1238" t="s">
        <v>578</v>
      </c>
      <c r="D38" s="1239"/>
      <c r="E38" s="1240"/>
      <c r="F38" s="36">
        <v>3.34</v>
      </c>
      <c r="G38" s="37">
        <v>3.76</v>
      </c>
      <c r="H38" s="37">
        <v>4.01</v>
      </c>
      <c r="I38" s="37">
        <v>5.27</v>
      </c>
      <c r="J38" s="38">
        <v>2.85</v>
      </c>
      <c r="K38" s="22"/>
      <c r="L38" s="22"/>
      <c r="M38" s="22"/>
      <c r="N38" s="22"/>
      <c r="O38" s="22"/>
      <c r="P38" s="22"/>
    </row>
    <row r="39" spans="1:16" ht="39" customHeight="1" x14ac:dyDescent="0.15">
      <c r="A39" s="22"/>
      <c r="B39" s="35"/>
      <c r="C39" s="1238" t="s">
        <v>579</v>
      </c>
      <c r="D39" s="1239"/>
      <c r="E39" s="1240"/>
      <c r="F39" s="36">
        <v>0.37</v>
      </c>
      <c r="G39" s="37">
        <v>0.79</v>
      </c>
      <c r="H39" s="37">
        <v>1.19</v>
      </c>
      <c r="I39" s="37">
        <v>1.0900000000000001</v>
      </c>
      <c r="J39" s="38">
        <v>1.0900000000000001</v>
      </c>
      <c r="K39" s="22"/>
      <c r="L39" s="22"/>
      <c r="M39" s="22"/>
      <c r="N39" s="22"/>
      <c r="O39" s="22"/>
      <c r="P39" s="22"/>
    </row>
    <row r="40" spans="1:16" ht="39" customHeight="1" x14ac:dyDescent="0.15">
      <c r="A40" s="22"/>
      <c r="B40" s="35"/>
      <c r="C40" s="1238" t="s">
        <v>580</v>
      </c>
      <c r="D40" s="1239"/>
      <c r="E40" s="1240"/>
      <c r="F40" s="36">
        <v>0</v>
      </c>
      <c r="G40" s="37">
        <v>0</v>
      </c>
      <c r="H40" s="37">
        <v>0.08</v>
      </c>
      <c r="I40" s="37">
        <v>0.32</v>
      </c>
      <c r="J40" s="38">
        <v>0.81</v>
      </c>
      <c r="K40" s="22"/>
      <c r="L40" s="22"/>
      <c r="M40" s="22"/>
      <c r="N40" s="22"/>
      <c r="O40" s="22"/>
      <c r="P40" s="22"/>
    </row>
    <row r="41" spans="1:16" ht="39" customHeight="1" x14ac:dyDescent="0.15">
      <c r="A41" s="22"/>
      <c r="B41" s="35"/>
      <c r="C41" s="1238" t="s">
        <v>581</v>
      </c>
      <c r="D41" s="1239"/>
      <c r="E41" s="1240"/>
      <c r="F41" s="36">
        <v>0.06</v>
      </c>
      <c r="G41" s="37">
        <v>7.0000000000000007E-2</v>
      </c>
      <c r="H41" s="37">
        <v>0.1</v>
      </c>
      <c r="I41" s="37">
        <v>0.09</v>
      </c>
      <c r="J41" s="38">
        <v>7.0000000000000007E-2</v>
      </c>
      <c r="K41" s="22"/>
      <c r="L41" s="22"/>
      <c r="M41" s="22"/>
      <c r="N41" s="22"/>
      <c r="O41" s="22"/>
      <c r="P41" s="22"/>
    </row>
    <row r="42" spans="1:16" ht="39" customHeight="1" x14ac:dyDescent="0.15">
      <c r="A42" s="22"/>
      <c r="B42" s="39"/>
      <c r="C42" s="1238" t="s">
        <v>582</v>
      </c>
      <c r="D42" s="1239"/>
      <c r="E42" s="1240"/>
      <c r="F42" s="36" t="s">
        <v>583</v>
      </c>
      <c r="G42" s="37" t="s">
        <v>584</v>
      </c>
      <c r="H42" s="37" t="s">
        <v>585</v>
      </c>
      <c r="I42" s="37" t="s">
        <v>586</v>
      </c>
      <c r="J42" s="38" t="s">
        <v>523</v>
      </c>
      <c r="K42" s="22"/>
      <c r="L42" s="22"/>
      <c r="M42" s="22"/>
      <c r="N42" s="22"/>
      <c r="O42" s="22"/>
      <c r="P42" s="22"/>
    </row>
    <row r="43" spans="1:16" ht="39" customHeight="1" thickBot="1" x14ac:dyDescent="0.2">
      <c r="A43" s="22"/>
      <c r="B43" s="40"/>
      <c r="C43" s="1241" t="s">
        <v>587</v>
      </c>
      <c r="D43" s="1242"/>
      <c r="E43" s="1243"/>
      <c r="F43" s="41">
        <v>0.17</v>
      </c>
      <c r="G43" s="42">
        <v>0.08</v>
      </c>
      <c r="H43" s="42">
        <v>0.05</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7gs1tDlfLQh9P+300yJg9VmOYo67Zr4ux6JTGG5CygZBweXkPBrWELLLhQ5kMR/LZY69C0F2JDS0iDfhNT9bQ==" saltValue="jVGv+Gj8KPTD309USRoi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2633</v>
      </c>
      <c r="L45" s="60">
        <v>2534</v>
      </c>
      <c r="M45" s="60">
        <v>2408</v>
      </c>
      <c r="N45" s="60">
        <v>2322</v>
      </c>
      <c r="O45" s="61">
        <v>2306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523</v>
      </c>
      <c r="L46" s="64" t="s">
        <v>523</v>
      </c>
      <c r="M46" s="64" t="s">
        <v>523</v>
      </c>
      <c r="N46" s="64" t="s">
        <v>523</v>
      </c>
      <c r="O46" s="65" t="s">
        <v>523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523</v>
      </c>
      <c r="L47" s="64" t="s">
        <v>523</v>
      </c>
      <c r="M47" s="64" t="s">
        <v>523</v>
      </c>
      <c r="N47" s="64" t="s">
        <v>523</v>
      </c>
      <c r="O47" s="65" t="s">
        <v>523</v>
      </c>
      <c r="P47" s="48"/>
      <c r="Q47" s="48"/>
      <c r="R47" s="48"/>
      <c r="S47" s="48"/>
      <c r="T47" s="48"/>
      <c r="U47" s="48"/>
    </row>
    <row r="48" spans="1:21" ht="30.75" customHeight="1" x14ac:dyDescent="0.15">
      <c r="A48" s="48"/>
      <c r="B48" s="1266"/>
      <c r="C48" s="1267"/>
      <c r="D48" s="62"/>
      <c r="E48" s="1248" t="s">
        <v>15</v>
      </c>
      <c r="F48" s="1248"/>
      <c r="G48" s="1248"/>
      <c r="H48" s="1248"/>
      <c r="I48" s="1248"/>
      <c r="J48" s="1249"/>
      <c r="K48" s="63">
        <v>915</v>
      </c>
      <c r="L48" s="64">
        <v>910</v>
      </c>
      <c r="M48" s="64">
        <v>944</v>
      </c>
      <c r="N48" s="64">
        <v>1054</v>
      </c>
      <c r="O48" s="65">
        <v>1040</v>
      </c>
      <c r="P48" s="48"/>
      <c r="Q48" s="48"/>
      <c r="R48" s="48"/>
      <c r="S48" s="48"/>
      <c r="T48" s="48"/>
      <c r="U48" s="48"/>
    </row>
    <row r="49" spans="1:21" ht="30.75" customHeight="1" x14ac:dyDescent="0.15">
      <c r="A49" s="48"/>
      <c r="B49" s="1266"/>
      <c r="C49" s="1267"/>
      <c r="D49" s="62"/>
      <c r="E49" s="1248" t="s">
        <v>16</v>
      </c>
      <c r="F49" s="1248"/>
      <c r="G49" s="1248"/>
      <c r="H49" s="1248"/>
      <c r="I49" s="1248"/>
      <c r="J49" s="1249"/>
      <c r="K49" s="63">
        <v>207</v>
      </c>
      <c r="L49" s="64">
        <v>204</v>
      </c>
      <c r="M49" s="64">
        <v>175</v>
      </c>
      <c r="N49" s="64">
        <v>116</v>
      </c>
      <c r="O49" s="65">
        <v>64</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523</v>
      </c>
      <c r="L50" s="64" t="s">
        <v>523</v>
      </c>
      <c r="M50" s="64" t="s">
        <v>523</v>
      </c>
      <c r="N50" s="64" t="s">
        <v>523</v>
      </c>
      <c r="O50" s="65" t="s">
        <v>523</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1</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2386</v>
      </c>
      <c r="L52" s="64">
        <v>2262</v>
      </c>
      <c r="M52" s="64">
        <v>2298</v>
      </c>
      <c r="N52" s="64">
        <v>2421</v>
      </c>
      <c r="O52" s="65">
        <v>2264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1370</v>
      </c>
      <c r="L53" s="69">
        <v>1387</v>
      </c>
      <c r="M53" s="69">
        <v>1229</v>
      </c>
      <c r="N53" s="69">
        <v>1071</v>
      </c>
      <c r="O53" s="70">
        <v>1146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605</v>
      </c>
      <c r="L57" s="83" t="s">
        <v>605</v>
      </c>
      <c r="M57" s="83" t="s">
        <v>605</v>
      </c>
      <c r="N57" s="83" t="s">
        <v>605</v>
      </c>
      <c r="O57" s="84" t="s">
        <v>605</v>
      </c>
    </row>
    <row r="58" spans="1:21" ht="31.5" customHeight="1" thickBot="1" x14ac:dyDescent="0.2">
      <c r="B58" s="1256"/>
      <c r="C58" s="1257"/>
      <c r="D58" s="1261" t="s">
        <v>27</v>
      </c>
      <c r="E58" s="1262"/>
      <c r="F58" s="1262"/>
      <c r="G58" s="1262"/>
      <c r="H58" s="1262"/>
      <c r="I58" s="1262"/>
      <c r="J58" s="1263"/>
      <c r="K58" s="85" t="s">
        <v>605</v>
      </c>
      <c r="L58" s="86" t="s">
        <v>605</v>
      </c>
      <c r="M58" s="86" t="s">
        <v>605</v>
      </c>
      <c r="N58" s="86" t="s">
        <v>605</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0lf/dCbbF5WnDlRpxe8I78qL1yUw6scoGmZeeGcALrY1P5FSkaMFuG1wegFcX5hR/fgZM6alL0l2y6gLsSlQ==" saltValue="nBYkhCVNY1WfEEHA2f5a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4" t="s">
        <v>30</v>
      </c>
      <c r="C41" s="1285"/>
      <c r="D41" s="101"/>
      <c r="E41" s="1286" t="s">
        <v>31</v>
      </c>
      <c r="F41" s="1286"/>
      <c r="G41" s="1286"/>
      <c r="H41" s="1287"/>
      <c r="I41" s="102">
        <v>22818</v>
      </c>
      <c r="J41" s="103">
        <v>22711</v>
      </c>
      <c r="K41" s="103">
        <v>22113</v>
      </c>
      <c r="L41" s="103">
        <v>21410</v>
      </c>
      <c r="M41" s="104">
        <v>20904</v>
      </c>
    </row>
    <row r="42" spans="2:13" ht="27.75" customHeight="1" x14ac:dyDescent="0.15">
      <c r="B42" s="1274"/>
      <c r="C42" s="1275"/>
      <c r="D42" s="105"/>
      <c r="E42" s="1278" t="s">
        <v>32</v>
      </c>
      <c r="F42" s="1278"/>
      <c r="G42" s="1278"/>
      <c r="H42" s="1279"/>
      <c r="I42" s="106" t="s">
        <v>523</v>
      </c>
      <c r="J42" s="107" t="s">
        <v>523</v>
      </c>
      <c r="K42" s="107" t="s">
        <v>523</v>
      </c>
      <c r="L42" s="107" t="s">
        <v>523</v>
      </c>
      <c r="M42" s="108" t="s">
        <v>523</v>
      </c>
    </row>
    <row r="43" spans="2:13" ht="27.75" customHeight="1" x14ac:dyDescent="0.15">
      <c r="B43" s="1274"/>
      <c r="C43" s="1275"/>
      <c r="D43" s="105"/>
      <c r="E43" s="1278" t="s">
        <v>33</v>
      </c>
      <c r="F43" s="1278"/>
      <c r="G43" s="1278"/>
      <c r="H43" s="1279"/>
      <c r="I43" s="106">
        <v>13591</v>
      </c>
      <c r="J43" s="107">
        <v>14209</v>
      </c>
      <c r="K43" s="107">
        <v>13893</v>
      </c>
      <c r="L43" s="107">
        <v>13306</v>
      </c>
      <c r="M43" s="108">
        <v>13266</v>
      </c>
    </row>
    <row r="44" spans="2:13" ht="27.75" customHeight="1" x14ac:dyDescent="0.15">
      <c r="B44" s="1274"/>
      <c r="C44" s="1275"/>
      <c r="D44" s="105"/>
      <c r="E44" s="1278" t="s">
        <v>34</v>
      </c>
      <c r="F44" s="1278"/>
      <c r="G44" s="1278"/>
      <c r="H44" s="1279"/>
      <c r="I44" s="106">
        <v>557</v>
      </c>
      <c r="J44" s="107">
        <v>506</v>
      </c>
      <c r="K44" s="107">
        <v>394</v>
      </c>
      <c r="L44" s="107">
        <v>314</v>
      </c>
      <c r="M44" s="108">
        <v>287</v>
      </c>
    </row>
    <row r="45" spans="2:13" ht="27.75" customHeight="1" x14ac:dyDescent="0.15">
      <c r="B45" s="1274"/>
      <c r="C45" s="1275"/>
      <c r="D45" s="105"/>
      <c r="E45" s="1278" t="s">
        <v>35</v>
      </c>
      <c r="F45" s="1278"/>
      <c r="G45" s="1278"/>
      <c r="H45" s="1279"/>
      <c r="I45" s="106">
        <v>4346</v>
      </c>
      <c r="J45" s="107">
        <v>3944</v>
      </c>
      <c r="K45" s="107">
        <v>3845</v>
      </c>
      <c r="L45" s="107">
        <v>3629</v>
      </c>
      <c r="M45" s="108">
        <v>3467</v>
      </c>
    </row>
    <row r="46" spans="2:13" ht="27.75" customHeight="1" x14ac:dyDescent="0.15">
      <c r="B46" s="1274"/>
      <c r="C46" s="1275"/>
      <c r="D46" s="109"/>
      <c r="E46" s="1278" t="s">
        <v>36</v>
      </c>
      <c r="F46" s="1278"/>
      <c r="G46" s="1278"/>
      <c r="H46" s="1279"/>
      <c r="I46" s="106">
        <v>611</v>
      </c>
      <c r="J46" s="107">
        <v>588</v>
      </c>
      <c r="K46" s="107">
        <v>512</v>
      </c>
      <c r="L46" s="107">
        <v>782</v>
      </c>
      <c r="M46" s="108">
        <v>763</v>
      </c>
    </row>
    <row r="47" spans="2:13" ht="27.75" customHeight="1" x14ac:dyDescent="0.15">
      <c r="B47" s="1274"/>
      <c r="C47" s="1275"/>
      <c r="D47" s="110"/>
      <c r="E47" s="1288" t="s">
        <v>37</v>
      </c>
      <c r="F47" s="1289"/>
      <c r="G47" s="1289"/>
      <c r="H47" s="1290"/>
      <c r="I47" s="106" t="s">
        <v>523</v>
      </c>
      <c r="J47" s="107" t="s">
        <v>523</v>
      </c>
      <c r="K47" s="107" t="s">
        <v>523</v>
      </c>
      <c r="L47" s="107" t="s">
        <v>523</v>
      </c>
      <c r="M47" s="108" t="s">
        <v>523</v>
      </c>
    </row>
    <row r="48" spans="2:13" ht="27.75" customHeight="1" x14ac:dyDescent="0.15">
      <c r="B48" s="1274"/>
      <c r="C48" s="1275"/>
      <c r="D48" s="105"/>
      <c r="E48" s="1278" t="s">
        <v>38</v>
      </c>
      <c r="F48" s="1278"/>
      <c r="G48" s="1278"/>
      <c r="H48" s="1279"/>
      <c r="I48" s="106" t="s">
        <v>523</v>
      </c>
      <c r="J48" s="107" t="s">
        <v>523</v>
      </c>
      <c r="K48" s="107" t="s">
        <v>523</v>
      </c>
      <c r="L48" s="107" t="s">
        <v>523</v>
      </c>
      <c r="M48" s="108" t="s">
        <v>523</v>
      </c>
    </row>
    <row r="49" spans="2:13" ht="27.75" customHeight="1" x14ac:dyDescent="0.15">
      <c r="B49" s="1276"/>
      <c r="C49" s="1277"/>
      <c r="D49" s="105"/>
      <c r="E49" s="1278" t="s">
        <v>39</v>
      </c>
      <c r="F49" s="1278"/>
      <c r="G49" s="1278"/>
      <c r="H49" s="1279"/>
      <c r="I49" s="106" t="s">
        <v>523</v>
      </c>
      <c r="J49" s="107" t="s">
        <v>523</v>
      </c>
      <c r="K49" s="107" t="s">
        <v>523</v>
      </c>
      <c r="L49" s="107" t="s">
        <v>523</v>
      </c>
      <c r="M49" s="108" t="s">
        <v>523</v>
      </c>
    </row>
    <row r="50" spans="2:13" ht="27.75" customHeight="1" x14ac:dyDescent="0.15">
      <c r="B50" s="1272" t="s">
        <v>40</v>
      </c>
      <c r="C50" s="1273"/>
      <c r="D50" s="111"/>
      <c r="E50" s="1278" t="s">
        <v>41</v>
      </c>
      <c r="F50" s="1278"/>
      <c r="G50" s="1278"/>
      <c r="H50" s="1279"/>
      <c r="I50" s="106">
        <v>3137</v>
      </c>
      <c r="J50" s="107">
        <v>3956</v>
      </c>
      <c r="K50" s="107">
        <v>4167</v>
      </c>
      <c r="L50" s="107">
        <v>4361</v>
      </c>
      <c r="M50" s="108">
        <v>4540</v>
      </c>
    </row>
    <row r="51" spans="2:13" ht="27.75" customHeight="1" x14ac:dyDescent="0.15">
      <c r="B51" s="1274"/>
      <c r="C51" s="1275"/>
      <c r="D51" s="105"/>
      <c r="E51" s="1278" t="s">
        <v>42</v>
      </c>
      <c r="F51" s="1278"/>
      <c r="G51" s="1278"/>
      <c r="H51" s="1279"/>
      <c r="I51" s="106">
        <v>6329</v>
      </c>
      <c r="J51" s="107">
        <v>6141</v>
      </c>
      <c r="K51" s="107">
        <v>6093</v>
      </c>
      <c r="L51" s="107">
        <v>4883</v>
      </c>
      <c r="M51" s="108">
        <v>5511</v>
      </c>
    </row>
    <row r="52" spans="2:13" ht="27.75" customHeight="1" x14ac:dyDescent="0.15">
      <c r="B52" s="1276"/>
      <c r="C52" s="1277"/>
      <c r="D52" s="105"/>
      <c r="E52" s="1278" t="s">
        <v>43</v>
      </c>
      <c r="F52" s="1278"/>
      <c r="G52" s="1278"/>
      <c r="H52" s="1279"/>
      <c r="I52" s="106">
        <v>23914</v>
      </c>
      <c r="J52" s="107">
        <v>24162</v>
      </c>
      <c r="K52" s="107">
        <v>23857</v>
      </c>
      <c r="L52" s="107">
        <v>23571</v>
      </c>
      <c r="M52" s="108">
        <v>23576</v>
      </c>
    </row>
    <row r="53" spans="2:13" ht="27.75" customHeight="1" thickBot="1" x14ac:dyDescent="0.2">
      <c r="B53" s="1280" t="s">
        <v>44</v>
      </c>
      <c r="C53" s="1281"/>
      <c r="D53" s="112"/>
      <c r="E53" s="1282" t="s">
        <v>45</v>
      </c>
      <c r="F53" s="1282"/>
      <c r="G53" s="1282"/>
      <c r="H53" s="1283"/>
      <c r="I53" s="113">
        <v>8543</v>
      </c>
      <c r="J53" s="114">
        <v>7699</v>
      </c>
      <c r="K53" s="114">
        <v>6639</v>
      </c>
      <c r="L53" s="114">
        <v>6627</v>
      </c>
      <c r="M53" s="115">
        <v>5060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L8rzhLVLkudbS5xLVztc4x1cCQg8pGkKY9oJWOnUXTPxb+9bIdJ2N0jECab1NxV1YA7XEnvhmjuhMyugSPfw==" saltValue="wDnQkAKL081C6DGbi5pg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1122</v>
      </c>
      <c r="G55" s="127">
        <v>1122</v>
      </c>
      <c r="H55" s="128">
        <v>827</v>
      </c>
    </row>
    <row r="56" spans="2:8" ht="52.5" customHeight="1" x14ac:dyDescent="0.15">
      <c r="B56" s="129"/>
      <c r="C56" s="1301" t="s">
        <v>49</v>
      </c>
      <c r="D56" s="1301"/>
      <c r="E56" s="1302"/>
      <c r="F56" s="130">
        <v>2</v>
      </c>
      <c r="G56" s="130">
        <v>7</v>
      </c>
      <c r="H56" s="131">
        <v>8</v>
      </c>
    </row>
    <row r="57" spans="2:8" ht="53.25" customHeight="1" x14ac:dyDescent="0.15">
      <c r="B57" s="129"/>
      <c r="C57" s="1303" t="s">
        <v>50</v>
      </c>
      <c r="D57" s="1303"/>
      <c r="E57" s="1304"/>
      <c r="F57" s="132">
        <v>2620</v>
      </c>
      <c r="G57" s="132">
        <v>2577</v>
      </c>
      <c r="H57" s="133">
        <v>2541</v>
      </c>
    </row>
    <row r="58" spans="2:8" ht="45.75" customHeight="1" x14ac:dyDescent="0.15">
      <c r="B58" s="134"/>
      <c r="C58" s="1291" t="s">
        <v>606</v>
      </c>
      <c r="D58" s="1292"/>
      <c r="E58" s="1293"/>
      <c r="F58" s="135">
        <v>2379</v>
      </c>
      <c r="G58" s="135">
        <v>2322</v>
      </c>
      <c r="H58" s="136">
        <v>2262</v>
      </c>
    </row>
    <row r="59" spans="2:8" ht="45.75" customHeight="1" x14ac:dyDescent="0.15">
      <c r="B59" s="134"/>
      <c r="C59" s="1291" t="s">
        <v>607</v>
      </c>
      <c r="D59" s="1292"/>
      <c r="E59" s="1293"/>
      <c r="F59" s="135">
        <v>200</v>
      </c>
      <c r="G59" s="135">
        <v>200</v>
      </c>
      <c r="H59" s="136">
        <v>200</v>
      </c>
    </row>
    <row r="60" spans="2:8" ht="45.75" customHeight="1" x14ac:dyDescent="0.15">
      <c r="B60" s="134"/>
      <c r="C60" s="1291" t="s">
        <v>608</v>
      </c>
      <c r="D60" s="1292"/>
      <c r="E60" s="1293"/>
      <c r="F60" s="135">
        <v>26</v>
      </c>
      <c r="G60" s="135">
        <v>30</v>
      </c>
      <c r="H60" s="136">
        <v>41</v>
      </c>
    </row>
    <row r="61" spans="2:8" ht="45.75" customHeight="1" x14ac:dyDescent="0.15">
      <c r="B61" s="134"/>
      <c r="C61" s="1291" t="s">
        <v>609</v>
      </c>
      <c r="D61" s="1292"/>
      <c r="E61" s="1293"/>
      <c r="F61" s="135">
        <v>0</v>
      </c>
      <c r="G61" s="135">
        <v>0</v>
      </c>
      <c r="H61" s="136">
        <v>13</v>
      </c>
    </row>
    <row r="62" spans="2:8" ht="45.75" customHeight="1" thickBot="1" x14ac:dyDescent="0.2">
      <c r="B62" s="137"/>
      <c r="C62" s="1294" t="s">
        <v>610</v>
      </c>
      <c r="D62" s="1295"/>
      <c r="E62" s="1296"/>
      <c r="F62" s="138" t="s">
        <v>611</v>
      </c>
      <c r="G62" s="138">
        <v>9</v>
      </c>
      <c r="H62" s="139">
        <v>9</v>
      </c>
    </row>
    <row r="63" spans="2:8" ht="52.5" customHeight="1" thickBot="1" x14ac:dyDescent="0.2">
      <c r="B63" s="140"/>
      <c r="C63" s="1297" t="s">
        <v>51</v>
      </c>
      <c r="D63" s="1297"/>
      <c r="E63" s="1298"/>
      <c r="F63" s="141">
        <v>3744</v>
      </c>
      <c r="G63" s="141">
        <v>3706</v>
      </c>
      <c r="H63" s="142">
        <v>3376</v>
      </c>
    </row>
    <row r="64" spans="2:8" ht="15" customHeight="1" x14ac:dyDescent="0.15"/>
    <row r="65" ht="0" hidden="1" customHeight="1" x14ac:dyDescent="0.15"/>
    <row r="66" ht="0" hidden="1" customHeight="1" x14ac:dyDescent="0.15"/>
  </sheetData>
  <sheetProtection algorithmName="SHA-512" hashValue="7v3ER7IfK0i39zl454zn3dBu1Lm3IqBE4T+tiR2NaCIvPkQYwS/c0VdzJZLLauSORPR+BC6VpiAkcVnl7pxb9w==" saltValue="U0z6XMz2Hrw9WM2afMdt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616</v>
      </c>
      <c r="AO51" s="1310"/>
      <c r="AP51" s="1310"/>
      <c r="AQ51" s="1310"/>
      <c r="AR51" s="1310"/>
      <c r="AS51" s="1310"/>
      <c r="AT51" s="1310"/>
      <c r="AU51" s="1310"/>
      <c r="AV51" s="1310"/>
      <c r="AW51" s="1310"/>
      <c r="AX51" s="1310"/>
      <c r="AY51" s="1310"/>
      <c r="AZ51" s="1310"/>
      <c r="BA51" s="1310"/>
      <c r="BB51" s="1310" t="s">
        <v>617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53.2</v>
      </c>
      <c r="CG51" s="1307"/>
      <c r="CH51" s="1307"/>
      <c r="CI51" s="1307"/>
      <c r="CJ51" s="1307"/>
      <c r="CK51" s="1307"/>
      <c r="CL51" s="1307"/>
      <c r="CM51" s="1307"/>
      <c r="CN51" s="1307">
        <v>52.2</v>
      </c>
      <c r="CO51" s="1307"/>
      <c r="CP51" s="1307"/>
      <c r="CQ51" s="1307"/>
      <c r="CR51" s="1307"/>
      <c r="CS51" s="1307"/>
      <c r="CT51" s="1307"/>
      <c r="CU51" s="1307"/>
      <c r="CV51" s="1307">
        <v>40</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62.1</v>
      </c>
      <c r="CG53" s="1307"/>
      <c r="CH53" s="1307"/>
      <c r="CI53" s="1307"/>
      <c r="CJ53" s="1307"/>
      <c r="CK53" s="1307"/>
      <c r="CL53" s="1307"/>
      <c r="CM53" s="1307"/>
      <c r="CN53" s="1307">
        <v>64.2</v>
      </c>
      <c r="CO53" s="1307"/>
      <c r="CP53" s="1307"/>
      <c r="CQ53" s="1307"/>
      <c r="CR53" s="1307"/>
      <c r="CS53" s="1307"/>
      <c r="CT53" s="1307"/>
      <c r="CU53" s="1307"/>
      <c r="CV53" s="1307">
        <v>65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620</v>
      </c>
      <c r="AO55" s="1311"/>
      <c r="AP55" s="1311"/>
      <c r="AQ55" s="1311"/>
      <c r="AR55" s="1311"/>
      <c r="AS55" s="1311"/>
      <c r="AT55" s="1311"/>
      <c r="AU55" s="1311"/>
      <c r="AV55" s="1311"/>
      <c r="AW55" s="1311"/>
      <c r="AX55" s="1311"/>
      <c r="AY55" s="1311"/>
      <c r="AZ55" s="1311"/>
      <c r="BA55" s="1311"/>
      <c r="BB55" s="1310" t="s">
        <v>621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622</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616</v>
      </c>
      <c r="AO73" s="1310"/>
      <c r="AP73" s="1310"/>
      <c r="AQ73" s="1310"/>
      <c r="AR73" s="1310"/>
      <c r="AS73" s="1310"/>
      <c r="AT73" s="1310"/>
      <c r="AU73" s="1310"/>
      <c r="AV73" s="1310"/>
      <c r="AW73" s="1310"/>
      <c r="AX73" s="1310"/>
      <c r="AY73" s="1310"/>
      <c r="AZ73" s="1310"/>
      <c r="BA73" s="1310"/>
      <c r="BB73" s="1310" t="s">
        <v>617</v>
      </c>
      <c r="BC73" s="1310"/>
      <c r="BD73" s="1310"/>
      <c r="BE73" s="1310"/>
      <c r="BF73" s="1310"/>
      <c r="BG73" s="1310"/>
      <c r="BH73" s="1310"/>
      <c r="BI73" s="1310"/>
      <c r="BJ73" s="1310"/>
      <c r="BK73" s="1310"/>
      <c r="BL73" s="1310"/>
      <c r="BM73" s="1310"/>
      <c r="BN73" s="1310"/>
      <c r="BO73" s="1310"/>
      <c r="BP73" s="1307">
        <v>70</v>
      </c>
      <c r="BQ73" s="1307"/>
      <c r="BR73" s="1307"/>
      <c r="BS73" s="1307"/>
      <c r="BT73" s="1307"/>
      <c r="BU73" s="1307"/>
      <c r="BV73" s="1307"/>
      <c r="BW73" s="1307"/>
      <c r="BX73" s="1307">
        <v>61.1</v>
      </c>
      <c r="BY73" s="1307"/>
      <c r="BZ73" s="1307"/>
      <c r="CA73" s="1307"/>
      <c r="CB73" s="1307"/>
      <c r="CC73" s="1307"/>
      <c r="CD73" s="1307"/>
      <c r="CE73" s="1307"/>
      <c r="CF73" s="1307">
        <v>53.2</v>
      </c>
      <c r="CG73" s="1307"/>
      <c r="CH73" s="1307"/>
      <c r="CI73" s="1307"/>
      <c r="CJ73" s="1307"/>
      <c r="CK73" s="1307"/>
      <c r="CL73" s="1307"/>
      <c r="CM73" s="1307"/>
      <c r="CN73" s="1307">
        <v>52.2</v>
      </c>
      <c r="CO73" s="1307"/>
      <c r="CP73" s="1307"/>
      <c r="CQ73" s="1307"/>
      <c r="CR73" s="1307"/>
      <c r="CS73" s="1307"/>
      <c r="CT73" s="1307"/>
      <c r="CU73" s="1307"/>
      <c r="CV73" s="1307">
        <v>40</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623</v>
      </c>
      <c r="BC75" s="1310"/>
      <c r="BD75" s="1310"/>
      <c r="BE75" s="1310"/>
      <c r="BF75" s="1310"/>
      <c r="BG75" s="1310"/>
      <c r="BH75" s="1310"/>
      <c r="BI75" s="1310"/>
      <c r="BJ75" s="1310"/>
      <c r="BK75" s="1310"/>
      <c r="BL75" s="1310"/>
      <c r="BM75" s="1310"/>
      <c r="BN75" s="1310"/>
      <c r="BO75" s="1310"/>
      <c r="BP75" s="1307">
        <v>11.5</v>
      </c>
      <c r="BQ75" s="1307"/>
      <c r="BR75" s="1307"/>
      <c r="BS75" s="1307"/>
      <c r="BT75" s="1307"/>
      <c r="BU75" s="1307"/>
      <c r="BV75" s="1307"/>
      <c r="BW75" s="1307"/>
      <c r="BX75" s="1307">
        <v>11.2</v>
      </c>
      <c r="BY75" s="1307"/>
      <c r="BZ75" s="1307"/>
      <c r="CA75" s="1307"/>
      <c r="CB75" s="1307"/>
      <c r="CC75" s="1307"/>
      <c r="CD75" s="1307"/>
      <c r="CE75" s="1307"/>
      <c r="CF75" s="1307">
        <v>10.6</v>
      </c>
      <c r="CG75" s="1307"/>
      <c r="CH75" s="1307"/>
      <c r="CI75" s="1307"/>
      <c r="CJ75" s="1307"/>
      <c r="CK75" s="1307"/>
      <c r="CL75" s="1307"/>
      <c r="CM75" s="1307"/>
      <c r="CN75" s="1307">
        <v>9.6999999999999993</v>
      </c>
      <c r="CO75" s="1307"/>
      <c r="CP75" s="1307"/>
      <c r="CQ75" s="1307"/>
      <c r="CR75" s="1307"/>
      <c r="CS75" s="1307"/>
      <c r="CT75" s="1307"/>
      <c r="CU75" s="1307"/>
      <c r="CV75" s="1307">
        <v>9.1</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619</v>
      </c>
      <c r="AO77" s="1311"/>
      <c r="AP77" s="1311"/>
      <c r="AQ77" s="1311"/>
      <c r="AR77" s="1311"/>
      <c r="AS77" s="1311"/>
      <c r="AT77" s="1311"/>
      <c r="AU77" s="1311"/>
      <c r="AV77" s="1311"/>
      <c r="AW77" s="1311"/>
      <c r="AX77" s="1311"/>
      <c r="AY77" s="1311"/>
      <c r="AZ77" s="1311"/>
      <c r="BA77" s="1311"/>
      <c r="BB77" s="1310" t="s">
        <v>617</v>
      </c>
      <c r="BC77" s="1310"/>
      <c r="BD77" s="1310"/>
      <c r="BE77" s="1310"/>
      <c r="BF77" s="1310"/>
      <c r="BG77" s="1310"/>
      <c r="BH77" s="1310"/>
      <c r="BI77" s="1310"/>
      <c r="BJ77" s="1310"/>
      <c r="BK77" s="1310"/>
      <c r="BL77" s="1310"/>
      <c r="BM77" s="1310"/>
      <c r="BN77" s="1310"/>
      <c r="BO77" s="1310"/>
      <c r="BP77" s="1307">
        <v>61.3</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623</v>
      </c>
      <c r="BC79" s="1310"/>
      <c r="BD79" s="1310"/>
      <c r="BE79" s="1310"/>
      <c r="BF79" s="1310"/>
      <c r="BG79" s="1310"/>
      <c r="BH79" s="1310"/>
      <c r="BI79" s="1310"/>
      <c r="BJ79" s="1310"/>
      <c r="BK79" s="1310"/>
      <c r="BL79" s="1310"/>
      <c r="BM79" s="1310"/>
      <c r="BN79" s="1310"/>
      <c r="BO79" s="1310"/>
      <c r="BP79" s="1307">
        <v>9.3000000000000007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qsyVCnJtV+zAcoN0l48DJoYi093h9dM9Xv+i7byXKfHfl0KR+axL7ITlX5kqz+8Bs8wuA85waRsR9OmJWHqhg==" saltValue="TPuhrhzmwQREYvrrNeu6y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CGPpPxAqNPEMCRpk28yQ4ktlJeHCZZPI3G1DQfD1cz04vZ/iwbecOkmcLpIyrcqLKHe0flUjzPER5c+c7rNZA==" saltValue="cS9abbZa3adDiZArNYzxm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djK6gPm94wkdG8zm/EIhz74xatuC+yPunV2J77e9vPzH9mBdJnnQOiVBxFaBBPdmd5Nos4pFo+LH1IoXFzQjg==" saltValue="mdw2wIhuksAYbWvEq5LQX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34943</v>
      </c>
      <c r="E3" s="161"/>
      <c r="F3" s="162">
        <v>53896</v>
      </c>
      <c r="G3" s="163"/>
      <c r="H3" s="164"/>
    </row>
    <row r="4" spans="1:8" x14ac:dyDescent="0.15">
      <c r="A4" s="165"/>
      <c r="B4" s="166"/>
      <c r="C4" s="167"/>
      <c r="D4" s="168">
        <v>15317</v>
      </c>
      <c r="E4" s="169"/>
      <c r="F4" s="170">
        <v>20608</v>
      </c>
      <c r="G4" s="171"/>
      <c r="H4" s="172"/>
    </row>
    <row r="5" spans="1:8" x14ac:dyDescent="0.15">
      <c r="A5" s="153" t="s">
        <v>556</v>
      </c>
      <c r="B5" s="158"/>
      <c r="C5" s="159"/>
      <c r="D5" s="160">
        <v>36079</v>
      </c>
      <c r="E5" s="161"/>
      <c r="F5" s="162">
        <v>47278</v>
      </c>
      <c r="G5" s="163"/>
      <c r="H5" s="164"/>
    </row>
    <row r="6" spans="1:8" x14ac:dyDescent="0.15">
      <c r="A6" s="165"/>
      <c r="B6" s="166"/>
      <c r="C6" s="167"/>
      <c r="D6" s="168">
        <v>14205</v>
      </c>
      <c r="E6" s="169"/>
      <c r="F6" s="170">
        <v>24096</v>
      </c>
      <c r="G6" s="171"/>
      <c r="H6" s="172"/>
    </row>
    <row r="7" spans="1:8" x14ac:dyDescent="0.15">
      <c r="A7" s="153" t="s">
        <v>557</v>
      </c>
      <c r="B7" s="158"/>
      <c r="C7" s="159"/>
      <c r="D7" s="160">
        <v>25189</v>
      </c>
      <c r="E7" s="161"/>
      <c r="F7" s="162">
        <v>44504</v>
      </c>
      <c r="G7" s="163"/>
      <c r="H7" s="164"/>
    </row>
    <row r="8" spans="1:8" x14ac:dyDescent="0.15">
      <c r="A8" s="165"/>
      <c r="B8" s="166"/>
      <c r="C8" s="167"/>
      <c r="D8" s="168">
        <v>17525</v>
      </c>
      <c r="E8" s="169"/>
      <c r="F8" s="170">
        <v>25876</v>
      </c>
      <c r="G8" s="171"/>
      <c r="H8" s="172"/>
    </row>
    <row r="9" spans="1:8" x14ac:dyDescent="0.15">
      <c r="A9" s="153" t="s">
        <v>558</v>
      </c>
      <c r="B9" s="158"/>
      <c r="C9" s="159"/>
      <c r="D9" s="160">
        <v>21968</v>
      </c>
      <c r="E9" s="161"/>
      <c r="F9" s="162">
        <v>47820</v>
      </c>
      <c r="G9" s="163"/>
      <c r="H9" s="164"/>
    </row>
    <row r="10" spans="1:8" x14ac:dyDescent="0.15">
      <c r="A10" s="165"/>
      <c r="B10" s="166"/>
      <c r="C10" s="167"/>
      <c r="D10" s="168">
        <v>17472</v>
      </c>
      <c r="E10" s="169"/>
      <c r="F10" s="170">
        <v>25855</v>
      </c>
      <c r="G10" s="171"/>
      <c r="H10" s="172"/>
    </row>
    <row r="11" spans="1:8" x14ac:dyDescent="0.15">
      <c r="A11" s="153" t="s">
        <v>559</v>
      </c>
      <c r="B11" s="158"/>
      <c r="C11" s="159"/>
      <c r="D11" s="160">
        <v>26592</v>
      </c>
      <c r="E11" s="161"/>
      <c r="F11" s="162">
        <v>41934</v>
      </c>
      <c r="G11" s="163"/>
      <c r="H11" s="164"/>
    </row>
    <row r="12" spans="1:8" x14ac:dyDescent="0.15">
      <c r="A12" s="165"/>
      <c r="B12" s="166"/>
      <c r="C12" s="173"/>
      <c r="D12" s="168">
        <v>19433</v>
      </c>
      <c r="E12" s="169"/>
      <c r="F12" s="170">
        <v>23352</v>
      </c>
      <c r="G12" s="171"/>
      <c r="H12" s="172"/>
    </row>
    <row r="13" spans="1:8" x14ac:dyDescent="0.15">
      <c r="A13" s="153"/>
      <c r="B13" s="158"/>
      <c r="C13" s="174"/>
      <c r="D13" s="175">
        <v>28954</v>
      </c>
      <c r="E13" s="176"/>
      <c r="F13" s="177">
        <v>47086</v>
      </c>
      <c r="G13" s="178"/>
      <c r="H13" s="164"/>
    </row>
    <row r="14" spans="1:8" x14ac:dyDescent="0.15">
      <c r="A14" s="165"/>
      <c r="B14" s="166"/>
      <c r="C14" s="167"/>
      <c r="D14" s="168">
        <v>16790</v>
      </c>
      <c r="E14" s="169"/>
      <c r="F14" s="170">
        <v>23957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7.58</v>
      </c>
      <c r="C19" s="179">
        <f>ROUND(VALUE(SUBSTITUTE(実質収支比率等に係る経年分析!G$48,"▲","-")),2)</f>
        <v>6.51</v>
      </c>
      <c r="D19" s="179">
        <f>ROUND(VALUE(SUBSTITUTE(実質収支比率等に係る経年分析!H$48,"▲","-")),2)</f>
        <v>6.73</v>
      </c>
      <c r="E19" s="179">
        <f>ROUND(VALUE(SUBSTITUTE(実質収支比率等に係る経年分析!I$48,"▲","-")),2)</f>
        <v>9.5399999999999991</v>
      </c>
      <c r="F19" s="179">
        <f>ROUND(VALUE(SUBSTITUTE(実質収支比率等に係る経年分析!J$48,"▲","-")),2)</f>
        <v>6.04</v>
      </c>
    </row>
    <row r="20" spans="1:11" x14ac:dyDescent="0.15">
      <c r="A20" s="179" t="s">
        <v>55</v>
      </c>
      <c r="B20" s="179">
        <f>ROUND(VALUE(SUBSTITUTE(実質収支比率等に係る経年分析!F$47,"▲","-")),2)</f>
        <v>6.49</v>
      </c>
      <c r="C20" s="179">
        <f>ROUND(VALUE(SUBSTITUTE(実質収支比率等に係る経年分析!G$47,"▲","-")),2)</f>
        <v>7.71</v>
      </c>
      <c r="D20" s="179">
        <f>ROUND(VALUE(SUBSTITUTE(実質収支比率等に係る経年分析!H$47,"▲","-")),2)</f>
        <v>7.81</v>
      </c>
      <c r="E20" s="179">
        <f>ROUND(VALUE(SUBSTITUTE(実質収支比率等に係る経年分析!I$47,"▲","-")),2)</f>
        <v>7.63</v>
      </c>
      <c r="F20" s="179">
        <f>ROUND(VALUE(SUBSTITUTE(実質収支比率等に係る経年分析!J$47,"▲","-")),2)</f>
        <v>5.7</v>
      </c>
    </row>
    <row r="21" spans="1:11" x14ac:dyDescent="0.15">
      <c r="A21" s="179" t="s">
        <v>56</v>
      </c>
      <c r="B21" s="179">
        <f>IF(ISNUMBER(VALUE(SUBSTITUTE(実質収支比率等に係る経年分析!F$49,"▲","-"))),ROUND(VALUE(SUBSTITUTE(実質収支比率等に係る経年分析!F$49,"▲","-")),2),NA())</f>
        <v>2.2400000000000002</v>
      </c>
      <c r="C21" s="179">
        <f>IF(ISNUMBER(VALUE(SUBSTITUTE(実質収支比率等に係る経年分析!G$49,"▲","-"))),ROUND(VALUE(SUBSTITUTE(実質収支比率等に係る経年分析!G$49,"▲","-")),2),NA())</f>
        <v>0.5</v>
      </c>
      <c r="D21" s="179">
        <f>IF(ISNUMBER(VALUE(SUBSTITUTE(実質収支比率等に係る経年分析!H$49,"▲","-"))),ROUND(VALUE(SUBSTITUTE(実質収支比率等に係る経年分析!H$49,"▲","-")),2),NA())</f>
        <v>0.14000000000000001</v>
      </c>
      <c r="E21" s="179">
        <f>IF(ISNUMBER(VALUE(SUBSTITUTE(実質収支比率等に係る経年分析!I$49,"▲","-"))),ROUND(VALUE(SUBSTITUTE(実質収支比率等に係る経年分析!I$49,"▲","-")),2),NA())</f>
        <v>2.96</v>
      </c>
      <c r="F21" s="179">
        <f>IF(ISNUMBER(VALUE(SUBSTITUTE(実質収支比率等に係る経年分析!J$49,"▲","-"))),ROUND(VALUE(SUBSTITUTE(実質収支比率等に係る経年分析!J$49,"▲","-")),2),NA())</f>
        <v>-5.65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1.75</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1.73</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1.78</v>
      </c>
      <c r="G28" s="180" t="e">
        <f>IF(ROUND(VALUE(SUBSTITUTE(連結実質赤字比率に係る赤字・黒字の構成分析!H$42,"▲", "-")), 2) &gt;= 0, ABS(ROUND(VALUE(SUBSTITUTE(連結実質赤字比率に係る赤字・黒字の構成分析!H$42,"▲", "-")), 2)), NA())</f>
        <v>#N/A</v>
      </c>
      <c r="H28" s="180">
        <f>IF(ROUND(VALUE(SUBSTITUTE(連結実質赤字比率に係る赤字・黒字の構成分析!I$42,"▲", "-")), 2) &lt; 0, ABS(ROUND(VALUE(SUBSTITUTE(連結実質赤字比率に係る赤字・黒字の構成分析!I$42,"▲", "-")), 2)), NA())</f>
        <v>1.72</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0.81</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1.0900000000000001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1.0900000000000001</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3.76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2.85</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9.32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6.04</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4.6900000000000004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6.21</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6.93</v>
      </c>
    </row>
    <row r="36" spans="1:16" x14ac:dyDescent="0.15">
      <c r="A36" s="180" t="str">
        <f>IF(連結実質赤字比率に係る赤字・黒字の構成分析!C$34="",NA(),連結実質赤字比率に係る赤字・黒字の構成分析!C$34)</f>
        <v>駐車場事業特別会計</v>
      </c>
      <c r="B36" s="180">
        <f>IF(ROUND(VALUE(SUBSTITUTE(連結実質赤字比率に係る赤字・黒字の構成分析!F$34,"▲", "-")), 2) &lt; 0, ABS(ROUND(VALUE(SUBSTITUTE(連結実質赤字比率に係る赤字・黒字の構成分析!F$34,"▲", "-")), 2)), NA())</f>
        <v>2.23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2.3199999999999998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2.33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2.33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2386</v>
      </c>
      <c r="E42" s="181"/>
      <c r="F42" s="181"/>
      <c r="G42" s="181">
        <f>'実質公債費比率（分子）の構造'!L$52</f>
        <v>2262</v>
      </c>
      <c r="H42" s="181"/>
      <c r="I42" s="181"/>
      <c r="J42" s="181">
        <f>'実質公債費比率（分子）の構造'!M$52</f>
        <v>2298</v>
      </c>
      <c r="K42" s="181"/>
      <c r="L42" s="181"/>
      <c r="M42" s="181">
        <f>'実質公債費比率（分子）の構造'!N$52</f>
        <v>2421</v>
      </c>
      <c r="N42" s="181"/>
      <c r="O42" s="181"/>
      <c r="P42" s="181">
        <f>'実質公債費比率（分子）の構造'!O$52</f>
        <v>2264</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207</v>
      </c>
      <c r="C45" s="181"/>
      <c r="D45" s="181"/>
      <c r="E45" s="181">
        <f>'実質公債費比率（分子）の構造'!L$49</f>
        <v>204</v>
      </c>
      <c r="F45" s="181"/>
      <c r="G45" s="181"/>
      <c r="H45" s="181">
        <f>'実質公債費比率（分子）の構造'!M$49</f>
        <v>175</v>
      </c>
      <c r="I45" s="181"/>
      <c r="J45" s="181"/>
      <c r="K45" s="181">
        <f>'実質公債費比率（分子）の構造'!N$49</f>
        <v>116</v>
      </c>
      <c r="L45" s="181"/>
      <c r="M45" s="181"/>
      <c r="N45" s="181">
        <f>'実質公債費比率（分子）の構造'!O$49</f>
        <v>64</v>
      </c>
      <c r="O45" s="181"/>
      <c r="P45" s="181"/>
    </row>
    <row r="46" spans="1:16" x14ac:dyDescent="0.15">
      <c r="A46" s="181" t="s">
        <v>67</v>
      </c>
      <c r="B46" s="181">
        <f>'実質公債費比率（分子）の構造'!K$48</f>
        <v>915</v>
      </c>
      <c r="C46" s="181"/>
      <c r="D46" s="181"/>
      <c r="E46" s="181">
        <f>'実質公債費比率（分子）の構造'!L$48</f>
        <v>910</v>
      </c>
      <c r="F46" s="181"/>
      <c r="G46" s="181"/>
      <c r="H46" s="181">
        <f>'実質公債費比率（分子）の構造'!M$48</f>
        <v>944</v>
      </c>
      <c r="I46" s="181"/>
      <c r="J46" s="181"/>
      <c r="K46" s="181">
        <f>'実質公債費比率（分子）の構造'!N$48</f>
        <v>1054</v>
      </c>
      <c r="L46" s="181"/>
      <c r="M46" s="181"/>
      <c r="N46" s="181">
        <f>'実質公債費比率（分子）の構造'!O$48</f>
        <v>1040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2633</v>
      </c>
      <c r="C49" s="181"/>
      <c r="D49" s="181"/>
      <c r="E49" s="181">
        <f>'実質公債費比率（分子）の構造'!L$45</f>
        <v>2534</v>
      </c>
      <c r="F49" s="181"/>
      <c r="G49" s="181"/>
      <c r="H49" s="181">
        <f>'実質公債費比率（分子）の構造'!M$45</f>
        <v>2408</v>
      </c>
      <c r="I49" s="181"/>
      <c r="J49" s="181"/>
      <c r="K49" s="181">
        <f>'実質公債費比率（分子）の構造'!N$45</f>
        <v>2322</v>
      </c>
      <c r="L49" s="181"/>
      <c r="M49" s="181"/>
      <c r="N49" s="181">
        <f>'実質公債費比率（分子）の構造'!O$45</f>
        <v>2306</v>
      </c>
      <c r="O49" s="181"/>
      <c r="P49" s="181"/>
    </row>
    <row r="50" spans="1:16" x14ac:dyDescent="0.15">
      <c r="A50" s="181" t="s">
        <v>71</v>
      </c>
      <c r="B50" s="181" t="e">
        <f>NA()</f>
        <v>#N/A</v>
      </c>
      <c r="C50" s="181">
        <f>IF(ISNUMBER('実質公債費比率（分子）の構造'!K$53),'実質公債費比率（分子）の構造'!K$53,NA())</f>
        <v>1370</v>
      </c>
      <c r="D50" s="181" t="e">
        <f>NA()</f>
        <v>#N/A</v>
      </c>
      <c r="E50" s="181" t="e">
        <f>NA()</f>
        <v>#N/A</v>
      </c>
      <c r="F50" s="181">
        <f>IF(ISNUMBER('実質公債費比率（分子）の構造'!L$53),'実質公債費比率（分子）の構造'!L$53,NA())</f>
        <v>1387</v>
      </c>
      <c r="G50" s="181" t="e">
        <f>NA()</f>
        <v>#N/A</v>
      </c>
      <c r="H50" s="181" t="e">
        <f>NA()</f>
        <v>#N/A</v>
      </c>
      <c r="I50" s="181">
        <f>IF(ISNUMBER('実質公債費比率（分子）の構造'!M$53),'実質公債費比率（分子）の構造'!M$53,NA())</f>
        <v>1229</v>
      </c>
      <c r="J50" s="181" t="e">
        <f>NA()</f>
        <v>#N/A</v>
      </c>
      <c r="K50" s="181" t="e">
        <f>NA()</f>
        <v>#N/A</v>
      </c>
      <c r="L50" s="181">
        <f>IF(ISNUMBER('実質公債費比率（分子）の構造'!N$53),'実質公債費比率（分子）の構造'!N$53,NA())</f>
        <v>1071</v>
      </c>
      <c r="M50" s="181" t="e">
        <f>NA()</f>
        <v>#N/A</v>
      </c>
      <c r="N50" s="181" t="e">
        <f>NA()</f>
        <v>#N/A</v>
      </c>
      <c r="O50" s="181">
        <f>IF(ISNUMBER('実質公債費比率（分子）の構造'!O$53),'実質公債費比率（分子）の構造'!O$53,NA())</f>
        <v>1146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23914</v>
      </c>
      <c r="E56" s="180"/>
      <c r="F56" s="180"/>
      <c r="G56" s="180">
        <f>'将来負担比率（分子）の構造'!J$52</f>
        <v>24162</v>
      </c>
      <c r="H56" s="180"/>
      <c r="I56" s="180"/>
      <c r="J56" s="180">
        <f>'将来負担比率（分子）の構造'!K$52</f>
        <v>23857</v>
      </c>
      <c r="K56" s="180"/>
      <c r="L56" s="180"/>
      <c r="M56" s="180">
        <f>'将来負担比率（分子）の構造'!L$52</f>
        <v>23571</v>
      </c>
      <c r="N56" s="180"/>
      <c r="O56" s="180"/>
      <c r="P56" s="180">
        <f>'将来負担比率（分子）の構造'!M$52</f>
        <v>23576</v>
      </c>
    </row>
    <row r="57" spans="1:16" x14ac:dyDescent="0.15">
      <c r="A57" s="180" t="s">
        <v>42</v>
      </c>
      <c r="B57" s="180"/>
      <c r="C57" s="180"/>
      <c r="D57" s="180">
        <f>'将来負担比率（分子）の構造'!I$51</f>
        <v>6329</v>
      </c>
      <c r="E57" s="180"/>
      <c r="F57" s="180"/>
      <c r="G57" s="180">
        <f>'将来負担比率（分子）の構造'!J$51</f>
        <v>6141</v>
      </c>
      <c r="H57" s="180"/>
      <c r="I57" s="180"/>
      <c r="J57" s="180">
        <f>'将来負担比率（分子）の構造'!K$51</f>
        <v>6093</v>
      </c>
      <c r="K57" s="180"/>
      <c r="L57" s="180"/>
      <c r="M57" s="180">
        <f>'将来負担比率（分子）の構造'!L$51</f>
        <v>4883</v>
      </c>
      <c r="N57" s="180"/>
      <c r="O57" s="180"/>
      <c r="P57" s="180">
        <f>'将来負担比率（分子）の構造'!M$51</f>
        <v>5511</v>
      </c>
    </row>
    <row r="58" spans="1:16" x14ac:dyDescent="0.15">
      <c r="A58" s="180" t="s">
        <v>41</v>
      </c>
      <c r="B58" s="180"/>
      <c r="C58" s="180"/>
      <c r="D58" s="180">
        <f>'将来負担比率（分子）の構造'!I$50</f>
        <v>3137</v>
      </c>
      <c r="E58" s="180"/>
      <c r="F58" s="180"/>
      <c r="G58" s="180">
        <f>'将来負担比率（分子）の構造'!J$50</f>
        <v>3956</v>
      </c>
      <c r="H58" s="180"/>
      <c r="I58" s="180"/>
      <c r="J58" s="180">
        <f>'将来負担比率（分子）の構造'!K$50</f>
        <v>4167</v>
      </c>
      <c r="K58" s="180"/>
      <c r="L58" s="180"/>
      <c r="M58" s="180">
        <f>'将来負担比率（分子）の構造'!L$50</f>
        <v>4361</v>
      </c>
      <c r="N58" s="180"/>
      <c r="O58" s="180"/>
      <c r="P58" s="180">
        <f>'将来負担比率（分子）の構造'!M$50</f>
        <v>4540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611</v>
      </c>
      <c r="C61" s="180"/>
      <c r="D61" s="180"/>
      <c r="E61" s="180">
        <f>'将来負担比率（分子）の構造'!J$46</f>
        <v>588</v>
      </c>
      <c r="F61" s="180"/>
      <c r="G61" s="180"/>
      <c r="H61" s="180">
        <f>'将来負担比率（分子）の構造'!K$46</f>
        <v>512</v>
      </c>
      <c r="I61" s="180"/>
      <c r="J61" s="180"/>
      <c r="K61" s="180">
        <f>'将来負担比率（分子）の構造'!L$46</f>
        <v>782</v>
      </c>
      <c r="L61" s="180"/>
      <c r="M61" s="180"/>
      <c r="N61" s="180">
        <f>'将来負担比率（分子）の構造'!M$46</f>
        <v>763</v>
      </c>
      <c r="O61" s="180"/>
      <c r="P61" s="180"/>
    </row>
    <row r="62" spans="1:16" x14ac:dyDescent="0.15">
      <c r="A62" s="180" t="s">
        <v>35</v>
      </c>
      <c r="B62" s="180">
        <f>'将来負担比率（分子）の構造'!I$45</f>
        <v>4346</v>
      </c>
      <c r="C62" s="180"/>
      <c r="D62" s="180"/>
      <c r="E62" s="180">
        <f>'将来負担比率（分子）の構造'!J$45</f>
        <v>3944</v>
      </c>
      <c r="F62" s="180"/>
      <c r="G62" s="180"/>
      <c r="H62" s="180">
        <f>'将来負担比率（分子）の構造'!K$45</f>
        <v>3845</v>
      </c>
      <c r="I62" s="180"/>
      <c r="J62" s="180"/>
      <c r="K62" s="180">
        <f>'将来負担比率（分子）の構造'!L$45</f>
        <v>3629</v>
      </c>
      <c r="L62" s="180"/>
      <c r="M62" s="180"/>
      <c r="N62" s="180">
        <f>'将来負担比率（分子）の構造'!M$45</f>
        <v>3467</v>
      </c>
      <c r="O62" s="180"/>
      <c r="P62" s="180"/>
    </row>
    <row r="63" spans="1:16" x14ac:dyDescent="0.15">
      <c r="A63" s="180" t="s">
        <v>34</v>
      </c>
      <c r="B63" s="180">
        <f>'将来負担比率（分子）の構造'!I$44</f>
        <v>557</v>
      </c>
      <c r="C63" s="180"/>
      <c r="D63" s="180"/>
      <c r="E63" s="180">
        <f>'将来負担比率（分子）の構造'!J$44</f>
        <v>506</v>
      </c>
      <c r="F63" s="180"/>
      <c r="G63" s="180"/>
      <c r="H63" s="180">
        <f>'将来負担比率（分子）の構造'!K$44</f>
        <v>394</v>
      </c>
      <c r="I63" s="180"/>
      <c r="J63" s="180"/>
      <c r="K63" s="180">
        <f>'将来負担比率（分子）の構造'!L$44</f>
        <v>314</v>
      </c>
      <c r="L63" s="180"/>
      <c r="M63" s="180"/>
      <c r="N63" s="180">
        <f>'将来負担比率（分子）の構造'!M$44</f>
        <v>287</v>
      </c>
      <c r="O63" s="180"/>
      <c r="P63" s="180"/>
    </row>
    <row r="64" spans="1:16" x14ac:dyDescent="0.15">
      <c r="A64" s="180" t="s">
        <v>33</v>
      </c>
      <c r="B64" s="180">
        <f>'将来負担比率（分子）の構造'!I$43</f>
        <v>13591</v>
      </c>
      <c r="C64" s="180"/>
      <c r="D64" s="180"/>
      <c r="E64" s="180">
        <f>'将来負担比率（分子）の構造'!J$43</f>
        <v>14209</v>
      </c>
      <c r="F64" s="180"/>
      <c r="G64" s="180"/>
      <c r="H64" s="180">
        <f>'将来負担比率（分子）の構造'!K$43</f>
        <v>13893</v>
      </c>
      <c r="I64" s="180"/>
      <c r="J64" s="180"/>
      <c r="K64" s="180">
        <f>'将来負担比率（分子）の構造'!L$43</f>
        <v>13306</v>
      </c>
      <c r="L64" s="180"/>
      <c r="M64" s="180"/>
      <c r="N64" s="180">
        <f>'将来負担比率（分子）の構造'!M$43</f>
        <v>13266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22818</v>
      </c>
      <c r="C66" s="180"/>
      <c r="D66" s="180"/>
      <c r="E66" s="180">
        <f>'将来負担比率（分子）の構造'!J$41</f>
        <v>22711</v>
      </c>
      <c r="F66" s="180"/>
      <c r="G66" s="180"/>
      <c r="H66" s="180">
        <f>'将来負担比率（分子）の構造'!K$41</f>
        <v>22113</v>
      </c>
      <c r="I66" s="180"/>
      <c r="J66" s="180"/>
      <c r="K66" s="180">
        <f>'将来負担比率（分子）の構造'!L$41</f>
        <v>21410</v>
      </c>
      <c r="L66" s="180"/>
      <c r="M66" s="180"/>
      <c r="N66" s="180">
        <f>'将来負担比率（分子）の構造'!M$41</f>
        <v>20904</v>
      </c>
      <c r="O66" s="180"/>
      <c r="P66" s="180"/>
    </row>
    <row r="67" spans="1:16" x14ac:dyDescent="0.15">
      <c r="A67" s="180" t="s">
        <v>75</v>
      </c>
      <c r="B67" s="180" t="e">
        <f>NA()</f>
        <v>#N/A</v>
      </c>
      <c r="C67" s="180">
        <f>IF(ISNUMBER('将来負担比率（分子）の構造'!I$53), IF('将来負担比率（分子）の構造'!I$53 &lt; 0, 0, '将来負担比率（分子）の構造'!I$53), NA())</f>
        <v>8543</v>
      </c>
      <c r="D67" s="180" t="e">
        <f>NA()</f>
        <v>#N/A</v>
      </c>
      <c r="E67" s="180" t="e">
        <f>NA()</f>
        <v>#N/A</v>
      </c>
      <c r="F67" s="180">
        <f>IF(ISNUMBER('将来負担比率（分子）の構造'!J$53), IF('将来負担比率（分子）の構造'!J$53 &lt; 0, 0, '将来負担比率（分子）の構造'!J$53), NA())</f>
        <v>7699</v>
      </c>
      <c r="G67" s="180" t="e">
        <f>NA()</f>
        <v>#N/A</v>
      </c>
      <c r="H67" s="180" t="e">
        <f>NA()</f>
        <v>#N/A</v>
      </c>
      <c r="I67" s="180">
        <f>IF(ISNUMBER('将来負担比率（分子）の構造'!K$53), IF('将来負担比率（分子）の構造'!K$53 &lt; 0, 0, '将来負担比率（分子）の構造'!K$53), NA())</f>
        <v>6639</v>
      </c>
      <c r="J67" s="180" t="e">
        <f>NA()</f>
        <v>#N/A</v>
      </c>
      <c r="K67" s="180" t="e">
        <f>NA()</f>
        <v>#N/A</v>
      </c>
      <c r="L67" s="180">
        <f>IF(ISNUMBER('将来負担比率（分子）の構造'!L$53), IF('将来負担比率（分子）の構造'!L$53 &lt; 0, 0, '将来負担比率（分子）の構造'!L$53), NA())</f>
        <v>6627</v>
      </c>
      <c r="M67" s="180" t="e">
        <f>NA()</f>
        <v>#N/A</v>
      </c>
      <c r="N67" s="180" t="e">
        <f>NA()</f>
        <v>#N/A</v>
      </c>
      <c r="O67" s="180">
        <f>IF(ISNUMBER('将来負担比率（分子）の構造'!M$53), IF('将来負担比率（分子）の構造'!M$53 &lt; 0, 0, '将来負担比率（分子）の構造'!M$53), NA())</f>
        <v>5060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1122</v>
      </c>
      <c r="C72" s="184">
        <f>基金残高に係る経年分析!G55</f>
        <v>1122</v>
      </c>
      <c r="D72" s="184">
        <f>基金残高に係る経年分析!H55</f>
        <v>827</v>
      </c>
    </row>
    <row r="73" spans="1:16" x14ac:dyDescent="0.15">
      <c r="A73" s="183" t="s">
        <v>78</v>
      </c>
      <c r="B73" s="184">
        <f>基金残高に係る経年分析!F56</f>
        <v>2</v>
      </c>
      <c r="C73" s="184">
        <f>基金残高に係る経年分析!G56</f>
        <v>7</v>
      </c>
      <c r="D73" s="184">
        <f>基金残高に係る経年分析!H56</f>
        <v>8</v>
      </c>
    </row>
    <row r="74" spans="1:16" x14ac:dyDescent="0.15">
      <c r="A74" s="183" t="s">
        <v>79</v>
      </c>
      <c r="B74" s="184">
        <f>基金残高に係る経年分析!F57</f>
        <v>2620</v>
      </c>
      <c r="C74" s="184">
        <f>基金残高に係る経年分析!G57</f>
        <v>2577</v>
      </c>
      <c r="D74" s="184">
        <f>基金残高に係る経年分析!H57</f>
        <v>2541</v>
      </c>
    </row>
  </sheetData>
  <sheetProtection algorithmName="SHA-512" hashValue="bCUPHrxkKoxqYhSL6VzyCDM3aapyWc7xAVlmwG4WQ6oM2sMXMIkneJGkkFL4i4p860gmYD13TNvqG0xlPTm2cw==" saltValue="cI5Wn87Kd6+mNKlCrk4s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6692364</v>
      </c>
      <c r="S5" s="727"/>
      <c r="T5" s="727"/>
      <c r="U5" s="727"/>
      <c r="V5" s="727"/>
      <c r="W5" s="727"/>
      <c r="X5" s="727"/>
      <c r="Y5" s="773"/>
      <c r="Z5" s="791">
        <v>25.1</v>
      </c>
      <c r="AA5" s="791"/>
      <c r="AB5" s="791"/>
      <c r="AC5" s="791"/>
      <c r="AD5" s="792">
        <v>6309137</v>
      </c>
      <c r="AE5" s="792"/>
      <c r="AF5" s="792"/>
      <c r="AG5" s="792"/>
      <c r="AH5" s="792"/>
      <c r="AI5" s="792"/>
      <c r="AJ5" s="792"/>
      <c r="AK5" s="792"/>
      <c r="AL5" s="774">
        <v>45.5</v>
      </c>
      <c r="AM5" s="743"/>
      <c r="AN5" s="743"/>
      <c r="AO5" s="775"/>
      <c r="AP5" s="760" t="s">
        <v>230</v>
      </c>
      <c r="AQ5" s="761"/>
      <c r="AR5" s="761"/>
      <c r="AS5" s="761"/>
      <c r="AT5" s="761"/>
      <c r="AU5" s="761"/>
      <c r="AV5" s="761"/>
      <c r="AW5" s="761"/>
      <c r="AX5" s="761"/>
      <c r="AY5" s="761"/>
      <c r="AZ5" s="761"/>
      <c r="BA5" s="761"/>
      <c r="BB5" s="761"/>
      <c r="BC5" s="761"/>
      <c r="BD5" s="761"/>
      <c r="BE5" s="761"/>
      <c r="BF5" s="762"/>
      <c r="BG5" s="661">
        <v>6309137</v>
      </c>
      <c r="BH5" s="664"/>
      <c r="BI5" s="664"/>
      <c r="BJ5" s="664"/>
      <c r="BK5" s="664"/>
      <c r="BL5" s="664"/>
      <c r="BM5" s="664"/>
      <c r="BN5" s="665"/>
      <c r="BO5" s="723">
        <v>94.3</v>
      </c>
      <c r="BP5" s="723"/>
      <c r="BQ5" s="723"/>
      <c r="BR5" s="723"/>
      <c r="BS5" s="724">
        <v>48259</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115878</v>
      </c>
      <c r="S6" s="664"/>
      <c r="T6" s="664"/>
      <c r="U6" s="664"/>
      <c r="V6" s="664"/>
      <c r="W6" s="664"/>
      <c r="X6" s="664"/>
      <c r="Y6" s="665"/>
      <c r="Z6" s="723">
        <v>0.4</v>
      </c>
      <c r="AA6" s="723"/>
      <c r="AB6" s="723"/>
      <c r="AC6" s="723"/>
      <c r="AD6" s="724">
        <v>115878</v>
      </c>
      <c r="AE6" s="724"/>
      <c r="AF6" s="724"/>
      <c r="AG6" s="724"/>
      <c r="AH6" s="724"/>
      <c r="AI6" s="724"/>
      <c r="AJ6" s="724"/>
      <c r="AK6" s="724"/>
      <c r="AL6" s="666">
        <v>0.8</v>
      </c>
      <c r="AM6" s="667"/>
      <c r="AN6" s="667"/>
      <c r="AO6" s="725"/>
      <c r="AP6" s="658" t="s">
        <v>235</v>
      </c>
      <c r="AQ6" s="659"/>
      <c r="AR6" s="659"/>
      <c r="AS6" s="659"/>
      <c r="AT6" s="659"/>
      <c r="AU6" s="659"/>
      <c r="AV6" s="659"/>
      <c r="AW6" s="659"/>
      <c r="AX6" s="659"/>
      <c r="AY6" s="659"/>
      <c r="AZ6" s="659"/>
      <c r="BA6" s="659"/>
      <c r="BB6" s="659"/>
      <c r="BC6" s="659"/>
      <c r="BD6" s="659"/>
      <c r="BE6" s="659"/>
      <c r="BF6" s="660"/>
      <c r="BG6" s="661">
        <v>6309137</v>
      </c>
      <c r="BH6" s="664"/>
      <c r="BI6" s="664"/>
      <c r="BJ6" s="664"/>
      <c r="BK6" s="664"/>
      <c r="BL6" s="664"/>
      <c r="BM6" s="664"/>
      <c r="BN6" s="665"/>
      <c r="BO6" s="723">
        <v>94.3</v>
      </c>
      <c r="BP6" s="723"/>
      <c r="BQ6" s="723"/>
      <c r="BR6" s="723"/>
      <c r="BS6" s="724">
        <v>48259</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232671</v>
      </c>
      <c r="CS6" s="664"/>
      <c r="CT6" s="664"/>
      <c r="CU6" s="664"/>
      <c r="CV6" s="664"/>
      <c r="CW6" s="664"/>
      <c r="CX6" s="664"/>
      <c r="CY6" s="665"/>
      <c r="CZ6" s="774">
        <v>0.9</v>
      </c>
      <c r="DA6" s="743"/>
      <c r="DB6" s="743"/>
      <c r="DC6" s="777"/>
      <c r="DD6" s="669" t="s">
        <v>237</v>
      </c>
      <c r="DE6" s="664"/>
      <c r="DF6" s="664"/>
      <c r="DG6" s="664"/>
      <c r="DH6" s="664"/>
      <c r="DI6" s="664"/>
      <c r="DJ6" s="664"/>
      <c r="DK6" s="664"/>
      <c r="DL6" s="664"/>
      <c r="DM6" s="664"/>
      <c r="DN6" s="664"/>
      <c r="DO6" s="664"/>
      <c r="DP6" s="665"/>
      <c r="DQ6" s="669">
        <v>232671</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18054</v>
      </c>
      <c r="S7" s="664"/>
      <c r="T7" s="664"/>
      <c r="U7" s="664"/>
      <c r="V7" s="664"/>
      <c r="W7" s="664"/>
      <c r="X7" s="664"/>
      <c r="Y7" s="665"/>
      <c r="Z7" s="723">
        <v>0.1</v>
      </c>
      <c r="AA7" s="723"/>
      <c r="AB7" s="723"/>
      <c r="AC7" s="723"/>
      <c r="AD7" s="724">
        <v>18054</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3192462</v>
      </c>
      <c r="BH7" s="664"/>
      <c r="BI7" s="664"/>
      <c r="BJ7" s="664"/>
      <c r="BK7" s="664"/>
      <c r="BL7" s="664"/>
      <c r="BM7" s="664"/>
      <c r="BN7" s="665"/>
      <c r="BO7" s="723">
        <v>47.7</v>
      </c>
      <c r="BP7" s="723"/>
      <c r="BQ7" s="723"/>
      <c r="BR7" s="723"/>
      <c r="BS7" s="724">
        <v>48259</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2637907</v>
      </c>
      <c r="CS7" s="664"/>
      <c r="CT7" s="664"/>
      <c r="CU7" s="664"/>
      <c r="CV7" s="664"/>
      <c r="CW7" s="664"/>
      <c r="CX7" s="664"/>
      <c r="CY7" s="665"/>
      <c r="CZ7" s="723">
        <v>10.4</v>
      </c>
      <c r="DA7" s="723"/>
      <c r="DB7" s="723"/>
      <c r="DC7" s="723"/>
      <c r="DD7" s="669">
        <v>120890</v>
      </c>
      <c r="DE7" s="664"/>
      <c r="DF7" s="664"/>
      <c r="DG7" s="664"/>
      <c r="DH7" s="664"/>
      <c r="DI7" s="664"/>
      <c r="DJ7" s="664"/>
      <c r="DK7" s="664"/>
      <c r="DL7" s="664"/>
      <c r="DM7" s="664"/>
      <c r="DN7" s="664"/>
      <c r="DO7" s="664"/>
      <c r="DP7" s="665"/>
      <c r="DQ7" s="669">
        <v>2295750</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56701</v>
      </c>
      <c r="S8" s="664"/>
      <c r="T8" s="664"/>
      <c r="U8" s="664"/>
      <c r="V8" s="664"/>
      <c r="W8" s="664"/>
      <c r="X8" s="664"/>
      <c r="Y8" s="665"/>
      <c r="Z8" s="723">
        <v>0.2</v>
      </c>
      <c r="AA8" s="723"/>
      <c r="AB8" s="723"/>
      <c r="AC8" s="723"/>
      <c r="AD8" s="724">
        <v>56701</v>
      </c>
      <c r="AE8" s="724"/>
      <c r="AF8" s="724"/>
      <c r="AG8" s="724"/>
      <c r="AH8" s="724"/>
      <c r="AI8" s="724"/>
      <c r="AJ8" s="724"/>
      <c r="AK8" s="724"/>
      <c r="AL8" s="666">
        <v>0.4</v>
      </c>
      <c r="AM8" s="667"/>
      <c r="AN8" s="667"/>
      <c r="AO8" s="725"/>
      <c r="AP8" s="658" t="s">
        <v>242</v>
      </c>
      <c r="AQ8" s="659"/>
      <c r="AR8" s="659"/>
      <c r="AS8" s="659"/>
      <c r="AT8" s="659"/>
      <c r="AU8" s="659"/>
      <c r="AV8" s="659"/>
      <c r="AW8" s="659"/>
      <c r="AX8" s="659"/>
      <c r="AY8" s="659"/>
      <c r="AZ8" s="659"/>
      <c r="BA8" s="659"/>
      <c r="BB8" s="659"/>
      <c r="BC8" s="659"/>
      <c r="BD8" s="659"/>
      <c r="BE8" s="659"/>
      <c r="BF8" s="660"/>
      <c r="BG8" s="661">
        <v>104734</v>
      </c>
      <c r="BH8" s="664"/>
      <c r="BI8" s="664"/>
      <c r="BJ8" s="664"/>
      <c r="BK8" s="664"/>
      <c r="BL8" s="664"/>
      <c r="BM8" s="664"/>
      <c r="BN8" s="665"/>
      <c r="BO8" s="723">
        <v>1.6</v>
      </c>
      <c r="BP8" s="723"/>
      <c r="BQ8" s="723"/>
      <c r="BR8" s="723"/>
      <c r="BS8" s="669" t="s">
        <v>237</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11000145</v>
      </c>
      <c r="CS8" s="664"/>
      <c r="CT8" s="664"/>
      <c r="CU8" s="664"/>
      <c r="CV8" s="664"/>
      <c r="CW8" s="664"/>
      <c r="CX8" s="664"/>
      <c r="CY8" s="665"/>
      <c r="CZ8" s="723">
        <v>43.6</v>
      </c>
      <c r="DA8" s="723"/>
      <c r="DB8" s="723"/>
      <c r="DC8" s="723"/>
      <c r="DD8" s="669">
        <v>129995</v>
      </c>
      <c r="DE8" s="664"/>
      <c r="DF8" s="664"/>
      <c r="DG8" s="664"/>
      <c r="DH8" s="664"/>
      <c r="DI8" s="664"/>
      <c r="DJ8" s="664"/>
      <c r="DK8" s="664"/>
      <c r="DL8" s="664"/>
      <c r="DM8" s="664"/>
      <c r="DN8" s="664"/>
      <c r="DO8" s="664"/>
      <c r="DP8" s="665"/>
      <c r="DQ8" s="669">
        <v>5329364</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45571</v>
      </c>
      <c r="S9" s="664"/>
      <c r="T9" s="664"/>
      <c r="U9" s="664"/>
      <c r="V9" s="664"/>
      <c r="W9" s="664"/>
      <c r="X9" s="664"/>
      <c r="Y9" s="665"/>
      <c r="Z9" s="723">
        <v>0.2</v>
      </c>
      <c r="AA9" s="723"/>
      <c r="AB9" s="723"/>
      <c r="AC9" s="723"/>
      <c r="AD9" s="724">
        <v>45571</v>
      </c>
      <c r="AE9" s="724"/>
      <c r="AF9" s="724"/>
      <c r="AG9" s="724"/>
      <c r="AH9" s="724"/>
      <c r="AI9" s="724"/>
      <c r="AJ9" s="724"/>
      <c r="AK9" s="724"/>
      <c r="AL9" s="666">
        <v>0.3</v>
      </c>
      <c r="AM9" s="667"/>
      <c r="AN9" s="667"/>
      <c r="AO9" s="725"/>
      <c r="AP9" s="658" t="s">
        <v>245</v>
      </c>
      <c r="AQ9" s="659"/>
      <c r="AR9" s="659"/>
      <c r="AS9" s="659"/>
      <c r="AT9" s="659"/>
      <c r="AU9" s="659"/>
      <c r="AV9" s="659"/>
      <c r="AW9" s="659"/>
      <c r="AX9" s="659"/>
      <c r="AY9" s="659"/>
      <c r="AZ9" s="659"/>
      <c r="BA9" s="659"/>
      <c r="BB9" s="659"/>
      <c r="BC9" s="659"/>
      <c r="BD9" s="659"/>
      <c r="BE9" s="659"/>
      <c r="BF9" s="660"/>
      <c r="BG9" s="661">
        <v>2715117</v>
      </c>
      <c r="BH9" s="664"/>
      <c r="BI9" s="664"/>
      <c r="BJ9" s="664"/>
      <c r="BK9" s="664"/>
      <c r="BL9" s="664"/>
      <c r="BM9" s="664"/>
      <c r="BN9" s="665"/>
      <c r="BO9" s="723">
        <v>40.6</v>
      </c>
      <c r="BP9" s="723"/>
      <c r="BQ9" s="723"/>
      <c r="BR9" s="723"/>
      <c r="BS9" s="669" t="s">
        <v>130</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2757699</v>
      </c>
      <c r="CS9" s="664"/>
      <c r="CT9" s="664"/>
      <c r="CU9" s="664"/>
      <c r="CV9" s="664"/>
      <c r="CW9" s="664"/>
      <c r="CX9" s="664"/>
      <c r="CY9" s="665"/>
      <c r="CZ9" s="723">
        <v>10.9</v>
      </c>
      <c r="DA9" s="723"/>
      <c r="DB9" s="723"/>
      <c r="DC9" s="723"/>
      <c r="DD9" s="669">
        <v>217109</v>
      </c>
      <c r="DE9" s="664"/>
      <c r="DF9" s="664"/>
      <c r="DG9" s="664"/>
      <c r="DH9" s="664"/>
      <c r="DI9" s="664"/>
      <c r="DJ9" s="664"/>
      <c r="DK9" s="664"/>
      <c r="DL9" s="664"/>
      <c r="DM9" s="664"/>
      <c r="DN9" s="664"/>
      <c r="DO9" s="664"/>
      <c r="DP9" s="665"/>
      <c r="DQ9" s="669">
        <v>2319747</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176</v>
      </c>
      <c r="AA10" s="723"/>
      <c r="AB10" s="723"/>
      <c r="AC10" s="723"/>
      <c r="AD10" s="724" t="s">
        <v>130</v>
      </c>
      <c r="AE10" s="724"/>
      <c r="AF10" s="724"/>
      <c r="AG10" s="724"/>
      <c r="AH10" s="724"/>
      <c r="AI10" s="724"/>
      <c r="AJ10" s="724"/>
      <c r="AK10" s="724"/>
      <c r="AL10" s="666" t="s">
        <v>176</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127543</v>
      </c>
      <c r="BH10" s="664"/>
      <c r="BI10" s="664"/>
      <c r="BJ10" s="664"/>
      <c r="BK10" s="664"/>
      <c r="BL10" s="664"/>
      <c r="BM10" s="664"/>
      <c r="BN10" s="665"/>
      <c r="BO10" s="723">
        <v>1.9</v>
      </c>
      <c r="BP10" s="723"/>
      <c r="BQ10" s="723"/>
      <c r="BR10" s="723"/>
      <c r="BS10" s="669" t="s">
        <v>130</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31752</v>
      </c>
      <c r="CS10" s="664"/>
      <c r="CT10" s="664"/>
      <c r="CU10" s="664"/>
      <c r="CV10" s="664"/>
      <c r="CW10" s="664"/>
      <c r="CX10" s="664"/>
      <c r="CY10" s="665"/>
      <c r="CZ10" s="723">
        <v>0.1</v>
      </c>
      <c r="DA10" s="723"/>
      <c r="DB10" s="723"/>
      <c r="DC10" s="723"/>
      <c r="DD10" s="669" t="s">
        <v>176</v>
      </c>
      <c r="DE10" s="664"/>
      <c r="DF10" s="664"/>
      <c r="DG10" s="664"/>
      <c r="DH10" s="664"/>
      <c r="DI10" s="664"/>
      <c r="DJ10" s="664"/>
      <c r="DK10" s="664"/>
      <c r="DL10" s="664"/>
      <c r="DM10" s="664"/>
      <c r="DN10" s="664"/>
      <c r="DO10" s="664"/>
      <c r="DP10" s="665"/>
      <c r="DQ10" s="669">
        <v>31752</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237</v>
      </c>
      <c r="AA11" s="723"/>
      <c r="AB11" s="723"/>
      <c r="AC11" s="723"/>
      <c r="AD11" s="724" t="s">
        <v>130</v>
      </c>
      <c r="AE11" s="724"/>
      <c r="AF11" s="724"/>
      <c r="AG11" s="724"/>
      <c r="AH11" s="724"/>
      <c r="AI11" s="724"/>
      <c r="AJ11" s="724"/>
      <c r="AK11" s="724"/>
      <c r="AL11" s="666" t="s">
        <v>130</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245068</v>
      </c>
      <c r="BH11" s="664"/>
      <c r="BI11" s="664"/>
      <c r="BJ11" s="664"/>
      <c r="BK11" s="664"/>
      <c r="BL11" s="664"/>
      <c r="BM11" s="664"/>
      <c r="BN11" s="665"/>
      <c r="BO11" s="723">
        <v>3.7</v>
      </c>
      <c r="BP11" s="723"/>
      <c r="BQ11" s="723"/>
      <c r="BR11" s="723"/>
      <c r="BS11" s="669">
        <v>48259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287013</v>
      </c>
      <c r="CS11" s="664"/>
      <c r="CT11" s="664"/>
      <c r="CU11" s="664"/>
      <c r="CV11" s="664"/>
      <c r="CW11" s="664"/>
      <c r="CX11" s="664"/>
      <c r="CY11" s="665"/>
      <c r="CZ11" s="723">
        <v>1.1000000000000001</v>
      </c>
      <c r="DA11" s="723"/>
      <c r="DB11" s="723"/>
      <c r="DC11" s="723"/>
      <c r="DD11" s="669">
        <v>52410</v>
      </c>
      <c r="DE11" s="664"/>
      <c r="DF11" s="664"/>
      <c r="DG11" s="664"/>
      <c r="DH11" s="664"/>
      <c r="DI11" s="664"/>
      <c r="DJ11" s="664"/>
      <c r="DK11" s="664"/>
      <c r="DL11" s="664"/>
      <c r="DM11" s="664"/>
      <c r="DN11" s="664"/>
      <c r="DO11" s="664"/>
      <c r="DP11" s="665"/>
      <c r="DQ11" s="669">
        <v>97180</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1045675</v>
      </c>
      <c r="S12" s="664"/>
      <c r="T12" s="664"/>
      <c r="U12" s="664"/>
      <c r="V12" s="664"/>
      <c r="W12" s="664"/>
      <c r="X12" s="664"/>
      <c r="Y12" s="665"/>
      <c r="Z12" s="723">
        <v>3.9</v>
      </c>
      <c r="AA12" s="723"/>
      <c r="AB12" s="723"/>
      <c r="AC12" s="723"/>
      <c r="AD12" s="724">
        <v>1045675</v>
      </c>
      <c r="AE12" s="724"/>
      <c r="AF12" s="724"/>
      <c r="AG12" s="724"/>
      <c r="AH12" s="724"/>
      <c r="AI12" s="724"/>
      <c r="AJ12" s="724"/>
      <c r="AK12" s="724"/>
      <c r="AL12" s="666">
        <v>7.5</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2627162</v>
      </c>
      <c r="BH12" s="664"/>
      <c r="BI12" s="664"/>
      <c r="BJ12" s="664"/>
      <c r="BK12" s="664"/>
      <c r="BL12" s="664"/>
      <c r="BM12" s="664"/>
      <c r="BN12" s="665"/>
      <c r="BO12" s="723">
        <v>39.299999999999997</v>
      </c>
      <c r="BP12" s="723"/>
      <c r="BQ12" s="723"/>
      <c r="BR12" s="723"/>
      <c r="BS12" s="669" t="s">
        <v>130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116965</v>
      </c>
      <c r="CS12" s="664"/>
      <c r="CT12" s="664"/>
      <c r="CU12" s="664"/>
      <c r="CV12" s="664"/>
      <c r="CW12" s="664"/>
      <c r="CX12" s="664"/>
      <c r="CY12" s="665"/>
      <c r="CZ12" s="723">
        <v>0.5</v>
      </c>
      <c r="DA12" s="723"/>
      <c r="DB12" s="723"/>
      <c r="DC12" s="723"/>
      <c r="DD12" s="669" t="s">
        <v>130</v>
      </c>
      <c r="DE12" s="664"/>
      <c r="DF12" s="664"/>
      <c r="DG12" s="664"/>
      <c r="DH12" s="664"/>
      <c r="DI12" s="664"/>
      <c r="DJ12" s="664"/>
      <c r="DK12" s="664"/>
      <c r="DL12" s="664"/>
      <c r="DM12" s="664"/>
      <c r="DN12" s="664"/>
      <c r="DO12" s="664"/>
      <c r="DP12" s="665"/>
      <c r="DQ12" s="669">
        <v>107396</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176</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176</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2616448</v>
      </c>
      <c r="BH13" s="664"/>
      <c r="BI13" s="664"/>
      <c r="BJ13" s="664"/>
      <c r="BK13" s="664"/>
      <c r="BL13" s="664"/>
      <c r="BM13" s="664"/>
      <c r="BN13" s="665"/>
      <c r="BO13" s="723">
        <v>39.1</v>
      </c>
      <c r="BP13" s="723"/>
      <c r="BQ13" s="723"/>
      <c r="BR13" s="723"/>
      <c r="BS13" s="669" t="s">
        <v>130</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1963158</v>
      </c>
      <c r="CS13" s="664"/>
      <c r="CT13" s="664"/>
      <c r="CU13" s="664"/>
      <c r="CV13" s="664"/>
      <c r="CW13" s="664"/>
      <c r="CX13" s="664"/>
      <c r="CY13" s="665"/>
      <c r="CZ13" s="723">
        <v>7.8</v>
      </c>
      <c r="DA13" s="723"/>
      <c r="DB13" s="723"/>
      <c r="DC13" s="723"/>
      <c r="DD13" s="669">
        <v>403628</v>
      </c>
      <c r="DE13" s="664"/>
      <c r="DF13" s="664"/>
      <c r="DG13" s="664"/>
      <c r="DH13" s="664"/>
      <c r="DI13" s="664"/>
      <c r="DJ13" s="664"/>
      <c r="DK13" s="664"/>
      <c r="DL13" s="664"/>
      <c r="DM13" s="664"/>
      <c r="DN13" s="664"/>
      <c r="DO13" s="664"/>
      <c r="DP13" s="665"/>
      <c r="DQ13" s="669">
        <v>1618550</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237</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150352</v>
      </c>
      <c r="BH14" s="664"/>
      <c r="BI14" s="664"/>
      <c r="BJ14" s="664"/>
      <c r="BK14" s="664"/>
      <c r="BL14" s="664"/>
      <c r="BM14" s="664"/>
      <c r="BN14" s="665"/>
      <c r="BO14" s="723">
        <v>2.2000000000000002</v>
      </c>
      <c r="BP14" s="723"/>
      <c r="BQ14" s="723"/>
      <c r="BR14" s="723"/>
      <c r="BS14" s="669" t="s">
        <v>176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911971</v>
      </c>
      <c r="CS14" s="664"/>
      <c r="CT14" s="664"/>
      <c r="CU14" s="664"/>
      <c r="CV14" s="664"/>
      <c r="CW14" s="664"/>
      <c r="CX14" s="664"/>
      <c r="CY14" s="665"/>
      <c r="CZ14" s="723">
        <v>3.6</v>
      </c>
      <c r="DA14" s="723"/>
      <c r="DB14" s="723"/>
      <c r="DC14" s="723"/>
      <c r="DD14" s="669">
        <v>85443</v>
      </c>
      <c r="DE14" s="664"/>
      <c r="DF14" s="664"/>
      <c r="DG14" s="664"/>
      <c r="DH14" s="664"/>
      <c r="DI14" s="664"/>
      <c r="DJ14" s="664"/>
      <c r="DK14" s="664"/>
      <c r="DL14" s="664"/>
      <c r="DM14" s="664"/>
      <c r="DN14" s="664"/>
      <c r="DO14" s="664"/>
      <c r="DP14" s="665"/>
      <c r="DQ14" s="669">
        <v>832184</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39498</v>
      </c>
      <c r="S15" s="664"/>
      <c r="T15" s="664"/>
      <c r="U15" s="664"/>
      <c r="V15" s="664"/>
      <c r="W15" s="664"/>
      <c r="X15" s="664"/>
      <c r="Y15" s="665"/>
      <c r="Z15" s="723">
        <v>0.1</v>
      </c>
      <c r="AA15" s="723"/>
      <c r="AB15" s="723"/>
      <c r="AC15" s="723"/>
      <c r="AD15" s="724">
        <v>39498</v>
      </c>
      <c r="AE15" s="724"/>
      <c r="AF15" s="724"/>
      <c r="AG15" s="724"/>
      <c r="AH15" s="724"/>
      <c r="AI15" s="724"/>
      <c r="AJ15" s="724"/>
      <c r="AK15" s="724"/>
      <c r="AL15" s="666">
        <v>0.3</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339161</v>
      </c>
      <c r="BH15" s="664"/>
      <c r="BI15" s="664"/>
      <c r="BJ15" s="664"/>
      <c r="BK15" s="664"/>
      <c r="BL15" s="664"/>
      <c r="BM15" s="664"/>
      <c r="BN15" s="665"/>
      <c r="BO15" s="723">
        <v>5.0999999999999996</v>
      </c>
      <c r="BP15" s="723"/>
      <c r="BQ15" s="723"/>
      <c r="BR15" s="723"/>
      <c r="BS15" s="669" t="s">
        <v>130</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2945480</v>
      </c>
      <c r="CS15" s="664"/>
      <c r="CT15" s="664"/>
      <c r="CU15" s="664"/>
      <c r="CV15" s="664"/>
      <c r="CW15" s="664"/>
      <c r="CX15" s="664"/>
      <c r="CY15" s="665"/>
      <c r="CZ15" s="723">
        <v>11.7</v>
      </c>
      <c r="DA15" s="723"/>
      <c r="DB15" s="723"/>
      <c r="DC15" s="723"/>
      <c r="DD15" s="669">
        <v>724483</v>
      </c>
      <c r="DE15" s="664"/>
      <c r="DF15" s="664"/>
      <c r="DG15" s="664"/>
      <c r="DH15" s="664"/>
      <c r="DI15" s="664"/>
      <c r="DJ15" s="664"/>
      <c r="DK15" s="664"/>
      <c r="DL15" s="664"/>
      <c r="DM15" s="664"/>
      <c r="DN15" s="664"/>
      <c r="DO15" s="664"/>
      <c r="DP15" s="665"/>
      <c r="DQ15" s="669">
        <v>1946759</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237</v>
      </c>
      <c r="AA16" s="723"/>
      <c r="AB16" s="723"/>
      <c r="AC16" s="723"/>
      <c r="AD16" s="724" t="s">
        <v>130</v>
      </c>
      <c r="AE16" s="724"/>
      <c r="AF16" s="724"/>
      <c r="AG16" s="724"/>
      <c r="AH16" s="724"/>
      <c r="AI16" s="724"/>
      <c r="AJ16" s="724"/>
      <c r="AK16" s="724"/>
      <c r="AL16" s="666" t="s">
        <v>130</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176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52715</v>
      </c>
      <c r="CS16" s="664"/>
      <c r="CT16" s="664"/>
      <c r="CU16" s="664"/>
      <c r="CV16" s="664"/>
      <c r="CW16" s="664"/>
      <c r="CX16" s="664"/>
      <c r="CY16" s="665"/>
      <c r="CZ16" s="723">
        <v>0.2</v>
      </c>
      <c r="DA16" s="723"/>
      <c r="DB16" s="723"/>
      <c r="DC16" s="723"/>
      <c r="DD16" s="669" t="s">
        <v>237</v>
      </c>
      <c r="DE16" s="664"/>
      <c r="DF16" s="664"/>
      <c r="DG16" s="664"/>
      <c r="DH16" s="664"/>
      <c r="DI16" s="664"/>
      <c r="DJ16" s="664"/>
      <c r="DK16" s="664"/>
      <c r="DL16" s="664"/>
      <c r="DM16" s="664"/>
      <c r="DN16" s="664"/>
      <c r="DO16" s="664"/>
      <c r="DP16" s="665"/>
      <c r="DQ16" s="669">
        <v>23011</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38199</v>
      </c>
      <c r="S17" s="664"/>
      <c r="T17" s="664"/>
      <c r="U17" s="664"/>
      <c r="V17" s="664"/>
      <c r="W17" s="664"/>
      <c r="X17" s="664"/>
      <c r="Y17" s="665"/>
      <c r="Z17" s="723">
        <v>0.1</v>
      </c>
      <c r="AA17" s="723"/>
      <c r="AB17" s="723"/>
      <c r="AC17" s="723"/>
      <c r="AD17" s="724">
        <v>38199</v>
      </c>
      <c r="AE17" s="724"/>
      <c r="AF17" s="724"/>
      <c r="AG17" s="724"/>
      <c r="AH17" s="724"/>
      <c r="AI17" s="724"/>
      <c r="AJ17" s="724"/>
      <c r="AK17" s="724"/>
      <c r="AL17" s="666">
        <v>0.3</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2306032</v>
      </c>
      <c r="CS17" s="664"/>
      <c r="CT17" s="664"/>
      <c r="CU17" s="664"/>
      <c r="CV17" s="664"/>
      <c r="CW17" s="664"/>
      <c r="CX17" s="664"/>
      <c r="CY17" s="665"/>
      <c r="CZ17" s="723">
        <v>9.1</v>
      </c>
      <c r="DA17" s="723"/>
      <c r="DB17" s="723"/>
      <c r="DC17" s="723"/>
      <c r="DD17" s="669" t="s">
        <v>130</v>
      </c>
      <c r="DE17" s="664"/>
      <c r="DF17" s="664"/>
      <c r="DG17" s="664"/>
      <c r="DH17" s="664"/>
      <c r="DI17" s="664"/>
      <c r="DJ17" s="664"/>
      <c r="DK17" s="664"/>
      <c r="DL17" s="664"/>
      <c r="DM17" s="664"/>
      <c r="DN17" s="664"/>
      <c r="DO17" s="664"/>
      <c r="DP17" s="665"/>
      <c r="DQ17" s="669">
        <v>2268618</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7047456</v>
      </c>
      <c r="S18" s="664"/>
      <c r="T18" s="664"/>
      <c r="U18" s="664"/>
      <c r="V18" s="664"/>
      <c r="W18" s="664"/>
      <c r="X18" s="664"/>
      <c r="Y18" s="665"/>
      <c r="Z18" s="723">
        <v>26.4</v>
      </c>
      <c r="AA18" s="723"/>
      <c r="AB18" s="723"/>
      <c r="AC18" s="723"/>
      <c r="AD18" s="724">
        <v>6154529</v>
      </c>
      <c r="AE18" s="724"/>
      <c r="AF18" s="724"/>
      <c r="AG18" s="724"/>
      <c r="AH18" s="724"/>
      <c r="AI18" s="724"/>
      <c r="AJ18" s="724"/>
      <c r="AK18" s="724"/>
      <c r="AL18" s="666">
        <v>44.4</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237</v>
      </c>
      <c r="BP18" s="723"/>
      <c r="BQ18" s="723"/>
      <c r="BR18" s="723"/>
      <c r="BS18" s="669" t="s">
        <v>130</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176</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6154529</v>
      </c>
      <c r="S19" s="664"/>
      <c r="T19" s="664"/>
      <c r="U19" s="664"/>
      <c r="V19" s="664"/>
      <c r="W19" s="664"/>
      <c r="X19" s="664"/>
      <c r="Y19" s="665"/>
      <c r="Z19" s="723">
        <v>23.1</v>
      </c>
      <c r="AA19" s="723"/>
      <c r="AB19" s="723"/>
      <c r="AC19" s="723"/>
      <c r="AD19" s="724">
        <v>6154529</v>
      </c>
      <c r="AE19" s="724"/>
      <c r="AF19" s="724"/>
      <c r="AG19" s="724"/>
      <c r="AH19" s="724"/>
      <c r="AI19" s="724"/>
      <c r="AJ19" s="724"/>
      <c r="AK19" s="724"/>
      <c r="AL19" s="666">
        <v>44.4</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383227</v>
      </c>
      <c r="BH19" s="664"/>
      <c r="BI19" s="664"/>
      <c r="BJ19" s="664"/>
      <c r="BK19" s="664"/>
      <c r="BL19" s="664"/>
      <c r="BM19" s="664"/>
      <c r="BN19" s="665"/>
      <c r="BO19" s="723">
        <v>5.7</v>
      </c>
      <c r="BP19" s="723"/>
      <c r="BQ19" s="723"/>
      <c r="BR19" s="723"/>
      <c r="BS19" s="669" t="s">
        <v>176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237</v>
      </c>
      <c r="DA19" s="723"/>
      <c r="DB19" s="723"/>
      <c r="DC19" s="723"/>
      <c r="DD19" s="669" t="s">
        <v>176</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892927</v>
      </c>
      <c r="S20" s="664"/>
      <c r="T20" s="664"/>
      <c r="U20" s="664"/>
      <c r="V20" s="664"/>
      <c r="W20" s="664"/>
      <c r="X20" s="664"/>
      <c r="Y20" s="665"/>
      <c r="Z20" s="723">
        <v>3.3</v>
      </c>
      <c r="AA20" s="723"/>
      <c r="AB20" s="723"/>
      <c r="AC20" s="723"/>
      <c r="AD20" s="724" t="s">
        <v>237</v>
      </c>
      <c r="AE20" s="724"/>
      <c r="AF20" s="724"/>
      <c r="AG20" s="724"/>
      <c r="AH20" s="724"/>
      <c r="AI20" s="724"/>
      <c r="AJ20" s="724"/>
      <c r="AK20" s="724"/>
      <c r="AL20" s="666" t="s">
        <v>237</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383227</v>
      </c>
      <c r="BH20" s="664"/>
      <c r="BI20" s="664"/>
      <c r="BJ20" s="664"/>
      <c r="BK20" s="664"/>
      <c r="BL20" s="664"/>
      <c r="BM20" s="664"/>
      <c r="BN20" s="665"/>
      <c r="BO20" s="723">
        <v>5.7</v>
      </c>
      <c r="BP20" s="723"/>
      <c r="BQ20" s="723"/>
      <c r="BR20" s="723"/>
      <c r="BS20" s="669" t="s">
        <v>176</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25243508</v>
      </c>
      <c r="CS20" s="664"/>
      <c r="CT20" s="664"/>
      <c r="CU20" s="664"/>
      <c r="CV20" s="664"/>
      <c r="CW20" s="664"/>
      <c r="CX20" s="664"/>
      <c r="CY20" s="665"/>
      <c r="CZ20" s="723">
        <v>100</v>
      </c>
      <c r="DA20" s="723"/>
      <c r="DB20" s="723"/>
      <c r="DC20" s="723"/>
      <c r="DD20" s="669">
        <v>1733958</v>
      </c>
      <c r="DE20" s="664"/>
      <c r="DF20" s="664"/>
      <c r="DG20" s="664"/>
      <c r="DH20" s="664"/>
      <c r="DI20" s="664"/>
      <c r="DJ20" s="664"/>
      <c r="DK20" s="664"/>
      <c r="DL20" s="664"/>
      <c r="DM20" s="664"/>
      <c r="DN20" s="664"/>
      <c r="DO20" s="664"/>
      <c r="DP20" s="665"/>
      <c r="DQ20" s="669">
        <v>17102982</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237</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176</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15099396</v>
      </c>
      <c r="S22" s="664"/>
      <c r="T22" s="664"/>
      <c r="U22" s="664"/>
      <c r="V22" s="664"/>
      <c r="W22" s="664"/>
      <c r="X22" s="664"/>
      <c r="Y22" s="665"/>
      <c r="Z22" s="723">
        <v>56.6</v>
      </c>
      <c r="AA22" s="723"/>
      <c r="AB22" s="723"/>
      <c r="AC22" s="723"/>
      <c r="AD22" s="724">
        <v>13823242</v>
      </c>
      <c r="AE22" s="724"/>
      <c r="AF22" s="724"/>
      <c r="AG22" s="724"/>
      <c r="AH22" s="724"/>
      <c r="AI22" s="724"/>
      <c r="AJ22" s="724"/>
      <c r="AK22" s="724"/>
      <c r="AL22" s="666">
        <v>99.7</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7212</v>
      </c>
      <c r="S23" s="664"/>
      <c r="T23" s="664"/>
      <c r="U23" s="664"/>
      <c r="V23" s="664"/>
      <c r="W23" s="664"/>
      <c r="X23" s="664"/>
      <c r="Y23" s="665"/>
      <c r="Z23" s="723">
        <v>0</v>
      </c>
      <c r="AA23" s="723"/>
      <c r="AB23" s="723"/>
      <c r="AC23" s="723"/>
      <c r="AD23" s="724">
        <v>7212</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383227</v>
      </c>
      <c r="BH23" s="664"/>
      <c r="BI23" s="664"/>
      <c r="BJ23" s="664"/>
      <c r="BK23" s="664"/>
      <c r="BL23" s="664"/>
      <c r="BM23" s="664"/>
      <c r="BN23" s="665"/>
      <c r="BO23" s="723">
        <v>5.7</v>
      </c>
      <c r="BP23" s="723"/>
      <c r="BQ23" s="723"/>
      <c r="BR23" s="723"/>
      <c r="BS23" s="669" t="s">
        <v>130</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333924</v>
      </c>
      <c r="S24" s="664"/>
      <c r="T24" s="664"/>
      <c r="U24" s="664"/>
      <c r="V24" s="664"/>
      <c r="W24" s="664"/>
      <c r="X24" s="664"/>
      <c r="Y24" s="665"/>
      <c r="Z24" s="723">
        <v>1.3</v>
      </c>
      <c r="AA24" s="723"/>
      <c r="AB24" s="723"/>
      <c r="AC24" s="723"/>
      <c r="AD24" s="724" t="s">
        <v>130</v>
      </c>
      <c r="AE24" s="724"/>
      <c r="AF24" s="724"/>
      <c r="AG24" s="724"/>
      <c r="AH24" s="724"/>
      <c r="AI24" s="724"/>
      <c r="AJ24" s="724"/>
      <c r="AK24" s="724"/>
      <c r="AL24" s="666" t="s">
        <v>176</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237</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12806796</v>
      </c>
      <c r="CS24" s="727"/>
      <c r="CT24" s="727"/>
      <c r="CU24" s="727"/>
      <c r="CV24" s="727"/>
      <c r="CW24" s="727"/>
      <c r="CX24" s="727"/>
      <c r="CY24" s="773"/>
      <c r="CZ24" s="774">
        <v>50.7</v>
      </c>
      <c r="DA24" s="743"/>
      <c r="DB24" s="743"/>
      <c r="DC24" s="777"/>
      <c r="DD24" s="772">
        <v>8017015</v>
      </c>
      <c r="DE24" s="727"/>
      <c r="DF24" s="727"/>
      <c r="DG24" s="727"/>
      <c r="DH24" s="727"/>
      <c r="DI24" s="727"/>
      <c r="DJ24" s="727"/>
      <c r="DK24" s="773"/>
      <c r="DL24" s="772">
        <v>7931087</v>
      </c>
      <c r="DM24" s="727"/>
      <c r="DN24" s="727"/>
      <c r="DO24" s="727"/>
      <c r="DP24" s="727"/>
      <c r="DQ24" s="727"/>
      <c r="DR24" s="727"/>
      <c r="DS24" s="727"/>
      <c r="DT24" s="727"/>
      <c r="DU24" s="727"/>
      <c r="DV24" s="773"/>
      <c r="DW24" s="774">
        <v>54</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557915</v>
      </c>
      <c r="S25" s="664"/>
      <c r="T25" s="664"/>
      <c r="U25" s="664"/>
      <c r="V25" s="664"/>
      <c r="W25" s="664"/>
      <c r="X25" s="664"/>
      <c r="Y25" s="665"/>
      <c r="Z25" s="723">
        <v>2.1</v>
      </c>
      <c r="AA25" s="723"/>
      <c r="AB25" s="723"/>
      <c r="AC25" s="723"/>
      <c r="AD25" s="724">
        <v>32290</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4412784</v>
      </c>
      <c r="CS25" s="662"/>
      <c r="CT25" s="662"/>
      <c r="CU25" s="662"/>
      <c r="CV25" s="662"/>
      <c r="CW25" s="662"/>
      <c r="CX25" s="662"/>
      <c r="CY25" s="663"/>
      <c r="CZ25" s="666">
        <v>17.5</v>
      </c>
      <c r="DA25" s="695"/>
      <c r="DB25" s="695"/>
      <c r="DC25" s="696"/>
      <c r="DD25" s="669">
        <v>4131871</v>
      </c>
      <c r="DE25" s="662"/>
      <c r="DF25" s="662"/>
      <c r="DG25" s="662"/>
      <c r="DH25" s="662"/>
      <c r="DI25" s="662"/>
      <c r="DJ25" s="662"/>
      <c r="DK25" s="663"/>
      <c r="DL25" s="669">
        <v>4045943</v>
      </c>
      <c r="DM25" s="662"/>
      <c r="DN25" s="662"/>
      <c r="DO25" s="662"/>
      <c r="DP25" s="662"/>
      <c r="DQ25" s="662"/>
      <c r="DR25" s="662"/>
      <c r="DS25" s="662"/>
      <c r="DT25" s="662"/>
      <c r="DU25" s="662"/>
      <c r="DV25" s="663"/>
      <c r="DW25" s="666">
        <v>27.5</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283283</v>
      </c>
      <c r="S26" s="664"/>
      <c r="T26" s="664"/>
      <c r="U26" s="664"/>
      <c r="V26" s="664"/>
      <c r="W26" s="664"/>
      <c r="X26" s="664"/>
      <c r="Y26" s="665"/>
      <c r="Z26" s="723">
        <v>1.1000000000000001</v>
      </c>
      <c r="AA26" s="723"/>
      <c r="AB26" s="723"/>
      <c r="AC26" s="723"/>
      <c r="AD26" s="724" t="s">
        <v>176</v>
      </c>
      <c r="AE26" s="724"/>
      <c r="AF26" s="724"/>
      <c r="AG26" s="724"/>
      <c r="AH26" s="724"/>
      <c r="AI26" s="724"/>
      <c r="AJ26" s="724"/>
      <c r="AK26" s="724"/>
      <c r="AL26" s="666" t="s">
        <v>130</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2907122</v>
      </c>
      <c r="CS26" s="664"/>
      <c r="CT26" s="664"/>
      <c r="CU26" s="664"/>
      <c r="CV26" s="664"/>
      <c r="CW26" s="664"/>
      <c r="CX26" s="664"/>
      <c r="CY26" s="665"/>
      <c r="CZ26" s="666">
        <v>11.5</v>
      </c>
      <c r="DA26" s="695"/>
      <c r="DB26" s="695"/>
      <c r="DC26" s="696"/>
      <c r="DD26" s="669">
        <v>2666426</v>
      </c>
      <c r="DE26" s="664"/>
      <c r="DF26" s="664"/>
      <c r="DG26" s="664"/>
      <c r="DH26" s="664"/>
      <c r="DI26" s="664"/>
      <c r="DJ26" s="664"/>
      <c r="DK26" s="665"/>
      <c r="DL26" s="669" t="s">
        <v>237</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4280148</v>
      </c>
      <c r="S27" s="664"/>
      <c r="T27" s="664"/>
      <c r="U27" s="664"/>
      <c r="V27" s="664"/>
      <c r="W27" s="664"/>
      <c r="X27" s="664"/>
      <c r="Y27" s="665"/>
      <c r="Z27" s="723">
        <v>16</v>
      </c>
      <c r="AA27" s="723"/>
      <c r="AB27" s="723"/>
      <c r="AC27" s="723"/>
      <c r="AD27" s="724" t="s">
        <v>130</v>
      </c>
      <c r="AE27" s="724"/>
      <c r="AF27" s="724"/>
      <c r="AG27" s="724"/>
      <c r="AH27" s="724"/>
      <c r="AI27" s="724"/>
      <c r="AJ27" s="724"/>
      <c r="AK27" s="724"/>
      <c r="AL27" s="666" t="s">
        <v>237</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6692364</v>
      </c>
      <c r="BH27" s="664"/>
      <c r="BI27" s="664"/>
      <c r="BJ27" s="664"/>
      <c r="BK27" s="664"/>
      <c r="BL27" s="664"/>
      <c r="BM27" s="664"/>
      <c r="BN27" s="665"/>
      <c r="BO27" s="723">
        <v>100</v>
      </c>
      <c r="BP27" s="723"/>
      <c r="BQ27" s="723"/>
      <c r="BR27" s="723"/>
      <c r="BS27" s="669">
        <v>48259</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6087980</v>
      </c>
      <c r="CS27" s="662"/>
      <c r="CT27" s="662"/>
      <c r="CU27" s="662"/>
      <c r="CV27" s="662"/>
      <c r="CW27" s="662"/>
      <c r="CX27" s="662"/>
      <c r="CY27" s="663"/>
      <c r="CZ27" s="666">
        <v>24.1</v>
      </c>
      <c r="DA27" s="695"/>
      <c r="DB27" s="695"/>
      <c r="DC27" s="696"/>
      <c r="DD27" s="669">
        <v>1616526</v>
      </c>
      <c r="DE27" s="662"/>
      <c r="DF27" s="662"/>
      <c r="DG27" s="662"/>
      <c r="DH27" s="662"/>
      <c r="DI27" s="662"/>
      <c r="DJ27" s="662"/>
      <c r="DK27" s="663"/>
      <c r="DL27" s="669">
        <v>1616526</v>
      </c>
      <c r="DM27" s="662"/>
      <c r="DN27" s="662"/>
      <c r="DO27" s="662"/>
      <c r="DP27" s="662"/>
      <c r="DQ27" s="662"/>
      <c r="DR27" s="662"/>
      <c r="DS27" s="662"/>
      <c r="DT27" s="662"/>
      <c r="DU27" s="662"/>
      <c r="DV27" s="663"/>
      <c r="DW27" s="666">
        <v>11</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130</v>
      </c>
      <c r="AA28" s="723"/>
      <c r="AB28" s="723"/>
      <c r="AC28" s="723"/>
      <c r="AD28" s="724" t="s">
        <v>237</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2306032</v>
      </c>
      <c r="CS28" s="664"/>
      <c r="CT28" s="664"/>
      <c r="CU28" s="664"/>
      <c r="CV28" s="664"/>
      <c r="CW28" s="664"/>
      <c r="CX28" s="664"/>
      <c r="CY28" s="665"/>
      <c r="CZ28" s="666">
        <v>9.1</v>
      </c>
      <c r="DA28" s="695"/>
      <c r="DB28" s="695"/>
      <c r="DC28" s="696"/>
      <c r="DD28" s="669">
        <v>2268618</v>
      </c>
      <c r="DE28" s="664"/>
      <c r="DF28" s="664"/>
      <c r="DG28" s="664"/>
      <c r="DH28" s="664"/>
      <c r="DI28" s="664"/>
      <c r="DJ28" s="664"/>
      <c r="DK28" s="665"/>
      <c r="DL28" s="669">
        <v>2268618</v>
      </c>
      <c r="DM28" s="664"/>
      <c r="DN28" s="664"/>
      <c r="DO28" s="664"/>
      <c r="DP28" s="664"/>
      <c r="DQ28" s="664"/>
      <c r="DR28" s="664"/>
      <c r="DS28" s="664"/>
      <c r="DT28" s="664"/>
      <c r="DU28" s="664"/>
      <c r="DV28" s="665"/>
      <c r="DW28" s="666">
        <v>15.4</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1504084</v>
      </c>
      <c r="S29" s="664"/>
      <c r="T29" s="664"/>
      <c r="U29" s="664"/>
      <c r="V29" s="664"/>
      <c r="W29" s="664"/>
      <c r="X29" s="664"/>
      <c r="Y29" s="665"/>
      <c r="Z29" s="723">
        <v>5.6</v>
      </c>
      <c r="AA29" s="723"/>
      <c r="AB29" s="723"/>
      <c r="AC29" s="723"/>
      <c r="AD29" s="724" t="s">
        <v>130</v>
      </c>
      <c r="AE29" s="724"/>
      <c r="AF29" s="724"/>
      <c r="AG29" s="724"/>
      <c r="AH29" s="724"/>
      <c r="AI29" s="724"/>
      <c r="AJ29" s="724"/>
      <c r="AK29" s="724"/>
      <c r="AL29" s="666" t="s">
        <v>176</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2305905</v>
      </c>
      <c r="CS29" s="662"/>
      <c r="CT29" s="662"/>
      <c r="CU29" s="662"/>
      <c r="CV29" s="662"/>
      <c r="CW29" s="662"/>
      <c r="CX29" s="662"/>
      <c r="CY29" s="663"/>
      <c r="CZ29" s="666">
        <v>9.1</v>
      </c>
      <c r="DA29" s="695"/>
      <c r="DB29" s="695"/>
      <c r="DC29" s="696"/>
      <c r="DD29" s="669">
        <v>2268491</v>
      </c>
      <c r="DE29" s="662"/>
      <c r="DF29" s="662"/>
      <c r="DG29" s="662"/>
      <c r="DH29" s="662"/>
      <c r="DI29" s="662"/>
      <c r="DJ29" s="662"/>
      <c r="DK29" s="663"/>
      <c r="DL29" s="669">
        <v>2268491</v>
      </c>
      <c r="DM29" s="662"/>
      <c r="DN29" s="662"/>
      <c r="DO29" s="662"/>
      <c r="DP29" s="662"/>
      <c r="DQ29" s="662"/>
      <c r="DR29" s="662"/>
      <c r="DS29" s="662"/>
      <c r="DT29" s="662"/>
      <c r="DU29" s="662"/>
      <c r="DV29" s="663"/>
      <c r="DW29" s="666">
        <v>15.4</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38437</v>
      </c>
      <c r="S30" s="664"/>
      <c r="T30" s="664"/>
      <c r="U30" s="664"/>
      <c r="V30" s="664"/>
      <c r="W30" s="664"/>
      <c r="X30" s="664"/>
      <c r="Y30" s="665"/>
      <c r="Z30" s="723">
        <v>0.1</v>
      </c>
      <c r="AA30" s="723"/>
      <c r="AB30" s="723"/>
      <c r="AC30" s="723"/>
      <c r="AD30" s="724" t="s">
        <v>130</v>
      </c>
      <c r="AE30" s="724"/>
      <c r="AF30" s="724"/>
      <c r="AG30" s="724"/>
      <c r="AH30" s="724"/>
      <c r="AI30" s="724"/>
      <c r="AJ30" s="724"/>
      <c r="AK30" s="724"/>
      <c r="AL30" s="666" t="s">
        <v>176</v>
      </c>
      <c r="AM30" s="667"/>
      <c r="AN30" s="667"/>
      <c r="AO30" s="725"/>
      <c r="AP30" s="751" t="s">
        <v>312</v>
      </c>
      <c r="AQ30" s="752"/>
      <c r="AR30" s="752"/>
      <c r="AS30" s="752"/>
      <c r="AT30" s="757" t="s">
        <v>313</v>
      </c>
      <c r="AU30" s="230"/>
      <c r="AV30" s="230"/>
      <c r="AW30" s="230"/>
      <c r="AX30" s="760" t="s">
        <v>188</v>
      </c>
      <c r="AY30" s="761"/>
      <c r="AZ30" s="761"/>
      <c r="BA30" s="761"/>
      <c r="BB30" s="761"/>
      <c r="BC30" s="761"/>
      <c r="BD30" s="761"/>
      <c r="BE30" s="761"/>
      <c r="BF30" s="762"/>
      <c r="BG30" s="741">
        <v>98.9</v>
      </c>
      <c r="BH30" s="742"/>
      <c r="BI30" s="742"/>
      <c r="BJ30" s="742"/>
      <c r="BK30" s="742"/>
      <c r="BL30" s="742"/>
      <c r="BM30" s="743">
        <v>95.6</v>
      </c>
      <c r="BN30" s="742"/>
      <c r="BO30" s="742"/>
      <c r="BP30" s="742"/>
      <c r="BQ30" s="744"/>
      <c r="BR30" s="741">
        <v>98.7</v>
      </c>
      <c r="BS30" s="742"/>
      <c r="BT30" s="742"/>
      <c r="BU30" s="742"/>
      <c r="BV30" s="742"/>
      <c r="BW30" s="742"/>
      <c r="BX30" s="743">
        <v>95.1</v>
      </c>
      <c r="BY30" s="742"/>
      <c r="BZ30" s="742"/>
      <c r="CA30" s="742"/>
      <c r="CB30" s="744"/>
      <c r="CD30" s="747"/>
      <c r="CE30" s="748"/>
      <c r="CF30" s="705" t="s">
        <v>314</v>
      </c>
      <c r="CG30" s="702"/>
      <c r="CH30" s="702"/>
      <c r="CI30" s="702"/>
      <c r="CJ30" s="702"/>
      <c r="CK30" s="702"/>
      <c r="CL30" s="702"/>
      <c r="CM30" s="702"/>
      <c r="CN30" s="702"/>
      <c r="CO30" s="702"/>
      <c r="CP30" s="702"/>
      <c r="CQ30" s="703"/>
      <c r="CR30" s="661">
        <v>2143839</v>
      </c>
      <c r="CS30" s="664"/>
      <c r="CT30" s="664"/>
      <c r="CU30" s="664"/>
      <c r="CV30" s="664"/>
      <c r="CW30" s="664"/>
      <c r="CX30" s="664"/>
      <c r="CY30" s="665"/>
      <c r="CZ30" s="666">
        <v>8.5</v>
      </c>
      <c r="DA30" s="695"/>
      <c r="DB30" s="695"/>
      <c r="DC30" s="696"/>
      <c r="DD30" s="669">
        <v>2116321</v>
      </c>
      <c r="DE30" s="664"/>
      <c r="DF30" s="664"/>
      <c r="DG30" s="664"/>
      <c r="DH30" s="664"/>
      <c r="DI30" s="664"/>
      <c r="DJ30" s="664"/>
      <c r="DK30" s="665"/>
      <c r="DL30" s="669">
        <v>2116321</v>
      </c>
      <c r="DM30" s="664"/>
      <c r="DN30" s="664"/>
      <c r="DO30" s="664"/>
      <c r="DP30" s="664"/>
      <c r="DQ30" s="664"/>
      <c r="DR30" s="664"/>
      <c r="DS30" s="664"/>
      <c r="DT30" s="664"/>
      <c r="DU30" s="664"/>
      <c r="DV30" s="665"/>
      <c r="DW30" s="666">
        <v>14.4</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31838</v>
      </c>
      <c r="S31" s="664"/>
      <c r="T31" s="664"/>
      <c r="U31" s="664"/>
      <c r="V31" s="664"/>
      <c r="W31" s="664"/>
      <c r="X31" s="664"/>
      <c r="Y31" s="665"/>
      <c r="Z31" s="723">
        <v>0.1</v>
      </c>
      <c r="AA31" s="723"/>
      <c r="AB31" s="723"/>
      <c r="AC31" s="723"/>
      <c r="AD31" s="724" t="s">
        <v>176</v>
      </c>
      <c r="AE31" s="724"/>
      <c r="AF31" s="724"/>
      <c r="AG31" s="724"/>
      <c r="AH31" s="724"/>
      <c r="AI31" s="724"/>
      <c r="AJ31" s="724"/>
      <c r="AK31" s="724"/>
      <c r="AL31" s="666" t="s">
        <v>130</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v>
      </c>
      <c r="BH31" s="662"/>
      <c r="BI31" s="662"/>
      <c r="BJ31" s="662"/>
      <c r="BK31" s="662"/>
      <c r="BL31" s="662"/>
      <c r="BM31" s="667">
        <v>96.6</v>
      </c>
      <c r="BN31" s="740"/>
      <c r="BO31" s="740"/>
      <c r="BP31" s="740"/>
      <c r="BQ31" s="701"/>
      <c r="BR31" s="739">
        <v>98.9</v>
      </c>
      <c r="BS31" s="662"/>
      <c r="BT31" s="662"/>
      <c r="BU31" s="662"/>
      <c r="BV31" s="662"/>
      <c r="BW31" s="662"/>
      <c r="BX31" s="667">
        <v>96</v>
      </c>
      <c r="BY31" s="740"/>
      <c r="BZ31" s="740"/>
      <c r="CA31" s="740"/>
      <c r="CB31" s="701"/>
      <c r="CD31" s="747"/>
      <c r="CE31" s="748"/>
      <c r="CF31" s="705" t="s">
        <v>318</v>
      </c>
      <c r="CG31" s="702"/>
      <c r="CH31" s="702"/>
      <c r="CI31" s="702"/>
      <c r="CJ31" s="702"/>
      <c r="CK31" s="702"/>
      <c r="CL31" s="702"/>
      <c r="CM31" s="702"/>
      <c r="CN31" s="702"/>
      <c r="CO31" s="702"/>
      <c r="CP31" s="702"/>
      <c r="CQ31" s="703"/>
      <c r="CR31" s="661">
        <v>162066</v>
      </c>
      <c r="CS31" s="662"/>
      <c r="CT31" s="662"/>
      <c r="CU31" s="662"/>
      <c r="CV31" s="662"/>
      <c r="CW31" s="662"/>
      <c r="CX31" s="662"/>
      <c r="CY31" s="663"/>
      <c r="CZ31" s="666">
        <v>0.6</v>
      </c>
      <c r="DA31" s="695"/>
      <c r="DB31" s="695"/>
      <c r="DC31" s="696"/>
      <c r="DD31" s="669">
        <v>152170</v>
      </c>
      <c r="DE31" s="662"/>
      <c r="DF31" s="662"/>
      <c r="DG31" s="662"/>
      <c r="DH31" s="662"/>
      <c r="DI31" s="662"/>
      <c r="DJ31" s="662"/>
      <c r="DK31" s="663"/>
      <c r="DL31" s="669">
        <v>152170</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1202936</v>
      </c>
      <c r="S32" s="664"/>
      <c r="T32" s="664"/>
      <c r="U32" s="664"/>
      <c r="V32" s="664"/>
      <c r="W32" s="664"/>
      <c r="X32" s="664"/>
      <c r="Y32" s="665"/>
      <c r="Z32" s="723">
        <v>4.5</v>
      </c>
      <c r="AA32" s="723"/>
      <c r="AB32" s="723"/>
      <c r="AC32" s="723"/>
      <c r="AD32" s="724" t="s">
        <v>176</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98.7</v>
      </c>
      <c r="BH32" s="677"/>
      <c r="BI32" s="677"/>
      <c r="BJ32" s="677"/>
      <c r="BK32" s="677"/>
      <c r="BL32" s="677"/>
      <c r="BM32" s="721">
        <v>94.3</v>
      </c>
      <c r="BN32" s="677"/>
      <c r="BO32" s="677"/>
      <c r="BP32" s="677"/>
      <c r="BQ32" s="714"/>
      <c r="BR32" s="738">
        <v>98.5</v>
      </c>
      <c r="BS32" s="677"/>
      <c r="BT32" s="677"/>
      <c r="BU32" s="677"/>
      <c r="BV32" s="677"/>
      <c r="BW32" s="677"/>
      <c r="BX32" s="721">
        <v>93.9</v>
      </c>
      <c r="BY32" s="677"/>
      <c r="BZ32" s="677"/>
      <c r="CA32" s="677"/>
      <c r="CB32" s="714"/>
      <c r="CD32" s="749"/>
      <c r="CE32" s="750"/>
      <c r="CF32" s="705" t="s">
        <v>321</v>
      </c>
      <c r="CG32" s="702"/>
      <c r="CH32" s="702"/>
      <c r="CI32" s="702"/>
      <c r="CJ32" s="702"/>
      <c r="CK32" s="702"/>
      <c r="CL32" s="702"/>
      <c r="CM32" s="702"/>
      <c r="CN32" s="702"/>
      <c r="CO32" s="702"/>
      <c r="CP32" s="702"/>
      <c r="CQ32" s="703"/>
      <c r="CR32" s="661">
        <v>127</v>
      </c>
      <c r="CS32" s="664"/>
      <c r="CT32" s="664"/>
      <c r="CU32" s="664"/>
      <c r="CV32" s="664"/>
      <c r="CW32" s="664"/>
      <c r="CX32" s="664"/>
      <c r="CY32" s="665"/>
      <c r="CZ32" s="666">
        <v>0</v>
      </c>
      <c r="DA32" s="695"/>
      <c r="DB32" s="695"/>
      <c r="DC32" s="696"/>
      <c r="DD32" s="669">
        <v>127</v>
      </c>
      <c r="DE32" s="664"/>
      <c r="DF32" s="664"/>
      <c r="DG32" s="664"/>
      <c r="DH32" s="664"/>
      <c r="DI32" s="664"/>
      <c r="DJ32" s="664"/>
      <c r="DK32" s="665"/>
      <c r="DL32" s="669">
        <v>127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1467671</v>
      </c>
      <c r="S33" s="664"/>
      <c r="T33" s="664"/>
      <c r="U33" s="664"/>
      <c r="V33" s="664"/>
      <c r="W33" s="664"/>
      <c r="X33" s="664"/>
      <c r="Y33" s="665"/>
      <c r="Z33" s="723">
        <v>5.5</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10650039</v>
      </c>
      <c r="CS33" s="662"/>
      <c r="CT33" s="662"/>
      <c r="CU33" s="662"/>
      <c r="CV33" s="662"/>
      <c r="CW33" s="662"/>
      <c r="CX33" s="662"/>
      <c r="CY33" s="663"/>
      <c r="CZ33" s="666">
        <v>42.2</v>
      </c>
      <c r="DA33" s="695"/>
      <c r="DB33" s="695"/>
      <c r="DC33" s="696"/>
      <c r="DD33" s="669">
        <v>8358793</v>
      </c>
      <c r="DE33" s="662"/>
      <c r="DF33" s="662"/>
      <c r="DG33" s="662"/>
      <c r="DH33" s="662"/>
      <c r="DI33" s="662"/>
      <c r="DJ33" s="662"/>
      <c r="DK33" s="663"/>
      <c r="DL33" s="669">
        <v>6674803</v>
      </c>
      <c r="DM33" s="662"/>
      <c r="DN33" s="662"/>
      <c r="DO33" s="662"/>
      <c r="DP33" s="662"/>
      <c r="DQ33" s="662"/>
      <c r="DR33" s="662"/>
      <c r="DS33" s="662"/>
      <c r="DT33" s="662"/>
      <c r="DU33" s="662"/>
      <c r="DV33" s="663"/>
      <c r="DW33" s="666">
        <v>45.4</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249873</v>
      </c>
      <c r="S34" s="664"/>
      <c r="T34" s="664"/>
      <c r="U34" s="664"/>
      <c r="V34" s="664"/>
      <c r="W34" s="664"/>
      <c r="X34" s="664"/>
      <c r="Y34" s="665"/>
      <c r="Z34" s="723">
        <v>0.9</v>
      </c>
      <c r="AA34" s="723"/>
      <c r="AB34" s="723"/>
      <c r="AC34" s="723"/>
      <c r="AD34" s="724">
        <v>740</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3471082</v>
      </c>
      <c r="CS34" s="664"/>
      <c r="CT34" s="664"/>
      <c r="CU34" s="664"/>
      <c r="CV34" s="664"/>
      <c r="CW34" s="664"/>
      <c r="CX34" s="664"/>
      <c r="CY34" s="665"/>
      <c r="CZ34" s="666">
        <v>13.8</v>
      </c>
      <c r="DA34" s="695"/>
      <c r="DB34" s="695"/>
      <c r="DC34" s="696"/>
      <c r="DD34" s="669">
        <v>2330076</v>
      </c>
      <c r="DE34" s="664"/>
      <c r="DF34" s="664"/>
      <c r="DG34" s="664"/>
      <c r="DH34" s="664"/>
      <c r="DI34" s="664"/>
      <c r="DJ34" s="664"/>
      <c r="DK34" s="665"/>
      <c r="DL34" s="669">
        <v>2165039</v>
      </c>
      <c r="DM34" s="664"/>
      <c r="DN34" s="664"/>
      <c r="DO34" s="664"/>
      <c r="DP34" s="664"/>
      <c r="DQ34" s="664"/>
      <c r="DR34" s="664"/>
      <c r="DS34" s="664"/>
      <c r="DT34" s="664"/>
      <c r="DU34" s="664"/>
      <c r="DV34" s="665"/>
      <c r="DW34" s="666">
        <v>14.7</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1637700</v>
      </c>
      <c r="S35" s="664"/>
      <c r="T35" s="664"/>
      <c r="U35" s="664"/>
      <c r="V35" s="664"/>
      <c r="W35" s="664"/>
      <c r="X35" s="664"/>
      <c r="Y35" s="665"/>
      <c r="Z35" s="723">
        <v>6.1</v>
      </c>
      <c r="AA35" s="723"/>
      <c r="AB35" s="723"/>
      <c r="AC35" s="723"/>
      <c r="AD35" s="724" t="s">
        <v>237</v>
      </c>
      <c r="AE35" s="724"/>
      <c r="AF35" s="724"/>
      <c r="AG35" s="724"/>
      <c r="AH35" s="724"/>
      <c r="AI35" s="724"/>
      <c r="AJ35" s="724"/>
      <c r="AK35" s="724"/>
      <c r="AL35" s="666" t="s">
        <v>130</v>
      </c>
      <c r="AM35" s="667"/>
      <c r="AN35" s="667"/>
      <c r="AO35" s="725"/>
      <c r="AP35" s="234"/>
      <c r="AQ35" s="729" t="s">
        <v>329</v>
      </c>
      <c r="AR35" s="730"/>
      <c r="AS35" s="730"/>
      <c r="AT35" s="730"/>
      <c r="AU35" s="730"/>
      <c r="AV35" s="730"/>
      <c r="AW35" s="730"/>
      <c r="AX35" s="730"/>
      <c r="AY35" s="731"/>
      <c r="AZ35" s="726">
        <v>3733226</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414415</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72636</v>
      </c>
      <c r="CS35" s="662"/>
      <c r="CT35" s="662"/>
      <c r="CU35" s="662"/>
      <c r="CV35" s="662"/>
      <c r="CW35" s="662"/>
      <c r="CX35" s="662"/>
      <c r="CY35" s="663"/>
      <c r="CZ35" s="666">
        <v>0.3</v>
      </c>
      <c r="DA35" s="695"/>
      <c r="DB35" s="695"/>
      <c r="DC35" s="696"/>
      <c r="DD35" s="669">
        <v>41598</v>
      </c>
      <c r="DE35" s="662"/>
      <c r="DF35" s="662"/>
      <c r="DG35" s="662"/>
      <c r="DH35" s="662"/>
      <c r="DI35" s="662"/>
      <c r="DJ35" s="662"/>
      <c r="DK35" s="663"/>
      <c r="DL35" s="669">
        <v>41598</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237</v>
      </c>
      <c r="AE36" s="724"/>
      <c r="AF36" s="724"/>
      <c r="AG36" s="724"/>
      <c r="AH36" s="724"/>
      <c r="AI36" s="724"/>
      <c r="AJ36" s="724"/>
      <c r="AK36" s="724"/>
      <c r="AL36" s="666" t="s">
        <v>130</v>
      </c>
      <c r="AM36" s="667"/>
      <c r="AN36" s="667"/>
      <c r="AO36" s="725"/>
      <c r="AQ36" s="698" t="s">
        <v>333</v>
      </c>
      <c r="AR36" s="699"/>
      <c r="AS36" s="699"/>
      <c r="AT36" s="699"/>
      <c r="AU36" s="699"/>
      <c r="AV36" s="699"/>
      <c r="AW36" s="699"/>
      <c r="AX36" s="699"/>
      <c r="AY36" s="700"/>
      <c r="AZ36" s="661">
        <v>680000</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358695</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3750446</v>
      </c>
      <c r="CS36" s="664"/>
      <c r="CT36" s="664"/>
      <c r="CU36" s="664"/>
      <c r="CV36" s="664"/>
      <c r="CW36" s="664"/>
      <c r="CX36" s="664"/>
      <c r="CY36" s="665"/>
      <c r="CZ36" s="666">
        <v>14.9</v>
      </c>
      <c r="DA36" s="695"/>
      <c r="DB36" s="695"/>
      <c r="DC36" s="696"/>
      <c r="DD36" s="669">
        <v>3190206</v>
      </c>
      <c r="DE36" s="664"/>
      <c r="DF36" s="664"/>
      <c r="DG36" s="664"/>
      <c r="DH36" s="664"/>
      <c r="DI36" s="664"/>
      <c r="DJ36" s="664"/>
      <c r="DK36" s="665"/>
      <c r="DL36" s="669">
        <v>2618405</v>
      </c>
      <c r="DM36" s="664"/>
      <c r="DN36" s="664"/>
      <c r="DO36" s="664"/>
      <c r="DP36" s="664"/>
      <c r="DQ36" s="664"/>
      <c r="DR36" s="664"/>
      <c r="DS36" s="664"/>
      <c r="DT36" s="664"/>
      <c r="DU36" s="664"/>
      <c r="DV36" s="665"/>
      <c r="DW36" s="666">
        <v>17.8</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828700</v>
      </c>
      <c r="S37" s="664"/>
      <c r="T37" s="664"/>
      <c r="U37" s="664"/>
      <c r="V37" s="664"/>
      <c r="W37" s="664"/>
      <c r="X37" s="664"/>
      <c r="Y37" s="665"/>
      <c r="Z37" s="723">
        <v>3.1</v>
      </c>
      <c r="AA37" s="723"/>
      <c r="AB37" s="723"/>
      <c r="AC37" s="723"/>
      <c r="AD37" s="724" t="s">
        <v>237</v>
      </c>
      <c r="AE37" s="724"/>
      <c r="AF37" s="724"/>
      <c r="AG37" s="724"/>
      <c r="AH37" s="724"/>
      <c r="AI37" s="724"/>
      <c r="AJ37" s="724"/>
      <c r="AK37" s="724"/>
      <c r="AL37" s="666" t="s">
        <v>130</v>
      </c>
      <c r="AM37" s="667"/>
      <c r="AN37" s="667"/>
      <c r="AO37" s="725"/>
      <c r="AQ37" s="698" t="s">
        <v>337</v>
      </c>
      <c r="AR37" s="699"/>
      <c r="AS37" s="699"/>
      <c r="AT37" s="699"/>
      <c r="AU37" s="699"/>
      <c r="AV37" s="699"/>
      <c r="AW37" s="699"/>
      <c r="AX37" s="699"/>
      <c r="AY37" s="700"/>
      <c r="AZ37" s="661">
        <v>565500</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9868</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1330435</v>
      </c>
      <c r="CS37" s="662"/>
      <c r="CT37" s="662"/>
      <c r="CU37" s="662"/>
      <c r="CV37" s="662"/>
      <c r="CW37" s="662"/>
      <c r="CX37" s="662"/>
      <c r="CY37" s="663"/>
      <c r="CZ37" s="666">
        <v>5.3</v>
      </c>
      <c r="DA37" s="695"/>
      <c r="DB37" s="695"/>
      <c r="DC37" s="696"/>
      <c r="DD37" s="669">
        <v>1318927</v>
      </c>
      <c r="DE37" s="662"/>
      <c r="DF37" s="662"/>
      <c r="DG37" s="662"/>
      <c r="DH37" s="662"/>
      <c r="DI37" s="662"/>
      <c r="DJ37" s="662"/>
      <c r="DK37" s="663"/>
      <c r="DL37" s="669">
        <v>1182327</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26694417</v>
      </c>
      <c r="S38" s="713"/>
      <c r="T38" s="713"/>
      <c r="U38" s="713"/>
      <c r="V38" s="713"/>
      <c r="W38" s="713"/>
      <c r="X38" s="713"/>
      <c r="Y38" s="718"/>
      <c r="Z38" s="719">
        <v>100</v>
      </c>
      <c r="AA38" s="719"/>
      <c r="AB38" s="719"/>
      <c r="AC38" s="719"/>
      <c r="AD38" s="720">
        <v>13863484</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10783</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16093</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2482353</v>
      </c>
      <c r="CS38" s="664"/>
      <c r="CT38" s="664"/>
      <c r="CU38" s="664"/>
      <c r="CV38" s="664"/>
      <c r="CW38" s="664"/>
      <c r="CX38" s="664"/>
      <c r="CY38" s="665"/>
      <c r="CZ38" s="666">
        <v>9.8000000000000007</v>
      </c>
      <c r="DA38" s="695"/>
      <c r="DB38" s="695"/>
      <c r="DC38" s="696"/>
      <c r="DD38" s="669">
        <v>1946914</v>
      </c>
      <c r="DE38" s="664"/>
      <c r="DF38" s="664"/>
      <c r="DG38" s="664"/>
      <c r="DH38" s="664"/>
      <c r="DI38" s="664"/>
      <c r="DJ38" s="664"/>
      <c r="DK38" s="665"/>
      <c r="DL38" s="669">
        <v>1849761</v>
      </c>
      <c r="DM38" s="664"/>
      <c r="DN38" s="664"/>
      <c r="DO38" s="664"/>
      <c r="DP38" s="664"/>
      <c r="DQ38" s="664"/>
      <c r="DR38" s="664"/>
      <c r="DS38" s="664"/>
      <c r="DT38" s="664"/>
      <c r="DU38" s="664"/>
      <c r="DV38" s="665"/>
      <c r="DW38" s="666">
        <v>12.6</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5373</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83</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873522</v>
      </c>
      <c r="CS39" s="662"/>
      <c r="CT39" s="662"/>
      <c r="CU39" s="662"/>
      <c r="CV39" s="662"/>
      <c r="CW39" s="662"/>
      <c r="CX39" s="662"/>
      <c r="CY39" s="663"/>
      <c r="CZ39" s="666">
        <v>3.5</v>
      </c>
      <c r="DA39" s="695"/>
      <c r="DB39" s="695"/>
      <c r="DC39" s="696"/>
      <c r="DD39" s="669">
        <v>849999</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678503</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130</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t="s">
        <v>130</v>
      </c>
      <c r="CS40" s="664"/>
      <c r="CT40" s="664"/>
      <c r="CU40" s="664"/>
      <c r="CV40" s="664"/>
      <c r="CW40" s="664"/>
      <c r="CX40" s="664"/>
      <c r="CY40" s="665"/>
      <c r="CZ40" s="666" t="s">
        <v>130</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1793067</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322</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1786673</v>
      </c>
      <c r="CS42" s="664"/>
      <c r="CT42" s="664"/>
      <c r="CU42" s="664"/>
      <c r="CV42" s="664"/>
      <c r="CW42" s="664"/>
      <c r="CX42" s="664"/>
      <c r="CY42" s="665"/>
      <c r="CZ42" s="666">
        <v>7.1</v>
      </c>
      <c r="DA42" s="667"/>
      <c r="DB42" s="667"/>
      <c r="DC42" s="668"/>
      <c r="DD42" s="669">
        <v>727174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157841</v>
      </c>
      <c r="CS43" s="662"/>
      <c r="CT43" s="662"/>
      <c r="CU43" s="662"/>
      <c r="CV43" s="662"/>
      <c r="CW43" s="662"/>
      <c r="CX43" s="662"/>
      <c r="CY43" s="663"/>
      <c r="CZ43" s="666">
        <v>0.6</v>
      </c>
      <c r="DA43" s="695"/>
      <c r="DB43" s="695"/>
      <c r="DC43" s="696"/>
      <c r="DD43" s="669">
        <v>157841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1733958</v>
      </c>
      <c r="CS44" s="664"/>
      <c r="CT44" s="664"/>
      <c r="CU44" s="664"/>
      <c r="CV44" s="664"/>
      <c r="CW44" s="664"/>
      <c r="CX44" s="664"/>
      <c r="CY44" s="665"/>
      <c r="CZ44" s="666">
        <v>6.9</v>
      </c>
      <c r="DA44" s="667"/>
      <c r="DB44" s="667"/>
      <c r="DC44" s="668"/>
      <c r="DD44" s="669">
        <v>704163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465235</v>
      </c>
      <c r="CS45" s="662"/>
      <c r="CT45" s="662"/>
      <c r="CU45" s="662"/>
      <c r="CV45" s="662"/>
      <c r="CW45" s="662"/>
      <c r="CX45" s="662"/>
      <c r="CY45" s="663"/>
      <c r="CZ45" s="666">
        <v>1.8</v>
      </c>
      <c r="DA45" s="695"/>
      <c r="DB45" s="695"/>
      <c r="DC45" s="696"/>
      <c r="DD45" s="669">
        <v>32316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1267137</v>
      </c>
      <c r="CS46" s="664"/>
      <c r="CT46" s="664"/>
      <c r="CU46" s="664"/>
      <c r="CV46" s="664"/>
      <c r="CW46" s="664"/>
      <c r="CX46" s="664"/>
      <c r="CY46" s="665"/>
      <c r="CZ46" s="666">
        <v>5</v>
      </c>
      <c r="DA46" s="667"/>
      <c r="DB46" s="667"/>
      <c r="DC46" s="668"/>
      <c r="DD46" s="669">
        <v>671661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52715</v>
      </c>
      <c r="CS47" s="662"/>
      <c r="CT47" s="662"/>
      <c r="CU47" s="662"/>
      <c r="CV47" s="662"/>
      <c r="CW47" s="662"/>
      <c r="CX47" s="662"/>
      <c r="CY47" s="663"/>
      <c r="CZ47" s="666">
        <v>0.2</v>
      </c>
      <c r="DA47" s="695"/>
      <c r="DB47" s="695"/>
      <c r="DC47" s="696"/>
      <c r="DD47" s="669">
        <v>23011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130</v>
      </c>
      <c r="CS48" s="664"/>
      <c r="CT48" s="664"/>
      <c r="CU48" s="664"/>
      <c r="CV48" s="664"/>
      <c r="CW48" s="664"/>
      <c r="CX48" s="664"/>
      <c r="CY48" s="665"/>
      <c r="CZ48" s="666" t="s">
        <v>364</v>
      </c>
      <c r="DA48" s="667"/>
      <c r="DB48" s="667"/>
      <c r="DC48" s="668"/>
      <c r="DD48" s="669" t="s">
        <v>364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25243508</v>
      </c>
      <c r="CS49" s="677"/>
      <c r="CT49" s="677"/>
      <c r="CU49" s="677"/>
      <c r="CV49" s="677"/>
      <c r="CW49" s="677"/>
      <c r="CX49" s="677"/>
      <c r="CY49" s="678"/>
      <c r="CZ49" s="679">
        <v>100</v>
      </c>
      <c r="DA49" s="680"/>
      <c r="DB49" s="680"/>
      <c r="DC49" s="681"/>
      <c r="DD49" s="682">
        <v>17102982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yHOkW+n75pznt3J+5r04vJe9WhWWq+ulxsl3Erht+z7tIXuGxJmMPiLXLE9KK8Z1BTrotdGGmlYFI4N3ZPbHA==" saltValue="6sfcgomcNaS1LE6NghPY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27080</v>
      </c>
      <c r="R7" s="1194"/>
      <c r="S7" s="1194"/>
      <c r="T7" s="1194"/>
      <c r="U7" s="1194"/>
      <c r="V7" s="1194">
        <v>25630</v>
      </c>
      <c r="W7" s="1194"/>
      <c r="X7" s="1194"/>
      <c r="Y7" s="1194"/>
      <c r="Z7" s="1194"/>
      <c r="AA7" s="1194">
        <v>1450</v>
      </c>
      <c r="AB7" s="1194"/>
      <c r="AC7" s="1194"/>
      <c r="AD7" s="1194"/>
      <c r="AE7" s="1195"/>
      <c r="AF7" s="1196">
        <v>877</v>
      </c>
      <c r="AG7" s="1197"/>
      <c r="AH7" s="1197"/>
      <c r="AI7" s="1197"/>
      <c r="AJ7" s="1198"/>
      <c r="AK7" s="1180">
        <v>1203</v>
      </c>
      <c r="AL7" s="1181"/>
      <c r="AM7" s="1181"/>
      <c r="AN7" s="1181"/>
      <c r="AO7" s="1181"/>
      <c r="AP7" s="1181">
        <v>20883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7</v>
      </c>
      <c r="CI7" s="1178"/>
      <c r="CJ7" s="1178"/>
      <c r="CK7" s="1178"/>
      <c r="CL7" s="1179"/>
      <c r="CM7" s="1177">
        <v>158</v>
      </c>
      <c r="CN7" s="1178"/>
      <c r="CO7" s="1178"/>
      <c r="CP7" s="1178"/>
      <c r="CQ7" s="1179"/>
      <c r="CR7" s="1177">
        <v>5</v>
      </c>
      <c r="CS7" s="1178"/>
      <c r="CT7" s="1178"/>
      <c r="CU7" s="1178"/>
      <c r="CV7" s="1179"/>
      <c r="CW7" s="1177">
        <v>1</v>
      </c>
      <c r="CX7" s="1178"/>
      <c r="CY7" s="1178"/>
      <c r="CZ7" s="1178"/>
      <c r="DA7" s="1179"/>
      <c r="DB7" s="1177" t="s">
        <v>601</v>
      </c>
      <c r="DC7" s="1178"/>
      <c r="DD7" s="1178"/>
      <c r="DE7" s="1178"/>
      <c r="DF7" s="1179"/>
      <c r="DG7" s="1177">
        <v>798</v>
      </c>
      <c r="DH7" s="1178"/>
      <c r="DI7" s="1178"/>
      <c r="DJ7" s="1178"/>
      <c r="DK7" s="1179"/>
      <c r="DL7" s="1177" t="s">
        <v>594</v>
      </c>
      <c r="DM7" s="1178"/>
      <c r="DN7" s="1178"/>
      <c r="DO7" s="1178"/>
      <c r="DP7" s="1179"/>
      <c r="DQ7" s="1177">
        <v>758</v>
      </c>
      <c r="DR7" s="1178"/>
      <c r="DS7" s="1178"/>
      <c r="DT7" s="1178"/>
      <c r="DU7" s="1179"/>
      <c r="DV7" s="1204"/>
      <c r="DW7" s="1205"/>
      <c r="DX7" s="1205"/>
      <c r="DY7" s="1205"/>
      <c r="DZ7" s="1206"/>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263</v>
      </c>
      <c r="R8" s="1133"/>
      <c r="S8" s="1133"/>
      <c r="T8" s="1133"/>
      <c r="U8" s="1133"/>
      <c r="V8" s="1133">
        <v>263</v>
      </c>
      <c r="W8" s="1133"/>
      <c r="X8" s="1133"/>
      <c r="Y8" s="1133"/>
      <c r="Z8" s="1133"/>
      <c r="AA8" s="1133">
        <v>0</v>
      </c>
      <c r="AB8" s="1133"/>
      <c r="AC8" s="1133"/>
      <c r="AD8" s="1133"/>
      <c r="AE8" s="1134"/>
      <c r="AF8" s="1108" t="s">
        <v>604</v>
      </c>
      <c r="AG8" s="1109"/>
      <c r="AH8" s="1109"/>
      <c r="AI8" s="1109"/>
      <c r="AJ8" s="1110"/>
      <c r="AK8" s="1175">
        <v>238</v>
      </c>
      <c r="AL8" s="1176"/>
      <c r="AM8" s="1176"/>
      <c r="AN8" s="1176"/>
      <c r="AO8" s="1176"/>
      <c r="AP8" s="1176">
        <v>22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26694</v>
      </c>
      <c r="R23" s="1158"/>
      <c r="S23" s="1158"/>
      <c r="T23" s="1158"/>
      <c r="U23" s="1158"/>
      <c r="V23" s="1158">
        <v>25244</v>
      </c>
      <c r="W23" s="1158"/>
      <c r="X23" s="1158"/>
      <c r="Y23" s="1158"/>
      <c r="Z23" s="1158"/>
      <c r="AA23" s="1158">
        <v>1450</v>
      </c>
      <c r="AB23" s="1158"/>
      <c r="AC23" s="1158"/>
      <c r="AD23" s="1158"/>
      <c r="AE23" s="1159"/>
      <c r="AF23" s="1160">
        <v>877</v>
      </c>
      <c r="AG23" s="1158"/>
      <c r="AH23" s="1158"/>
      <c r="AI23" s="1158"/>
      <c r="AJ23" s="1161"/>
      <c r="AK23" s="1162"/>
      <c r="AL23" s="1163"/>
      <c r="AM23" s="1163"/>
      <c r="AN23" s="1163"/>
      <c r="AO23" s="1163"/>
      <c r="AP23" s="1158">
        <v>20905</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8103</v>
      </c>
      <c r="R28" s="1143"/>
      <c r="S28" s="1143"/>
      <c r="T28" s="1143"/>
      <c r="U28" s="1143"/>
      <c r="V28" s="1143">
        <v>7689</v>
      </c>
      <c r="W28" s="1143"/>
      <c r="X28" s="1143"/>
      <c r="Y28" s="1143"/>
      <c r="Z28" s="1143"/>
      <c r="AA28" s="1143">
        <v>414</v>
      </c>
      <c r="AB28" s="1143"/>
      <c r="AC28" s="1143"/>
      <c r="AD28" s="1143"/>
      <c r="AE28" s="1144"/>
      <c r="AF28" s="1145">
        <v>414</v>
      </c>
      <c r="AG28" s="1143"/>
      <c r="AH28" s="1143"/>
      <c r="AI28" s="1143"/>
      <c r="AJ28" s="1146"/>
      <c r="AK28" s="1147">
        <v>677</v>
      </c>
      <c r="AL28" s="1135"/>
      <c r="AM28" s="1135"/>
      <c r="AN28" s="1135"/>
      <c r="AO28" s="1135"/>
      <c r="AP28" s="1135" t="s">
        <v>594</v>
      </c>
      <c r="AQ28" s="1135"/>
      <c r="AR28" s="1135"/>
      <c r="AS28" s="1135"/>
      <c r="AT28" s="1135"/>
      <c r="AU28" s="1135" t="s">
        <v>523</v>
      </c>
      <c r="AV28" s="1135"/>
      <c r="AW28" s="1135"/>
      <c r="AX28" s="1135"/>
      <c r="AY28" s="1135"/>
      <c r="AZ28" s="1136" t="s">
        <v>523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128</v>
      </c>
      <c r="R29" s="1133"/>
      <c r="S29" s="1133"/>
      <c r="T29" s="1133"/>
      <c r="U29" s="1133"/>
      <c r="V29" s="1133">
        <v>128</v>
      </c>
      <c r="W29" s="1133"/>
      <c r="X29" s="1133"/>
      <c r="Y29" s="1133"/>
      <c r="Z29" s="1133"/>
      <c r="AA29" s="1133">
        <v>0</v>
      </c>
      <c r="AB29" s="1133"/>
      <c r="AC29" s="1133"/>
      <c r="AD29" s="1133"/>
      <c r="AE29" s="1134"/>
      <c r="AF29" s="1108">
        <v>0</v>
      </c>
      <c r="AG29" s="1109"/>
      <c r="AH29" s="1109"/>
      <c r="AI29" s="1109"/>
      <c r="AJ29" s="1110"/>
      <c r="AK29" s="1069">
        <v>2</v>
      </c>
      <c r="AL29" s="1060"/>
      <c r="AM29" s="1060"/>
      <c r="AN29" s="1060"/>
      <c r="AO29" s="1060"/>
      <c r="AP29" s="1060" t="s">
        <v>523</v>
      </c>
      <c r="AQ29" s="1060"/>
      <c r="AR29" s="1060"/>
      <c r="AS29" s="1060"/>
      <c r="AT29" s="1060"/>
      <c r="AU29" s="1060" t="s">
        <v>523</v>
      </c>
      <c r="AV29" s="1060"/>
      <c r="AW29" s="1060"/>
      <c r="AX29" s="1060"/>
      <c r="AY29" s="1060"/>
      <c r="AZ29" s="1131" t="s">
        <v>523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32</v>
      </c>
      <c r="R30" s="1133"/>
      <c r="S30" s="1133"/>
      <c r="T30" s="1133"/>
      <c r="U30" s="1133"/>
      <c r="V30" s="1133">
        <v>371</v>
      </c>
      <c r="W30" s="1133"/>
      <c r="X30" s="1133"/>
      <c r="Y30" s="1133"/>
      <c r="Z30" s="1133"/>
      <c r="AA30" s="1133">
        <v>-339</v>
      </c>
      <c r="AB30" s="1133"/>
      <c r="AC30" s="1133"/>
      <c r="AD30" s="1133"/>
      <c r="AE30" s="1134"/>
      <c r="AF30" s="1108">
        <v>-339</v>
      </c>
      <c r="AG30" s="1109"/>
      <c r="AH30" s="1109"/>
      <c r="AI30" s="1109"/>
      <c r="AJ30" s="1110"/>
      <c r="AK30" s="1069">
        <v>11</v>
      </c>
      <c r="AL30" s="1060"/>
      <c r="AM30" s="1060"/>
      <c r="AN30" s="1060"/>
      <c r="AO30" s="1060"/>
      <c r="AP30" s="1060" t="s">
        <v>523</v>
      </c>
      <c r="AQ30" s="1060"/>
      <c r="AR30" s="1060"/>
      <c r="AS30" s="1060"/>
      <c r="AT30" s="1060"/>
      <c r="AU30" s="1060" t="s">
        <v>523</v>
      </c>
      <c r="AV30" s="1060"/>
      <c r="AW30" s="1060"/>
      <c r="AX30" s="1060"/>
      <c r="AY30" s="1060"/>
      <c r="AZ30" s="1131" t="s">
        <v>523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5899</v>
      </c>
      <c r="R31" s="1133"/>
      <c r="S31" s="1133"/>
      <c r="T31" s="1133"/>
      <c r="U31" s="1133"/>
      <c r="V31" s="1133">
        <v>5741</v>
      </c>
      <c r="W31" s="1133"/>
      <c r="X31" s="1133"/>
      <c r="Y31" s="1133"/>
      <c r="Z31" s="1133"/>
      <c r="AA31" s="1133">
        <v>158</v>
      </c>
      <c r="AB31" s="1133"/>
      <c r="AC31" s="1133"/>
      <c r="AD31" s="1133"/>
      <c r="AE31" s="1134"/>
      <c r="AF31" s="1108">
        <v>158</v>
      </c>
      <c r="AG31" s="1109"/>
      <c r="AH31" s="1109"/>
      <c r="AI31" s="1109"/>
      <c r="AJ31" s="1110"/>
      <c r="AK31" s="1069">
        <v>829</v>
      </c>
      <c r="AL31" s="1060"/>
      <c r="AM31" s="1060"/>
      <c r="AN31" s="1060"/>
      <c r="AO31" s="1060"/>
      <c r="AP31" s="1060" t="s">
        <v>523</v>
      </c>
      <c r="AQ31" s="1060"/>
      <c r="AR31" s="1060"/>
      <c r="AS31" s="1060"/>
      <c r="AT31" s="1060"/>
      <c r="AU31" s="1060" t="s">
        <v>523</v>
      </c>
      <c r="AV31" s="1060"/>
      <c r="AW31" s="1060"/>
      <c r="AX31" s="1060"/>
      <c r="AY31" s="1060"/>
      <c r="AZ31" s="1131" t="s">
        <v>523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52</v>
      </c>
      <c r="R32" s="1133"/>
      <c r="S32" s="1133"/>
      <c r="T32" s="1133"/>
      <c r="U32" s="1133"/>
      <c r="V32" s="1133">
        <v>41</v>
      </c>
      <c r="W32" s="1133"/>
      <c r="X32" s="1133"/>
      <c r="Y32" s="1133"/>
      <c r="Z32" s="1133"/>
      <c r="AA32" s="1133">
        <v>11</v>
      </c>
      <c r="AB32" s="1133"/>
      <c r="AC32" s="1133"/>
      <c r="AD32" s="1133"/>
      <c r="AE32" s="1134"/>
      <c r="AF32" s="1108">
        <v>11</v>
      </c>
      <c r="AG32" s="1109"/>
      <c r="AH32" s="1109"/>
      <c r="AI32" s="1109"/>
      <c r="AJ32" s="1110"/>
      <c r="AK32" s="1069">
        <v>13</v>
      </c>
      <c r="AL32" s="1060"/>
      <c r="AM32" s="1060"/>
      <c r="AN32" s="1060"/>
      <c r="AO32" s="1060"/>
      <c r="AP32" s="1060" t="s">
        <v>523</v>
      </c>
      <c r="AQ32" s="1060"/>
      <c r="AR32" s="1060"/>
      <c r="AS32" s="1060"/>
      <c r="AT32" s="1060"/>
      <c r="AU32" s="1060" t="s">
        <v>523</v>
      </c>
      <c r="AV32" s="1060"/>
      <c r="AW32" s="1060"/>
      <c r="AX32" s="1060"/>
      <c r="AY32" s="1060"/>
      <c r="AZ32" s="1131" t="s">
        <v>523</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814</v>
      </c>
      <c r="R33" s="1133"/>
      <c r="S33" s="1133"/>
      <c r="T33" s="1133"/>
      <c r="U33" s="1133"/>
      <c r="V33" s="1133">
        <v>811</v>
      </c>
      <c r="W33" s="1133"/>
      <c r="X33" s="1133"/>
      <c r="Y33" s="1133"/>
      <c r="Z33" s="1133"/>
      <c r="AA33" s="1133">
        <v>3</v>
      </c>
      <c r="AB33" s="1133"/>
      <c r="AC33" s="1133"/>
      <c r="AD33" s="1133"/>
      <c r="AE33" s="1134"/>
      <c r="AF33" s="1108">
        <v>3</v>
      </c>
      <c r="AG33" s="1109"/>
      <c r="AH33" s="1109"/>
      <c r="AI33" s="1109"/>
      <c r="AJ33" s="1110"/>
      <c r="AK33" s="1069">
        <v>214</v>
      </c>
      <c r="AL33" s="1060"/>
      <c r="AM33" s="1060"/>
      <c r="AN33" s="1060"/>
      <c r="AO33" s="1060"/>
      <c r="AP33" s="1060" t="s">
        <v>523</v>
      </c>
      <c r="AQ33" s="1060"/>
      <c r="AR33" s="1060"/>
      <c r="AS33" s="1060"/>
      <c r="AT33" s="1060"/>
      <c r="AU33" s="1060" t="s">
        <v>523</v>
      </c>
      <c r="AV33" s="1060"/>
      <c r="AW33" s="1060"/>
      <c r="AX33" s="1060"/>
      <c r="AY33" s="1060"/>
      <c r="AZ33" s="1131" t="s">
        <v>594</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1725</v>
      </c>
      <c r="R34" s="1133"/>
      <c r="S34" s="1133"/>
      <c r="T34" s="1133"/>
      <c r="U34" s="1133"/>
      <c r="V34" s="1133">
        <v>1495</v>
      </c>
      <c r="W34" s="1133"/>
      <c r="X34" s="1133"/>
      <c r="Y34" s="1133"/>
      <c r="Z34" s="1133"/>
      <c r="AA34" s="1133">
        <v>230</v>
      </c>
      <c r="AB34" s="1133"/>
      <c r="AC34" s="1133"/>
      <c r="AD34" s="1133"/>
      <c r="AE34" s="1134"/>
      <c r="AF34" s="1108">
        <v>901</v>
      </c>
      <c r="AG34" s="1109"/>
      <c r="AH34" s="1109"/>
      <c r="AI34" s="1109"/>
      <c r="AJ34" s="1110"/>
      <c r="AK34" s="1069">
        <v>5</v>
      </c>
      <c r="AL34" s="1060"/>
      <c r="AM34" s="1060"/>
      <c r="AN34" s="1060"/>
      <c r="AO34" s="1060"/>
      <c r="AP34" s="1060">
        <v>2040</v>
      </c>
      <c r="AQ34" s="1060"/>
      <c r="AR34" s="1060"/>
      <c r="AS34" s="1060"/>
      <c r="AT34" s="1060"/>
      <c r="AU34" s="1060" t="s">
        <v>523</v>
      </c>
      <c r="AV34" s="1060"/>
      <c r="AW34" s="1060"/>
      <c r="AX34" s="1060"/>
      <c r="AY34" s="1060"/>
      <c r="AZ34" s="1131" t="s">
        <v>594</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7714</v>
      </c>
      <c r="R35" s="1133"/>
      <c r="S35" s="1133"/>
      <c r="T35" s="1133"/>
      <c r="U35" s="1133"/>
      <c r="V35" s="1133">
        <v>7779</v>
      </c>
      <c r="W35" s="1133"/>
      <c r="X35" s="1133"/>
      <c r="Y35" s="1133"/>
      <c r="Z35" s="1133"/>
      <c r="AA35" s="1133">
        <v>-65</v>
      </c>
      <c r="AB35" s="1133"/>
      <c r="AC35" s="1133"/>
      <c r="AD35" s="1133"/>
      <c r="AE35" s="1134"/>
      <c r="AF35" s="1108">
        <v>1006</v>
      </c>
      <c r="AG35" s="1109"/>
      <c r="AH35" s="1109"/>
      <c r="AI35" s="1109"/>
      <c r="AJ35" s="1110"/>
      <c r="AK35" s="1069">
        <v>566</v>
      </c>
      <c r="AL35" s="1060"/>
      <c r="AM35" s="1060"/>
      <c r="AN35" s="1060"/>
      <c r="AO35" s="1060"/>
      <c r="AP35" s="1060">
        <v>3899</v>
      </c>
      <c r="AQ35" s="1060"/>
      <c r="AR35" s="1060"/>
      <c r="AS35" s="1060"/>
      <c r="AT35" s="1060"/>
      <c r="AU35" s="1060">
        <v>2347</v>
      </c>
      <c r="AV35" s="1060"/>
      <c r="AW35" s="1060"/>
      <c r="AX35" s="1060"/>
      <c r="AY35" s="1060"/>
      <c r="AZ35" s="1131" t="s">
        <v>523</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412</v>
      </c>
      <c r="C36" s="1127"/>
      <c r="D36" s="1127"/>
      <c r="E36" s="1127"/>
      <c r="F36" s="1127"/>
      <c r="G36" s="1127"/>
      <c r="H36" s="1127"/>
      <c r="I36" s="1127"/>
      <c r="J36" s="1127"/>
      <c r="K36" s="1127"/>
      <c r="L36" s="1127"/>
      <c r="M36" s="1127"/>
      <c r="N36" s="1127"/>
      <c r="O36" s="1127"/>
      <c r="P36" s="1128"/>
      <c r="Q36" s="1132">
        <v>1341</v>
      </c>
      <c r="R36" s="1133"/>
      <c r="S36" s="1133"/>
      <c r="T36" s="1133"/>
      <c r="U36" s="1133"/>
      <c r="V36" s="1133">
        <v>1273</v>
      </c>
      <c r="W36" s="1133"/>
      <c r="X36" s="1133"/>
      <c r="Y36" s="1133"/>
      <c r="Z36" s="1133"/>
      <c r="AA36" s="1133">
        <v>68</v>
      </c>
      <c r="AB36" s="1133"/>
      <c r="AC36" s="1133"/>
      <c r="AD36" s="1133"/>
      <c r="AE36" s="1134"/>
      <c r="AF36" s="1108">
        <v>119</v>
      </c>
      <c r="AG36" s="1109"/>
      <c r="AH36" s="1109"/>
      <c r="AI36" s="1109"/>
      <c r="AJ36" s="1110"/>
      <c r="AK36" s="1069">
        <v>680</v>
      </c>
      <c r="AL36" s="1060"/>
      <c r="AM36" s="1060"/>
      <c r="AN36" s="1060"/>
      <c r="AO36" s="1060"/>
      <c r="AP36" s="1060">
        <v>15186</v>
      </c>
      <c r="AQ36" s="1060"/>
      <c r="AR36" s="1060"/>
      <c r="AS36" s="1060"/>
      <c r="AT36" s="1060"/>
      <c r="AU36" s="1060">
        <v>10919</v>
      </c>
      <c r="AV36" s="1060"/>
      <c r="AW36" s="1060"/>
      <c r="AX36" s="1060"/>
      <c r="AY36" s="1060"/>
      <c r="AZ36" s="1131" t="s">
        <v>523</v>
      </c>
      <c r="BA36" s="1131"/>
      <c r="BB36" s="1131"/>
      <c r="BC36" s="1131"/>
      <c r="BD36" s="1131"/>
      <c r="BE36" s="1121" t="s">
        <v>410</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2273</v>
      </c>
      <c r="AG63" s="1048"/>
      <c r="AH63" s="1048"/>
      <c r="AI63" s="1048"/>
      <c r="AJ63" s="1119"/>
      <c r="AK63" s="1120"/>
      <c r="AL63" s="1052"/>
      <c r="AM63" s="1052"/>
      <c r="AN63" s="1052"/>
      <c r="AO63" s="1052"/>
      <c r="AP63" s="1048">
        <v>21125</v>
      </c>
      <c r="AQ63" s="1048"/>
      <c r="AR63" s="1048"/>
      <c r="AS63" s="1048"/>
      <c r="AT63" s="1048"/>
      <c r="AU63" s="1048">
        <v>13266</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397</v>
      </c>
      <c r="AB66" s="1091"/>
      <c r="AC66" s="1091"/>
      <c r="AD66" s="1091"/>
      <c r="AE66" s="1092"/>
      <c r="AF66" s="1096" t="s">
        <v>419</v>
      </c>
      <c r="AG66" s="1097"/>
      <c r="AH66" s="1097"/>
      <c r="AI66" s="1097"/>
      <c r="AJ66" s="1098"/>
      <c r="AK66" s="1090" t="s">
        <v>420</v>
      </c>
      <c r="AL66" s="1085"/>
      <c r="AM66" s="1085"/>
      <c r="AN66" s="1085"/>
      <c r="AO66" s="1086"/>
      <c r="AP66" s="1090" t="s">
        <v>400</v>
      </c>
      <c r="AQ66" s="1091"/>
      <c r="AR66" s="1091"/>
      <c r="AS66" s="1091"/>
      <c r="AT66" s="1092"/>
      <c r="AU66" s="1090" t="s">
        <v>421</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595</v>
      </c>
      <c r="C68" s="1075"/>
      <c r="D68" s="1075"/>
      <c r="E68" s="1075"/>
      <c r="F68" s="1075"/>
      <c r="G68" s="1075"/>
      <c r="H68" s="1075"/>
      <c r="I68" s="1075"/>
      <c r="J68" s="1075"/>
      <c r="K68" s="1075"/>
      <c r="L68" s="1075"/>
      <c r="M68" s="1075"/>
      <c r="N68" s="1075"/>
      <c r="O68" s="1075"/>
      <c r="P68" s="1076"/>
      <c r="Q68" s="1077">
        <v>1458</v>
      </c>
      <c r="R68" s="1071"/>
      <c r="S68" s="1071"/>
      <c r="T68" s="1071"/>
      <c r="U68" s="1071"/>
      <c r="V68" s="1071">
        <v>1449</v>
      </c>
      <c r="W68" s="1071"/>
      <c r="X68" s="1071"/>
      <c r="Y68" s="1071"/>
      <c r="Z68" s="1071"/>
      <c r="AA68" s="1071">
        <v>9</v>
      </c>
      <c r="AB68" s="1071"/>
      <c r="AC68" s="1071"/>
      <c r="AD68" s="1071"/>
      <c r="AE68" s="1071"/>
      <c r="AF68" s="1071">
        <v>9</v>
      </c>
      <c r="AG68" s="1071"/>
      <c r="AH68" s="1071"/>
      <c r="AI68" s="1071"/>
      <c r="AJ68" s="1071"/>
      <c r="AK68" s="1071">
        <v>88</v>
      </c>
      <c r="AL68" s="1071"/>
      <c r="AM68" s="1071"/>
      <c r="AN68" s="1071"/>
      <c r="AO68" s="1071"/>
      <c r="AP68" s="1071" t="s">
        <v>601</v>
      </c>
      <c r="AQ68" s="1071"/>
      <c r="AR68" s="1071"/>
      <c r="AS68" s="1071"/>
      <c r="AT68" s="1071"/>
      <c r="AU68" s="1071" t="s">
        <v>594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596</v>
      </c>
      <c r="C69" s="1064"/>
      <c r="D69" s="1064"/>
      <c r="E69" s="1064"/>
      <c r="F69" s="1064"/>
      <c r="G69" s="1064"/>
      <c r="H69" s="1064"/>
      <c r="I69" s="1064"/>
      <c r="J69" s="1064"/>
      <c r="K69" s="1064"/>
      <c r="L69" s="1064"/>
      <c r="M69" s="1064"/>
      <c r="N69" s="1064"/>
      <c r="O69" s="1064"/>
      <c r="P69" s="1065"/>
      <c r="Q69" s="1066">
        <v>143</v>
      </c>
      <c r="R69" s="1060"/>
      <c r="S69" s="1060"/>
      <c r="T69" s="1060"/>
      <c r="U69" s="1060"/>
      <c r="V69" s="1060">
        <v>98</v>
      </c>
      <c r="W69" s="1060"/>
      <c r="X69" s="1060"/>
      <c r="Y69" s="1060"/>
      <c r="Z69" s="1060"/>
      <c r="AA69" s="1060">
        <v>45</v>
      </c>
      <c r="AB69" s="1060"/>
      <c r="AC69" s="1060"/>
      <c r="AD69" s="1060"/>
      <c r="AE69" s="1060"/>
      <c r="AF69" s="1060">
        <v>45</v>
      </c>
      <c r="AG69" s="1060"/>
      <c r="AH69" s="1060"/>
      <c r="AI69" s="1060"/>
      <c r="AJ69" s="1060"/>
      <c r="AK69" s="1060" t="s">
        <v>602</v>
      </c>
      <c r="AL69" s="1060"/>
      <c r="AM69" s="1060"/>
      <c r="AN69" s="1060"/>
      <c r="AO69" s="1060"/>
      <c r="AP69" s="1060">
        <v>3</v>
      </c>
      <c r="AQ69" s="1060"/>
      <c r="AR69" s="1060"/>
      <c r="AS69" s="1060"/>
      <c r="AT69" s="1060"/>
      <c r="AU69" s="1070" t="s">
        <v>601</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597</v>
      </c>
      <c r="C70" s="1064"/>
      <c r="D70" s="1064"/>
      <c r="E70" s="1064"/>
      <c r="F70" s="1064"/>
      <c r="G70" s="1064"/>
      <c r="H70" s="1064"/>
      <c r="I70" s="1064"/>
      <c r="J70" s="1064"/>
      <c r="K70" s="1064"/>
      <c r="L70" s="1064"/>
      <c r="M70" s="1064"/>
      <c r="N70" s="1064"/>
      <c r="O70" s="1064"/>
      <c r="P70" s="1065"/>
      <c r="Q70" s="1066">
        <v>218</v>
      </c>
      <c r="R70" s="1060"/>
      <c r="S70" s="1060"/>
      <c r="T70" s="1060"/>
      <c r="U70" s="1060"/>
      <c r="V70" s="1060">
        <v>218</v>
      </c>
      <c r="W70" s="1060"/>
      <c r="X70" s="1060"/>
      <c r="Y70" s="1060"/>
      <c r="Z70" s="1060"/>
      <c r="AA70" s="1060">
        <v>0</v>
      </c>
      <c r="AB70" s="1060"/>
      <c r="AC70" s="1060"/>
      <c r="AD70" s="1060"/>
      <c r="AE70" s="1060"/>
      <c r="AF70" s="1060">
        <v>0</v>
      </c>
      <c r="AG70" s="1060"/>
      <c r="AH70" s="1060"/>
      <c r="AI70" s="1060"/>
      <c r="AJ70" s="1060"/>
      <c r="AK70" s="1060">
        <v>3</v>
      </c>
      <c r="AL70" s="1060"/>
      <c r="AM70" s="1060"/>
      <c r="AN70" s="1060"/>
      <c r="AO70" s="1060"/>
      <c r="AP70" s="1060" t="s">
        <v>601</v>
      </c>
      <c r="AQ70" s="1060"/>
      <c r="AR70" s="1060"/>
      <c r="AS70" s="1060"/>
      <c r="AT70" s="1060"/>
      <c r="AU70" s="1070" t="s">
        <v>601</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598</v>
      </c>
      <c r="C71" s="1064"/>
      <c r="D71" s="1064"/>
      <c r="E71" s="1064"/>
      <c r="F71" s="1064"/>
      <c r="G71" s="1064"/>
      <c r="H71" s="1064"/>
      <c r="I71" s="1064"/>
      <c r="J71" s="1064"/>
      <c r="K71" s="1064"/>
      <c r="L71" s="1064"/>
      <c r="M71" s="1064"/>
      <c r="N71" s="1064"/>
      <c r="O71" s="1064"/>
      <c r="P71" s="1065"/>
      <c r="Q71" s="1066">
        <v>145</v>
      </c>
      <c r="R71" s="1060"/>
      <c r="S71" s="1060"/>
      <c r="T71" s="1060"/>
      <c r="U71" s="1060"/>
      <c r="V71" s="1060">
        <v>102</v>
      </c>
      <c r="W71" s="1060"/>
      <c r="X71" s="1060"/>
      <c r="Y71" s="1060"/>
      <c r="Z71" s="1060"/>
      <c r="AA71" s="1060">
        <v>43</v>
      </c>
      <c r="AB71" s="1060"/>
      <c r="AC71" s="1060"/>
      <c r="AD71" s="1060"/>
      <c r="AE71" s="1060"/>
      <c r="AF71" s="1060">
        <v>43</v>
      </c>
      <c r="AG71" s="1060"/>
      <c r="AH71" s="1060"/>
      <c r="AI71" s="1060"/>
      <c r="AJ71" s="1060"/>
      <c r="AK71" s="1060" t="s">
        <v>603</v>
      </c>
      <c r="AL71" s="1060"/>
      <c r="AM71" s="1060"/>
      <c r="AN71" s="1060"/>
      <c r="AO71" s="1060"/>
      <c r="AP71" s="1060" t="s">
        <v>601</v>
      </c>
      <c r="AQ71" s="1060"/>
      <c r="AR71" s="1060"/>
      <c r="AS71" s="1060"/>
      <c r="AT71" s="1060"/>
      <c r="AU71" s="1070" t="s">
        <v>601</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599</v>
      </c>
      <c r="C72" s="1064"/>
      <c r="D72" s="1064"/>
      <c r="E72" s="1064"/>
      <c r="F72" s="1064"/>
      <c r="G72" s="1064"/>
      <c r="H72" s="1064"/>
      <c r="I72" s="1064"/>
      <c r="J72" s="1064"/>
      <c r="K72" s="1064"/>
      <c r="L72" s="1064"/>
      <c r="M72" s="1064"/>
      <c r="N72" s="1064"/>
      <c r="O72" s="1064"/>
      <c r="P72" s="1065"/>
      <c r="Q72" s="1066">
        <v>13982</v>
      </c>
      <c r="R72" s="1060"/>
      <c r="S72" s="1060"/>
      <c r="T72" s="1060"/>
      <c r="U72" s="1060"/>
      <c r="V72" s="1060">
        <v>13645</v>
      </c>
      <c r="W72" s="1060"/>
      <c r="X72" s="1060"/>
      <c r="Y72" s="1060"/>
      <c r="Z72" s="1060"/>
      <c r="AA72" s="1060">
        <v>337</v>
      </c>
      <c r="AB72" s="1060"/>
      <c r="AC72" s="1060"/>
      <c r="AD72" s="1060"/>
      <c r="AE72" s="1060"/>
      <c r="AF72" s="1060">
        <v>320</v>
      </c>
      <c r="AG72" s="1060"/>
      <c r="AH72" s="1060"/>
      <c r="AI72" s="1060"/>
      <c r="AJ72" s="1060"/>
      <c r="AK72" s="1060">
        <v>99</v>
      </c>
      <c r="AL72" s="1060"/>
      <c r="AM72" s="1060"/>
      <c r="AN72" s="1060"/>
      <c r="AO72" s="1060"/>
      <c r="AP72" s="1060">
        <v>3601</v>
      </c>
      <c r="AQ72" s="1060"/>
      <c r="AR72" s="1060"/>
      <c r="AS72" s="1060"/>
      <c r="AT72" s="1060"/>
      <c r="AU72" s="1060">
        <v>286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600</v>
      </c>
      <c r="C73" s="1064"/>
      <c r="D73" s="1064"/>
      <c r="E73" s="1064"/>
      <c r="F73" s="1064"/>
      <c r="G73" s="1064"/>
      <c r="H73" s="1064"/>
      <c r="I73" s="1064"/>
      <c r="J73" s="1064"/>
      <c r="K73" s="1064"/>
      <c r="L73" s="1064"/>
      <c r="M73" s="1064"/>
      <c r="N73" s="1064"/>
      <c r="O73" s="1064"/>
      <c r="P73" s="1065"/>
      <c r="Q73" s="1066">
        <v>416</v>
      </c>
      <c r="R73" s="1060"/>
      <c r="S73" s="1060"/>
      <c r="T73" s="1060"/>
      <c r="U73" s="1060"/>
      <c r="V73" s="1060">
        <v>379</v>
      </c>
      <c r="W73" s="1060"/>
      <c r="X73" s="1060"/>
      <c r="Y73" s="1060"/>
      <c r="Z73" s="1060"/>
      <c r="AA73" s="1060">
        <v>37</v>
      </c>
      <c r="AB73" s="1060"/>
      <c r="AC73" s="1060"/>
      <c r="AD73" s="1060"/>
      <c r="AE73" s="1060"/>
      <c r="AF73" s="1060">
        <v>37</v>
      </c>
      <c r="AG73" s="1060"/>
      <c r="AH73" s="1060"/>
      <c r="AI73" s="1060"/>
      <c r="AJ73" s="1060"/>
      <c r="AK73" s="1060" t="s">
        <v>601</v>
      </c>
      <c r="AL73" s="1060"/>
      <c r="AM73" s="1060"/>
      <c r="AN73" s="1060"/>
      <c r="AO73" s="1060"/>
      <c r="AP73" s="1060" t="s">
        <v>601</v>
      </c>
      <c r="AQ73" s="1060"/>
      <c r="AR73" s="1060"/>
      <c r="AS73" s="1060"/>
      <c r="AT73" s="1060"/>
      <c r="AU73" s="1060" t="s">
        <v>601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454</v>
      </c>
      <c r="AG88" s="1048"/>
      <c r="AH88" s="1048"/>
      <c r="AI88" s="1048"/>
      <c r="AJ88" s="1048"/>
      <c r="AK88" s="1052"/>
      <c r="AL88" s="1052"/>
      <c r="AM88" s="1052"/>
      <c r="AN88" s="1052"/>
      <c r="AO88" s="1052"/>
      <c r="AP88" s="1048">
        <v>3604</v>
      </c>
      <c r="AQ88" s="1048"/>
      <c r="AR88" s="1048"/>
      <c r="AS88" s="1048"/>
      <c r="AT88" s="1048"/>
      <c r="AU88" s="1048">
        <v>286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v>1</v>
      </c>
      <c r="CX102" s="1040"/>
      <c r="CY102" s="1040"/>
      <c r="CZ102" s="1040"/>
      <c r="DA102" s="1041"/>
      <c r="DB102" s="1039"/>
      <c r="DC102" s="1040"/>
      <c r="DD102" s="1040"/>
      <c r="DE102" s="1040"/>
      <c r="DF102" s="1041"/>
      <c r="DG102" s="1039">
        <v>798</v>
      </c>
      <c r="DH102" s="1040"/>
      <c r="DI102" s="1040"/>
      <c r="DJ102" s="1040"/>
      <c r="DK102" s="1041"/>
      <c r="DL102" s="1039"/>
      <c r="DM102" s="1040"/>
      <c r="DN102" s="1040"/>
      <c r="DO102" s="1040"/>
      <c r="DP102" s="1041"/>
      <c r="DQ102" s="1039">
        <v>758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308</v>
      </c>
      <c r="AG109" s="983"/>
      <c r="AH109" s="983"/>
      <c r="AI109" s="983"/>
      <c r="AJ109" s="984"/>
      <c r="AK109" s="985" t="s">
        <v>307</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308</v>
      </c>
      <c r="BW109" s="983"/>
      <c r="BX109" s="983"/>
      <c r="BY109" s="983"/>
      <c r="BZ109" s="984"/>
      <c r="CA109" s="985" t="s">
        <v>307</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308</v>
      </c>
      <c r="DM109" s="983"/>
      <c r="DN109" s="983"/>
      <c r="DO109" s="983"/>
      <c r="DP109" s="984"/>
      <c r="DQ109" s="985" t="s">
        <v>307</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2407769</v>
      </c>
      <c r="AB110" s="976"/>
      <c r="AC110" s="976"/>
      <c r="AD110" s="976"/>
      <c r="AE110" s="977"/>
      <c r="AF110" s="978">
        <v>2322205</v>
      </c>
      <c r="AG110" s="976"/>
      <c r="AH110" s="976"/>
      <c r="AI110" s="976"/>
      <c r="AJ110" s="977"/>
      <c r="AK110" s="978">
        <v>2305905</v>
      </c>
      <c r="AL110" s="976"/>
      <c r="AM110" s="976"/>
      <c r="AN110" s="976"/>
      <c r="AO110" s="977"/>
      <c r="AP110" s="979">
        <v>18.3</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22113011</v>
      </c>
      <c r="BR110" s="923"/>
      <c r="BS110" s="923"/>
      <c r="BT110" s="923"/>
      <c r="BU110" s="923"/>
      <c r="BV110" s="923">
        <v>21410481</v>
      </c>
      <c r="BW110" s="923"/>
      <c r="BX110" s="923"/>
      <c r="BY110" s="923"/>
      <c r="BZ110" s="923"/>
      <c r="CA110" s="923">
        <v>20904342</v>
      </c>
      <c r="CB110" s="923"/>
      <c r="CC110" s="923"/>
      <c r="CD110" s="923"/>
      <c r="CE110" s="923"/>
      <c r="CF110" s="947">
        <v>165.6</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130</v>
      </c>
      <c r="DM110" s="923"/>
      <c r="DN110" s="923"/>
      <c r="DO110" s="923"/>
      <c r="DP110" s="923"/>
      <c r="DQ110" s="923" t="s">
        <v>130</v>
      </c>
      <c r="DR110" s="923"/>
      <c r="DS110" s="923"/>
      <c r="DT110" s="923"/>
      <c r="DU110" s="923"/>
      <c r="DV110" s="924" t="s">
        <v>130</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438</v>
      </c>
      <c r="AG111" s="1004"/>
      <c r="AH111" s="1004"/>
      <c r="AI111" s="1004"/>
      <c r="AJ111" s="1005"/>
      <c r="AK111" s="1006" t="s">
        <v>130</v>
      </c>
      <c r="AL111" s="1004"/>
      <c r="AM111" s="1004"/>
      <c r="AN111" s="1004"/>
      <c r="AO111" s="1005"/>
      <c r="AP111" s="1007" t="s">
        <v>438</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438</v>
      </c>
      <c r="BR111" s="895"/>
      <c r="BS111" s="895"/>
      <c r="BT111" s="895"/>
      <c r="BU111" s="895"/>
      <c r="BV111" s="895" t="s">
        <v>438</v>
      </c>
      <c r="BW111" s="895"/>
      <c r="BX111" s="895"/>
      <c r="BY111" s="895"/>
      <c r="BZ111" s="895"/>
      <c r="CA111" s="895" t="s">
        <v>438</v>
      </c>
      <c r="CB111" s="895"/>
      <c r="CC111" s="895"/>
      <c r="CD111" s="895"/>
      <c r="CE111" s="895"/>
      <c r="CF111" s="956" t="s">
        <v>130</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438</v>
      </c>
      <c r="DM111" s="895"/>
      <c r="DN111" s="895"/>
      <c r="DO111" s="895"/>
      <c r="DP111" s="895"/>
      <c r="DQ111" s="895" t="s">
        <v>438</v>
      </c>
      <c r="DR111" s="895"/>
      <c r="DS111" s="895"/>
      <c r="DT111" s="895"/>
      <c r="DU111" s="895"/>
      <c r="DV111" s="872" t="s">
        <v>438</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438</v>
      </c>
      <c r="AG112" s="858"/>
      <c r="AH112" s="858"/>
      <c r="AI112" s="858"/>
      <c r="AJ112" s="859"/>
      <c r="AK112" s="860" t="s">
        <v>438</v>
      </c>
      <c r="AL112" s="858"/>
      <c r="AM112" s="858"/>
      <c r="AN112" s="858"/>
      <c r="AO112" s="859"/>
      <c r="AP112" s="905" t="s">
        <v>438</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13893015</v>
      </c>
      <c r="BR112" s="895"/>
      <c r="BS112" s="895"/>
      <c r="BT112" s="895"/>
      <c r="BU112" s="895"/>
      <c r="BV112" s="895">
        <v>13305969</v>
      </c>
      <c r="BW112" s="895"/>
      <c r="BX112" s="895"/>
      <c r="BY112" s="895"/>
      <c r="BZ112" s="895"/>
      <c r="CA112" s="895">
        <v>13266170</v>
      </c>
      <c r="CB112" s="895"/>
      <c r="CC112" s="895"/>
      <c r="CD112" s="895"/>
      <c r="CE112" s="895"/>
      <c r="CF112" s="956">
        <v>105.1</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438</v>
      </c>
      <c r="DM112" s="895"/>
      <c r="DN112" s="895"/>
      <c r="DO112" s="895"/>
      <c r="DP112" s="895"/>
      <c r="DQ112" s="895" t="s">
        <v>438</v>
      </c>
      <c r="DR112" s="895"/>
      <c r="DS112" s="895"/>
      <c r="DT112" s="895"/>
      <c r="DU112" s="895"/>
      <c r="DV112" s="872" t="s">
        <v>438</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944053</v>
      </c>
      <c r="AB113" s="1004"/>
      <c r="AC113" s="1004"/>
      <c r="AD113" s="1004"/>
      <c r="AE113" s="1005"/>
      <c r="AF113" s="1006">
        <v>1054439</v>
      </c>
      <c r="AG113" s="1004"/>
      <c r="AH113" s="1004"/>
      <c r="AI113" s="1004"/>
      <c r="AJ113" s="1005"/>
      <c r="AK113" s="1006">
        <v>1039877</v>
      </c>
      <c r="AL113" s="1004"/>
      <c r="AM113" s="1004"/>
      <c r="AN113" s="1004"/>
      <c r="AO113" s="1005"/>
      <c r="AP113" s="1007">
        <v>8.1999999999999993</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394163</v>
      </c>
      <c r="BR113" s="895"/>
      <c r="BS113" s="895"/>
      <c r="BT113" s="895"/>
      <c r="BU113" s="895"/>
      <c r="BV113" s="895">
        <v>314437</v>
      </c>
      <c r="BW113" s="895"/>
      <c r="BX113" s="895"/>
      <c r="BY113" s="895"/>
      <c r="BZ113" s="895"/>
      <c r="CA113" s="895">
        <v>287045</v>
      </c>
      <c r="CB113" s="895"/>
      <c r="CC113" s="895"/>
      <c r="CD113" s="895"/>
      <c r="CE113" s="895"/>
      <c r="CF113" s="956">
        <v>2.2999999999999998</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438</v>
      </c>
      <c r="DM113" s="858"/>
      <c r="DN113" s="858"/>
      <c r="DO113" s="858"/>
      <c r="DP113" s="859"/>
      <c r="DQ113" s="860" t="s">
        <v>130</v>
      </c>
      <c r="DR113" s="858"/>
      <c r="DS113" s="858"/>
      <c r="DT113" s="858"/>
      <c r="DU113" s="859"/>
      <c r="DV113" s="905" t="s">
        <v>438</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174704</v>
      </c>
      <c r="AB114" s="858"/>
      <c r="AC114" s="858"/>
      <c r="AD114" s="858"/>
      <c r="AE114" s="859"/>
      <c r="AF114" s="860">
        <v>115754</v>
      </c>
      <c r="AG114" s="858"/>
      <c r="AH114" s="858"/>
      <c r="AI114" s="858"/>
      <c r="AJ114" s="859"/>
      <c r="AK114" s="860">
        <v>64247</v>
      </c>
      <c r="AL114" s="858"/>
      <c r="AM114" s="858"/>
      <c r="AN114" s="858"/>
      <c r="AO114" s="859"/>
      <c r="AP114" s="905">
        <v>0.5</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3844501</v>
      </c>
      <c r="BR114" s="895"/>
      <c r="BS114" s="895"/>
      <c r="BT114" s="895"/>
      <c r="BU114" s="895"/>
      <c r="BV114" s="895">
        <v>3628518</v>
      </c>
      <c r="BW114" s="895"/>
      <c r="BX114" s="895"/>
      <c r="BY114" s="895"/>
      <c r="BZ114" s="895"/>
      <c r="CA114" s="895">
        <v>3467387</v>
      </c>
      <c r="CB114" s="895"/>
      <c r="CC114" s="895"/>
      <c r="CD114" s="895"/>
      <c r="CE114" s="895"/>
      <c r="CF114" s="956">
        <v>27.5</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438</v>
      </c>
      <c r="DM114" s="858"/>
      <c r="DN114" s="858"/>
      <c r="DO114" s="858"/>
      <c r="DP114" s="859"/>
      <c r="DQ114" s="860" t="s">
        <v>130</v>
      </c>
      <c r="DR114" s="858"/>
      <c r="DS114" s="858"/>
      <c r="DT114" s="858"/>
      <c r="DU114" s="859"/>
      <c r="DV114" s="905" t="s">
        <v>438</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438</v>
      </c>
      <c r="AB115" s="1004"/>
      <c r="AC115" s="1004"/>
      <c r="AD115" s="1004"/>
      <c r="AE115" s="1005"/>
      <c r="AF115" s="1006" t="s">
        <v>130</v>
      </c>
      <c r="AG115" s="1004"/>
      <c r="AH115" s="1004"/>
      <c r="AI115" s="1004"/>
      <c r="AJ115" s="1005"/>
      <c r="AK115" s="1006" t="s">
        <v>438</v>
      </c>
      <c r="AL115" s="1004"/>
      <c r="AM115" s="1004"/>
      <c r="AN115" s="1004"/>
      <c r="AO115" s="1005"/>
      <c r="AP115" s="1007" t="s">
        <v>130</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511724</v>
      </c>
      <c r="BR115" s="895"/>
      <c r="BS115" s="895"/>
      <c r="BT115" s="895"/>
      <c r="BU115" s="895"/>
      <c r="BV115" s="895">
        <v>781913</v>
      </c>
      <c r="BW115" s="895"/>
      <c r="BX115" s="895"/>
      <c r="BY115" s="895"/>
      <c r="BZ115" s="895"/>
      <c r="CA115" s="895">
        <v>762637</v>
      </c>
      <c r="CB115" s="895"/>
      <c r="CC115" s="895"/>
      <c r="CD115" s="895"/>
      <c r="CE115" s="895"/>
      <c r="CF115" s="956">
        <v>6</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130</v>
      </c>
      <c r="DM115" s="858"/>
      <c r="DN115" s="858"/>
      <c r="DO115" s="858"/>
      <c r="DP115" s="859"/>
      <c r="DQ115" s="860" t="s">
        <v>438</v>
      </c>
      <c r="DR115" s="858"/>
      <c r="DS115" s="858"/>
      <c r="DT115" s="858"/>
      <c r="DU115" s="859"/>
      <c r="DV115" s="905" t="s">
        <v>130</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454</v>
      </c>
      <c r="AB116" s="858"/>
      <c r="AC116" s="858"/>
      <c r="AD116" s="858"/>
      <c r="AE116" s="859"/>
      <c r="AF116" s="860">
        <v>136</v>
      </c>
      <c r="AG116" s="858"/>
      <c r="AH116" s="858"/>
      <c r="AI116" s="858"/>
      <c r="AJ116" s="859"/>
      <c r="AK116" s="860">
        <v>127</v>
      </c>
      <c r="AL116" s="858"/>
      <c r="AM116" s="858"/>
      <c r="AN116" s="858"/>
      <c r="AO116" s="859"/>
      <c r="AP116" s="905">
        <v>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438</v>
      </c>
      <c r="BW116" s="895"/>
      <c r="BX116" s="895"/>
      <c r="BY116" s="895"/>
      <c r="BZ116" s="895"/>
      <c r="CA116" s="895" t="s">
        <v>438</v>
      </c>
      <c r="CB116" s="895"/>
      <c r="CC116" s="895"/>
      <c r="CD116" s="895"/>
      <c r="CE116" s="895"/>
      <c r="CF116" s="956" t="s">
        <v>438</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438</v>
      </c>
      <c r="DM116" s="858"/>
      <c r="DN116" s="858"/>
      <c r="DO116" s="858"/>
      <c r="DP116" s="859"/>
      <c r="DQ116" s="860" t="s">
        <v>438</v>
      </c>
      <c r="DR116" s="858"/>
      <c r="DS116" s="858"/>
      <c r="DT116" s="858"/>
      <c r="DU116" s="859"/>
      <c r="DV116" s="905" t="s">
        <v>438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3526980</v>
      </c>
      <c r="AB117" s="990"/>
      <c r="AC117" s="990"/>
      <c r="AD117" s="990"/>
      <c r="AE117" s="991"/>
      <c r="AF117" s="992">
        <v>3492534</v>
      </c>
      <c r="AG117" s="990"/>
      <c r="AH117" s="990"/>
      <c r="AI117" s="990"/>
      <c r="AJ117" s="991"/>
      <c r="AK117" s="992">
        <v>3410156</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460</v>
      </c>
      <c r="BR117" s="895"/>
      <c r="BS117" s="895"/>
      <c r="BT117" s="895"/>
      <c r="BU117" s="895"/>
      <c r="BV117" s="895" t="s">
        <v>461</v>
      </c>
      <c r="BW117" s="895"/>
      <c r="BX117" s="895"/>
      <c r="BY117" s="895"/>
      <c r="BZ117" s="895"/>
      <c r="CA117" s="895" t="s">
        <v>462</v>
      </c>
      <c r="CB117" s="895"/>
      <c r="CC117" s="895"/>
      <c r="CD117" s="895"/>
      <c r="CE117" s="895"/>
      <c r="CF117" s="956" t="s">
        <v>463</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463</v>
      </c>
      <c r="DR117" s="858"/>
      <c r="DS117" s="858"/>
      <c r="DT117" s="858"/>
      <c r="DU117" s="859"/>
      <c r="DV117" s="905" t="s">
        <v>130</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308</v>
      </c>
      <c r="AG118" s="983"/>
      <c r="AH118" s="983"/>
      <c r="AI118" s="983"/>
      <c r="AJ118" s="984"/>
      <c r="AK118" s="985" t="s">
        <v>307</v>
      </c>
      <c r="AL118" s="983"/>
      <c r="AM118" s="983"/>
      <c r="AN118" s="983"/>
      <c r="AO118" s="984"/>
      <c r="AP118" s="986" t="s">
        <v>432</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466</v>
      </c>
      <c r="BW118" s="926"/>
      <c r="BX118" s="926"/>
      <c r="BY118" s="926"/>
      <c r="BZ118" s="926"/>
      <c r="CA118" s="926" t="s">
        <v>466</v>
      </c>
      <c r="CB118" s="926"/>
      <c r="CC118" s="926"/>
      <c r="CD118" s="926"/>
      <c r="CE118" s="926"/>
      <c r="CF118" s="956" t="s">
        <v>461</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466</v>
      </c>
      <c r="DH118" s="858"/>
      <c r="DI118" s="858"/>
      <c r="DJ118" s="858"/>
      <c r="DK118" s="859"/>
      <c r="DL118" s="860" t="s">
        <v>462</v>
      </c>
      <c r="DM118" s="858"/>
      <c r="DN118" s="858"/>
      <c r="DO118" s="858"/>
      <c r="DP118" s="859"/>
      <c r="DQ118" s="860" t="s">
        <v>468</v>
      </c>
      <c r="DR118" s="858"/>
      <c r="DS118" s="858"/>
      <c r="DT118" s="858"/>
      <c r="DU118" s="859"/>
      <c r="DV118" s="905" t="s">
        <v>466</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463</v>
      </c>
      <c r="AB119" s="976"/>
      <c r="AC119" s="976"/>
      <c r="AD119" s="976"/>
      <c r="AE119" s="977"/>
      <c r="AF119" s="978" t="s">
        <v>130</v>
      </c>
      <c r="AG119" s="976"/>
      <c r="AH119" s="976"/>
      <c r="AI119" s="976"/>
      <c r="AJ119" s="977"/>
      <c r="AK119" s="978" t="s">
        <v>469</v>
      </c>
      <c r="AL119" s="976"/>
      <c r="AM119" s="976"/>
      <c r="AN119" s="976"/>
      <c r="AO119" s="977"/>
      <c r="AP119" s="979" t="s">
        <v>130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40756414</v>
      </c>
      <c r="BR119" s="926"/>
      <c r="BS119" s="926"/>
      <c r="BT119" s="926"/>
      <c r="BU119" s="926"/>
      <c r="BV119" s="926">
        <v>39441318</v>
      </c>
      <c r="BW119" s="926"/>
      <c r="BX119" s="926"/>
      <c r="BY119" s="926"/>
      <c r="BZ119" s="926"/>
      <c r="CA119" s="926">
        <v>38687581</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463</v>
      </c>
      <c r="DH119" s="841"/>
      <c r="DI119" s="841"/>
      <c r="DJ119" s="841"/>
      <c r="DK119" s="842"/>
      <c r="DL119" s="843" t="s">
        <v>461</v>
      </c>
      <c r="DM119" s="841"/>
      <c r="DN119" s="841"/>
      <c r="DO119" s="841"/>
      <c r="DP119" s="842"/>
      <c r="DQ119" s="843" t="s">
        <v>461</v>
      </c>
      <c r="DR119" s="841"/>
      <c r="DS119" s="841"/>
      <c r="DT119" s="841"/>
      <c r="DU119" s="842"/>
      <c r="DV119" s="929" t="s">
        <v>130</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472</v>
      </c>
      <c r="AG120" s="858"/>
      <c r="AH120" s="858"/>
      <c r="AI120" s="858"/>
      <c r="AJ120" s="859"/>
      <c r="AK120" s="860" t="s">
        <v>130</v>
      </c>
      <c r="AL120" s="858"/>
      <c r="AM120" s="858"/>
      <c r="AN120" s="858"/>
      <c r="AO120" s="859"/>
      <c r="AP120" s="905" t="s">
        <v>466</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4167245</v>
      </c>
      <c r="BR120" s="923"/>
      <c r="BS120" s="923"/>
      <c r="BT120" s="923"/>
      <c r="BU120" s="923"/>
      <c r="BV120" s="923">
        <v>4360532</v>
      </c>
      <c r="BW120" s="923"/>
      <c r="BX120" s="923"/>
      <c r="BY120" s="923"/>
      <c r="BZ120" s="923"/>
      <c r="CA120" s="923">
        <v>4540084</v>
      </c>
      <c r="CB120" s="923"/>
      <c r="CC120" s="923"/>
      <c r="CD120" s="923"/>
      <c r="CE120" s="923"/>
      <c r="CF120" s="947">
        <v>36</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10738512</v>
      </c>
      <c r="DH120" s="923"/>
      <c r="DI120" s="923"/>
      <c r="DJ120" s="923"/>
      <c r="DK120" s="923"/>
      <c r="DL120" s="923">
        <v>10549726</v>
      </c>
      <c r="DM120" s="923"/>
      <c r="DN120" s="923"/>
      <c r="DO120" s="923"/>
      <c r="DP120" s="923"/>
      <c r="DQ120" s="923">
        <v>10918796</v>
      </c>
      <c r="DR120" s="923"/>
      <c r="DS120" s="923"/>
      <c r="DT120" s="923"/>
      <c r="DU120" s="923"/>
      <c r="DV120" s="924">
        <v>86.5</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466</v>
      </c>
      <c r="AG121" s="858"/>
      <c r="AH121" s="858"/>
      <c r="AI121" s="858"/>
      <c r="AJ121" s="859"/>
      <c r="AK121" s="860" t="s">
        <v>461</v>
      </c>
      <c r="AL121" s="858"/>
      <c r="AM121" s="858"/>
      <c r="AN121" s="858"/>
      <c r="AO121" s="859"/>
      <c r="AP121" s="905" t="s">
        <v>130</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6092853</v>
      </c>
      <c r="BR121" s="895"/>
      <c r="BS121" s="895"/>
      <c r="BT121" s="895"/>
      <c r="BU121" s="895"/>
      <c r="BV121" s="895">
        <v>4882943</v>
      </c>
      <c r="BW121" s="895"/>
      <c r="BX121" s="895"/>
      <c r="BY121" s="895"/>
      <c r="BZ121" s="895"/>
      <c r="CA121" s="895">
        <v>5511429</v>
      </c>
      <c r="CB121" s="895"/>
      <c r="CC121" s="895"/>
      <c r="CD121" s="895"/>
      <c r="CE121" s="895"/>
      <c r="CF121" s="956">
        <v>43.7</v>
      </c>
      <c r="CG121" s="957"/>
      <c r="CH121" s="957"/>
      <c r="CI121" s="957"/>
      <c r="CJ121" s="957"/>
      <c r="CK121" s="950"/>
      <c r="CL121" s="936"/>
      <c r="CM121" s="936"/>
      <c r="CN121" s="936"/>
      <c r="CO121" s="937"/>
      <c r="CP121" s="916" t="s">
        <v>411</v>
      </c>
      <c r="CQ121" s="917"/>
      <c r="CR121" s="917"/>
      <c r="CS121" s="917"/>
      <c r="CT121" s="917"/>
      <c r="CU121" s="917"/>
      <c r="CV121" s="917"/>
      <c r="CW121" s="917"/>
      <c r="CX121" s="917"/>
      <c r="CY121" s="917"/>
      <c r="CZ121" s="917"/>
      <c r="DA121" s="917"/>
      <c r="DB121" s="917"/>
      <c r="DC121" s="917"/>
      <c r="DD121" s="917"/>
      <c r="DE121" s="917"/>
      <c r="DF121" s="918"/>
      <c r="DG121" s="894">
        <v>3154503</v>
      </c>
      <c r="DH121" s="895"/>
      <c r="DI121" s="895"/>
      <c r="DJ121" s="895"/>
      <c r="DK121" s="895"/>
      <c r="DL121" s="895">
        <v>2756243</v>
      </c>
      <c r="DM121" s="895"/>
      <c r="DN121" s="895"/>
      <c r="DO121" s="895"/>
      <c r="DP121" s="895"/>
      <c r="DQ121" s="895">
        <v>2347374</v>
      </c>
      <c r="DR121" s="895"/>
      <c r="DS121" s="895"/>
      <c r="DT121" s="895"/>
      <c r="DU121" s="895"/>
      <c r="DV121" s="872">
        <v>18.600000000000001</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23857354</v>
      </c>
      <c r="BR122" s="926"/>
      <c r="BS122" s="926"/>
      <c r="BT122" s="926"/>
      <c r="BU122" s="926"/>
      <c r="BV122" s="926">
        <v>23570739</v>
      </c>
      <c r="BW122" s="926"/>
      <c r="BX122" s="926"/>
      <c r="BY122" s="926"/>
      <c r="BZ122" s="926"/>
      <c r="CA122" s="926">
        <v>23576209</v>
      </c>
      <c r="CB122" s="926"/>
      <c r="CC122" s="926"/>
      <c r="CD122" s="926"/>
      <c r="CE122" s="926"/>
      <c r="CF122" s="927">
        <v>186.8</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t="s">
        <v>463</v>
      </c>
      <c r="DH122" s="895"/>
      <c r="DI122" s="895"/>
      <c r="DJ122" s="895"/>
      <c r="DK122" s="895"/>
      <c r="DL122" s="895" t="s">
        <v>130</v>
      </c>
      <c r="DM122" s="895"/>
      <c r="DN122" s="895"/>
      <c r="DO122" s="895"/>
      <c r="DP122" s="895"/>
      <c r="DQ122" s="895" t="s">
        <v>468</v>
      </c>
      <c r="DR122" s="895"/>
      <c r="DS122" s="895"/>
      <c r="DT122" s="895"/>
      <c r="DU122" s="895"/>
      <c r="DV122" s="872" t="s">
        <v>460</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462</v>
      </c>
      <c r="AB123" s="858"/>
      <c r="AC123" s="858"/>
      <c r="AD123" s="858"/>
      <c r="AE123" s="859"/>
      <c r="AF123" s="860" t="s">
        <v>481</v>
      </c>
      <c r="AG123" s="858"/>
      <c r="AH123" s="858"/>
      <c r="AI123" s="858"/>
      <c r="AJ123" s="859"/>
      <c r="AK123" s="860" t="s">
        <v>481</v>
      </c>
      <c r="AL123" s="858"/>
      <c r="AM123" s="858"/>
      <c r="AN123" s="858"/>
      <c r="AO123" s="859"/>
      <c r="AP123" s="905" t="s">
        <v>461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482</v>
      </c>
      <c r="BP123" s="959"/>
      <c r="BQ123" s="913">
        <v>34117452</v>
      </c>
      <c r="BR123" s="914"/>
      <c r="BS123" s="914"/>
      <c r="BT123" s="914"/>
      <c r="BU123" s="914"/>
      <c r="BV123" s="914">
        <v>32814214</v>
      </c>
      <c r="BW123" s="914"/>
      <c r="BX123" s="914"/>
      <c r="BY123" s="914"/>
      <c r="BZ123" s="914"/>
      <c r="CA123" s="914">
        <v>33627722</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t="s">
        <v>130</v>
      </c>
      <c r="DH123" s="858"/>
      <c r="DI123" s="858"/>
      <c r="DJ123" s="858"/>
      <c r="DK123" s="859"/>
      <c r="DL123" s="860" t="s">
        <v>472</v>
      </c>
      <c r="DM123" s="858"/>
      <c r="DN123" s="858"/>
      <c r="DO123" s="858"/>
      <c r="DP123" s="859"/>
      <c r="DQ123" s="860" t="s">
        <v>130</v>
      </c>
      <c r="DR123" s="858"/>
      <c r="DS123" s="858"/>
      <c r="DT123" s="858"/>
      <c r="DU123" s="859"/>
      <c r="DV123" s="905" t="s">
        <v>460</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462</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53.2</v>
      </c>
      <c r="BR124" s="912"/>
      <c r="BS124" s="912"/>
      <c r="BT124" s="912"/>
      <c r="BU124" s="912"/>
      <c r="BV124" s="912">
        <v>52.2</v>
      </c>
      <c r="BW124" s="912"/>
      <c r="BX124" s="912"/>
      <c r="BY124" s="912"/>
      <c r="BZ124" s="912"/>
      <c r="CA124" s="912">
        <v>40</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463</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472</v>
      </c>
      <c r="AL125" s="858"/>
      <c r="AM125" s="858"/>
      <c r="AN125" s="858"/>
      <c r="AO125" s="859"/>
      <c r="AP125" s="905" t="s">
        <v>463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466</v>
      </c>
      <c r="DH125" s="923"/>
      <c r="DI125" s="923"/>
      <c r="DJ125" s="923"/>
      <c r="DK125" s="923"/>
      <c r="DL125" s="923" t="s">
        <v>488</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461</v>
      </c>
      <c r="AB126" s="858"/>
      <c r="AC126" s="858"/>
      <c r="AD126" s="858"/>
      <c r="AE126" s="859"/>
      <c r="AF126" s="860" t="s">
        <v>466</v>
      </c>
      <c r="AG126" s="858"/>
      <c r="AH126" s="858"/>
      <c r="AI126" s="858"/>
      <c r="AJ126" s="859"/>
      <c r="AK126" s="860" t="s">
        <v>463</v>
      </c>
      <c r="AL126" s="858"/>
      <c r="AM126" s="858"/>
      <c r="AN126" s="858"/>
      <c r="AO126" s="859"/>
      <c r="AP126" s="905" t="s">
        <v>466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v>506705</v>
      </c>
      <c r="DH126" s="895"/>
      <c r="DI126" s="895"/>
      <c r="DJ126" s="895"/>
      <c r="DK126" s="895"/>
      <c r="DL126" s="895">
        <v>777054</v>
      </c>
      <c r="DM126" s="895"/>
      <c r="DN126" s="895"/>
      <c r="DO126" s="895"/>
      <c r="DP126" s="895"/>
      <c r="DQ126" s="895">
        <v>757828</v>
      </c>
      <c r="DR126" s="895"/>
      <c r="DS126" s="895"/>
      <c r="DT126" s="895"/>
      <c r="DU126" s="895"/>
      <c r="DV126" s="872">
        <v>6</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488</v>
      </c>
      <c r="AB127" s="858"/>
      <c r="AC127" s="858"/>
      <c r="AD127" s="858"/>
      <c r="AE127" s="859"/>
      <c r="AF127" s="860" t="s">
        <v>461</v>
      </c>
      <c r="AG127" s="858"/>
      <c r="AH127" s="858"/>
      <c r="AI127" s="858"/>
      <c r="AJ127" s="859"/>
      <c r="AK127" s="860" t="s">
        <v>130</v>
      </c>
      <c r="AL127" s="858"/>
      <c r="AM127" s="858"/>
      <c r="AN127" s="858"/>
      <c r="AO127" s="859"/>
      <c r="AP127" s="905" t="s">
        <v>463</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463</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398541</v>
      </c>
      <c r="AB128" s="879"/>
      <c r="AC128" s="879"/>
      <c r="AD128" s="879"/>
      <c r="AE128" s="880"/>
      <c r="AF128" s="881">
        <v>406042</v>
      </c>
      <c r="AG128" s="879"/>
      <c r="AH128" s="879"/>
      <c r="AI128" s="879"/>
      <c r="AJ128" s="880"/>
      <c r="AK128" s="881">
        <v>377641</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460</v>
      </c>
      <c r="BG128" s="865"/>
      <c r="BH128" s="865"/>
      <c r="BI128" s="865"/>
      <c r="BJ128" s="865"/>
      <c r="BK128" s="865"/>
      <c r="BL128" s="888"/>
      <c r="BM128" s="864">
        <v>12.82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v>5019</v>
      </c>
      <c r="DH128" s="869"/>
      <c r="DI128" s="869"/>
      <c r="DJ128" s="869"/>
      <c r="DK128" s="869"/>
      <c r="DL128" s="869">
        <v>4859</v>
      </c>
      <c r="DM128" s="869"/>
      <c r="DN128" s="869"/>
      <c r="DO128" s="869"/>
      <c r="DP128" s="869"/>
      <c r="DQ128" s="869">
        <v>4809</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14368827</v>
      </c>
      <c r="AB129" s="858"/>
      <c r="AC129" s="858"/>
      <c r="AD129" s="858"/>
      <c r="AE129" s="859"/>
      <c r="AF129" s="860">
        <v>14693380</v>
      </c>
      <c r="AG129" s="858"/>
      <c r="AH129" s="858"/>
      <c r="AI129" s="858"/>
      <c r="AJ129" s="859"/>
      <c r="AK129" s="860">
        <v>14506939</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130</v>
      </c>
      <c r="BG129" s="848"/>
      <c r="BH129" s="848"/>
      <c r="BI129" s="848"/>
      <c r="BJ129" s="848"/>
      <c r="BK129" s="848"/>
      <c r="BL129" s="849"/>
      <c r="BM129" s="847">
        <v>17.82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1898158</v>
      </c>
      <c r="AB130" s="858"/>
      <c r="AC130" s="858"/>
      <c r="AD130" s="858"/>
      <c r="AE130" s="859"/>
      <c r="AF130" s="860">
        <v>2015685</v>
      </c>
      <c r="AG130" s="858"/>
      <c r="AH130" s="858"/>
      <c r="AI130" s="858"/>
      <c r="AJ130" s="859"/>
      <c r="AK130" s="860">
        <v>1885668</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9.1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12470669</v>
      </c>
      <c r="AB131" s="841"/>
      <c r="AC131" s="841"/>
      <c r="AD131" s="841"/>
      <c r="AE131" s="842"/>
      <c r="AF131" s="843">
        <v>12677695</v>
      </c>
      <c r="AG131" s="841"/>
      <c r="AH131" s="841"/>
      <c r="AI131" s="841"/>
      <c r="AJ131" s="842"/>
      <c r="AK131" s="843">
        <v>12621271</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v>40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9.8653969569999997</v>
      </c>
      <c r="AB132" s="821"/>
      <c r="AC132" s="821"/>
      <c r="AD132" s="821"/>
      <c r="AE132" s="822"/>
      <c r="AF132" s="823">
        <v>8.4463855609999996</v>
      </c>
      <c r="AG132" s="821"/>
      <c r="AH132" s="821"/>
      <c r="AI132" s="821"/>
      <c r="AJ132" s="822"/>
      <c r="AK132" s="823">
        <v>9.0866205149999999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10.6</v>
      </c>
      <c r="AB133" s="800"/>
      <c r="AC133" s="800"/>
      <c r="AD133" s="800"/>
      <c r="AE133" s="801"/>
      <c r="AF133" s="799">
        <v>9.6999999999999993</v>
      </c>
      <c r="AG133" s="800"/>
      <c r="AH133" s="800"/>
      <c r="AI133" s="800"/>
      <c r="AJ133" s="801"/>
      <c r="AK133" s="799">
        <v>9.1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t0i/xdeETRKxzHmSsNDoU3eJZP4PhR97x6s3TobK2L3cWWZXA8FDaoSEJyrJHjWWgujwsqfGeehfy0IKzPRYw==" saltValue="yezqWrXtKXTcrJJf2laX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4WrvhmKCQ/2cw64zjKn+geLUuZJ62WSsqcEWOJqUjK9sSR3Br1xJfkkc6YXGVIUY0C4V0Vq4ehw/tVtm8lDA==" saltValue="yCzB7mjxpDoUBVR3iRXi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A33syr02tFH/FtgAqeMNMqw5SdBzNRDH1tmMs46JdtcQ4jdPRejXXM14kElTm8gpZU0yrXANfk3QiICVLsZtA==" saltValue="qxl3yfXzV99Xk0LS7YtO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4412784</v>
      </c>
      <c r="AP9" s="312">
        <v>67676</v>
      </c>
      <c r="AQ9" s="313">
        <v>57145</v>
      </c>
      <c r="AR9" s="314">
        <v>18.399999999999999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608838</v>
      </c>
      <c r="AP10" s="315">
        <v>9337</v>
      </c>
      <c r="AQ10" s="316">
        <v>3801</v>
      </c>
      <c r="AR10" s="317">
        <v>145.6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660113</v>
      </c>
      <c r="AP11" s="315">
        <v>10124</v>
      </c>
      <c r="AQ11" s="316">
        <v>6723</v>
      </c>
      <c r="AR11" s="317">
        <v>50.6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v>138000</v>
      </c>
      <c r="AP12" s="315">
        <v>2116</v>
      </c>
      <c r="AQ12" s="316">
        <v>959</v>
      </c>
      <c r="AR12" s="317">
        <v>120.6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523</v>
      </c>
      <c r="AP13" s="315" t="s">
        <v>523</v>
      </c>
      <c r="AQ13" s="316">
        <v>1</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133896</v>
      </c>
      <c r="AP14" s="315">
        <v>2053</v>
      </c>
      <c r="AQ14" s="316">
        <v>2728</v>
      </c>
      <c r="AR14" s="317">
        <v>-24.7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157841</v>
      </c>
      <c r="AP15" s="315">
        <v>2421</v>
      </c>
      <c r="AQ15" s="316">
        <v>1349</v>
      </c>
      <c r="AR15" s="317">
        <v>79.5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-459252</v>
      </c>
      <c r="AP16" s="315">
        <v>-7043</v>
      </c>
      <c r="AQ16" s="316">
        <v>-4270</v>
      </c>
      <c r="AR16" s="317">
        <v>64.900000000000006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5652220</v>
      </c>
      <c r="AP17" s="315">
        <v>86684</v>
      </c>
      <c r="AQ17" s="316">
        <v>68438</v>
      </c>
      <c r="AR17" s="317">
        <v>26.7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8.2799999999999994</v>
      </c>
      <c r="AP21" s="328">
        <v>6.23</v>
      </c>
      <c r="AQ21" s="329">
        <v>2.0499999999999998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97.8</v>
      </c>
      <c r="AP22" s="333">
        <v>98.5</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2305905</v>
      </c>
      <c r="AP32" s="342">
        <v>35364</v>
      </c>
      <c r="AQ32" s="343">
        <v>33979</v>
      </c>
      <c r="AR32" s="344">
        <v>4.0999999999999996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523</v>
      </c>
      <c r="AP34" s="342" t="s">
        <v>523</v>
      </c>
      <c r="AQ34" s="343">
        <v>15</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1039877</v>
      </c>
      <c r="AP35" s="342">
        <v>15948</v>
      </c>
      <c r="AQ35" s="343">
        <v>9031</v>
      </c>
      <c r="AR35" s="344">
        <v>76.599999999999994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v>64247</v>
      </c>
      <c r="AP36" s="342">
        <v>985</v>
      </c>
      <c r="AQ36" s="343">
        <v>1893</v>
      </c>
      <c r="AR36" s="344">
        <v>-48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t="s">
        <v>523</v>
      </c>
      <c r="AP37" s="342" t="s">
        <v>523</v>
      </c>
      <c r="AQ37" s="343">
        <v>1352</v>
      </c>
      <c r="AR37" s="344" t="s">
        <v>523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v>127</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-377641</v>
      </c>
      <c r="AP39" s="342">
        <v>-5792</v>
      </c>
      <c r="AQ39" s="343">
        <v>-6634</v>
      </c>
      <c r="AR39" s="344">
        <v>-12.7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-1885668</v>
      </c>
      <c r="AP40" s="342">
        <v>-28919</v>
      </c>
      <c r="AQ40" s="343">
        <v>-28305</v>
      </c>
      <c r="AR40" s="344">
        <v>2.2000000000000002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1146847</v>
      </c>
      <c r="AP41" s="342">
        <v>17588</v>
      </c>
      <c r="AQ41" s="343">
        <v>11332</v>
      </c>
      <c r="AR41" s="344">
        <v>55.2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2380992</v>
      </c>
      <c r="AN51" s="364">
        <v>34943</v>
      </c>
      <c r="AO51" s="365">
        <v>51.2</v>
      </c>
      <c r="AP51" s="366">
        <v>53896</v>
      </c>
      <c r="AQ51" s="367">
        <v>-13.4</v>
      </c>
      <c r="AR51" s="368">
        <v>64.599999999999994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1043681</v>
      </c>
      <c r="AN52" s="372">
        <v>15317</v>
      </c>
      <c r="AO52" s="373">
        <v>60.4</v>
      </c>
      <c r="AP52" s="374">
        <v>20608</v>
      </c>
      <c r="AQ52" s="375">
        <v>-15.8</v>
      </c>
      <c r="AR52" s="376">
        <v>76.2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2435178</v>
      </c>
      <c r="AN53" s="364">
        <v>36079</v>
      </c>
      <c r="AO53" s="365">
        <v>3.3</v>
      </c>
      <c r="AP53" s="366">
        <v>47278</v>
      </c>
      <c r="AQ53" s="367">
        <v>-12.3</v>
      </c>
      <c r="AR53" s="368">
        <v>15.6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958809</v>
      </c>
      <c r="AN54" s="372">
        <v>14205</v>
      </c>
      <c r="AO54" s="373">
        <v>-7.3</v>
      </c>
      <c r="AP54" s="374">
        <v>24096</v>
      </c>
      <c r="AQ54" s="375">
        <v>16.899999999999999</v>
      </c>
      <c r="AR54" s="376">
        <v>-24.2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1682203</v>
      </c>
      <c r="AN55" s="364">
        <v>25189</v>
      </c>
      <c r="AO55" s="365">
        <v>-30.2</v>
      </c>
      <c r="AP55" s="366">
        <v>44504</v>
      </c>
      <c r="AQ55" s="367">
        <v>-5.9</v>
      </c>
      <c r="AR55" s="368">
        <v>-24.3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1170382</v>
      </c>
      <c r="AN56" s="372">
        <v>17525</v>
      </c>
      <c r="AO56" s="373">
        <v>23.4</v>
      </c>
      <c r="AP56" s="374">
        <v>25876</v>
      </c>
      <c r="AQ56" s="375">
        <v>7.4</v>
      </c>
      <c r="AR56" s="376">
        <v>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1447814</v>
      </c>
      <c r="AN57" s="364">
        <v>21968</v>
      </c>
      <c r="AO57" s="365">
        <v>-12.8</v>
      </c>
      <c r="AP57" s="366">
        <v>47820</v>
      </c>
      <c r="AQ57" s="367">
        <v>7.5</v>
      </c>
      <c r="AR57" s="368">
        <v>-20.3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1151498</v>
      </c>
      <c r="AN58" s="372">
        <v>17472</v>
      </c>
      <c r="AO58" s="373">
        <v>-0.3</v>
      </c>
      <c r="AP58" s="374">
        <v>25855</v>
      </c>
      <c r="AQ58" s="375">
        <v>-0.1</v>
      </c>
      <c r="AR58" s="376">
        <v>-0.2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1733958</v>
      </c>
      <c r="AN59" s="364">
        <v>26592</v>
      </c>
      <c r="AO59" s="365">
        <v>21</v>
      </c>
      <c r="AP59" s="366">
        <v>41934</v>
      </c>
      <c r="AQ59" s="367">
        <v>-12.3</v>
      </c>
      <c r="AR59" s="368">
        <v>33.299999999999997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1267137</v>
      </c>
      <c r="AN60" s="372">
        <v>19433</v>
      </c>
      <c r="AO60" s="373">
        <v>11.2</v>
      </c>
      <c r="AP60" s="374">
        <v>23352</v>
      </c>
      <c r="AQ60" s="375">
        <v>-9.6999999999999993</v>
      </c>
      <c r="AR60" s="376">
        <v>20.9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1936029</v>
      </c>
      <c r="AN61" s="379">
        <v>28954</v>
      </c>
      <c r="AO61" s="380">
        <v>6.5</v>
      </c>
      <c r="AP61" s="381">
        <v>47086</v>
      </c>
      <c r="AQ61" s="382">
        <v>-7.3</v>
      </c>
      <c r="AR61" s="368">
        <v>13.8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1118301</v>
      </c>
      <c r="AN62" s="372">
        <v>16790</v>
      </c>
      <c r="AO62" s="373">
        <v>17.5</v>
      </c>
      <c r="AP62" s="374">
        <v>23957</v>
      </c>
      <c r="AQ62" s="375">
        <v>-0.3</v>
      </c>
      <c r="AR62" s="376">
        <v>17.8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nXHDXbGGapPj3vVuQ4omYLfVvX6D21W6X7on5FUorIWctP2Gdnf7R7rCbayWvcyzXARER0N8515PAkDzgvgSA==" saltValue="NdYvLyzDAqYlXD2r2vA2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dFVfxH8OIVXZFkC2IX+FlbZnyQYqmTKcBP5ChO32folAOFkDmdfeheWgFo03BwqH76Pqj/lKZRuj8t0QYek/g==" saltValue="GUWI9bv/sUnaurl+aeoB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T/viOUhKShPRWCUBWZdYGSripozQL+2bXr4taIEXmDE5b7qhPpHKOPenRVdU2YPJ0Io7nt6ytxmpvNrg/N/Q==" saltValue="KGs70ajagfJKOYW/gJKe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6.49</v>
      </c>
      <c r="G47" s="12">
        <v>7.71</v>
      </c>
      <c r="H47" s="12">
        <v>7.81</v>
      </c>
      <c r="I47" s="12">
        <v>7.63</v>
      </c>
      <c r="J47" s="13">
        <v>5.7</v>
      </c>
    </row>
    <row r="48" spans="2:10" ht="57.75" customHeight="1" x14ac:dyDescent="0.15">
      <c r="B48" s="14"/>
      <c r="C48" s="1234" t="s">
        <v>4</v>
      </c>
      <c r="D48" s="1234"/>
      <c r="E48" s="1235"/>
      <c r="F48" s="15">
        <v>7.58</v>
      </c>
      <c r="G48" s="16">
        <v>6.51</v>
      </c>
      <c r="H48" s="16">
        <v>6.73</v>
      </c>
      <c r="I48" s="16">
        <v>9.5399999999999991</v>
      </c>
      <c r="J48" s="17">
        <v>6.04</v>
      </c>
    </row>
    <row r="49" spans="2:10" ht="57.75" customHeight="1" thickBot="1" x14ac:dyDescent="0.2">
      <c r="B49" s="18"/>
      <c r="C49" s="1236" t="s">
        <v>5</v>
      </c>
      <c r="D49" s="1236"/>
      <c r="E49" s="1237"/>
      <c r="F49" s="19">
        <v>2.2400000000000002</v>
      </c>
      <c r="G49" s="20">
        <v>0.5</v>
      </c>
      <c r="H49" s="20">
        <v>0.14000000000000001</v>
      </c>
      <c r="I49" s="20">
        <v>2.96</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QrqZL6epVdVMNnOoKHCOHqrNFMcZwVxNm3EWFgg8xUCzfhNW4rrI3jD3HhLbsRchbihnVtbSfJOOZazjgJ2Cw==" saltValue="aEGhc98Sr2Ey2Ym50qoL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水原 義則</cp:lastModifiedBy>
  <cp:lastPrinted>2020-09-18T05:02:00Z</cp:lastPrinted>
  <dcterms:created xsi:type="dcterms:W3CDTF">2020-02-10T04:56:17Z</dcterms:created>
  <dcterms:modified xsi:type="dcterms:W3CDTF">2020-09-18T05:23:41Z</dcterms:modified>
  <cp:category/>
</cp:coreProperties>
</file>