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mtsvin23.vill.mitsue.nara.jp\総務課\松本慶一\財政\財政比較分析表\H30財政状況資料集\20200814【作業依頼・９月２３日〆切】平成３０年度財政状況資料集(公会計分)の作成及び提出について\提出\"/>
    </mc:Choice>
  </mc:AlternateContent>
  <xr:revisionPtr revIDLastSave="0" documentId="13_ncr:1_{20C06904-C355-4AA0-AB90-59D8C4A05E70}" xr6:coauthVersionLast="36" xr6:coauthVersionMax="36" xr10:uidLastSave="{00000000-0000-0000-0000-000000000000}"/>
  <bookViews>
    <workbookView xWindow="0" yWindow="0" windowWidth="20490" windowHeight="75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W35" i="10"/>
  <c r="BW36" i="10" s="1"/>
  <c r="BW37" i="10" s="1"/>
  <c r="BW38" i="10" s="1"/>
  <c r="BW39" i="10" s="1"/>
  <c r="BW40" i="10" s="1"/>
  <c r="BW41" i="10" s="1"/>
  <c r="BW42" i="10" s="1"/>
  <c r="BE35" i="10"/>
  <c r="AM35" i="10"/>
  <c r="C35" i="10"/>
  <c r="CO34" i="10"/>
  <c r="BW34" i="10"/>
  <c r="AM34" i="10"/>
  <c r="U34" i="10"/>
  <c r="U35" i="10" s="1"/>
  <c r="U36" i="10" s="1"/>
  <c r="U37" i="10" s="1"/>
  <c r="C34" i="10"/>
  <c r="BE34"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<sst xmlns="http://schemas.openxmlformats.org/spreadsheetml/2006/main" count="1196" uniqueCount="601">
  <si>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</si>
  <si>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</si>
  <si>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</si>
  <si>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</si>
  <si>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</si>
  <si>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</si>
  <si>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</si>
  <si>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</si>
  <si>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</si>
  <si>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</si>
  <si>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</si>
  <si>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</si>
  <si>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</si>
  <si>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</si>
  <si>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</si>
  <si>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</si>
  <si>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</si>
  <si>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</si>
  <si>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</si>
  <si>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</si>
  <si>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</si>
  <si>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</si>
  <si>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</si>
  <si>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</si>
  <si>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</si>
  <si>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</si>
  <si>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</si>
  <si>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</si>
  <si>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</si>
  <si>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</si>
  <si>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</si>
  <si>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</si>
  <si>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</si>
  <si>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</si>
  <si>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</si>
  <si>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</si>
  <si>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</si>
  <si>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</si>
  <si>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</si>
  <si>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</si>
  <si>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</si>
  <si>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</si>
  <si>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</si>
  <si>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</si>
  <si>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</si>
  <si>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</si>
  <si>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</si>
  <si>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</si>
  <si>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</si>
  <si>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</si>
  <si>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</si>
  <si>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</si>
  <si>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</si>
  <si>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</si>
  <si>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</si>
  <si>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</si>
  <si>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</si>
  <si>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</si>
  <si>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</si>
  <si>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</si>
  <si>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</si>
  <si>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</si>
  <si>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</si>
  <si>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</si>
  <si>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</si>
  <si>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</si>
  <si>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</si>
  <si>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</si>
  <si>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</si>
  <si>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</si>
  <si>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</si>
  <si>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</si>
  <si>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</si>
  <si>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</si>
  <si>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</si>
  <si>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</si>
  <si>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</si>
  <si>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</si>
  <si>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</si>
  <si>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</si>
  <si>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</si>
  <si>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</si>
  <si>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</si>
  <si>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</si>
  <si>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</si>
  <si>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</si>
  <si>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</si>
  <si>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</si>
  <si>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</si>
  <si>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</si>
  <si>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</si>
  <si>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</si>
  <si>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</si>
  <si>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</si>
  <si>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</si>
  <si>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</si>
  <si>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</si>
  <si>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御杖村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</si>
  <si>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</si>
  <si>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</si>
  <si>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</si>
  <si>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</si>
  <si>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</si>
  <si>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</si>
  <si>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</si>
  <si>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</si>
  <si>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</si>
  <si>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</si>
  <si>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</si>
  <si>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</si>
  <si>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</si>
  <si>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</si>
  <si>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</si>
  <si>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</si>
  <si>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</si>
  <si>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</si>
  <si>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</si>
  <si>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</si>
  <si>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</si>
  <si>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</si>
  <si>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</si>
  <si>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</si>
  <si>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</si>
  <si>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</si>
  <si>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</si>
  <si>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</si>
  <si>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</si>
  <si>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</si>
  <si>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</si>
  <si>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</si>
  <si>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</si>
  <si>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</si>
  <si>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</si>
  <si>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</si>
  <si>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</si>
  <si>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</si>
  <si>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</si>
  <si>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</si>
  <si>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</si>
  <si>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</si>
  <si>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</si>
  <si>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</si>
  <si>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</si>
  <si>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</si>
  <si>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</si>
  <si>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</si>
  <si>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</si>
  <si>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</si>
  <si>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</si>
  <si>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</si>
  <si>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4"/>
  </si>
  <si>
    <t>うち日本人(％)</t>
    <phoneticPr fontId="5"/>
  </si>
  <si>
    <t>-3.3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</si>
  <si>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</si>
  <si>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</si>
  <si>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</si>
  <si>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</si>
  <si>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</si>
  <si>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</si>
  <si>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</si>
  <si>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</si>
  <si>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</si>
  <si>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</si>
  <si>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</si>
  <si>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</si>
  <si>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</si>
  <si>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</si>
  <si>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</si>
  <si>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</si>
  <si>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</si>
  <si>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</si>
  <si>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</si>
  <si>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</si>
  <si>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</si>
  <si>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</si>
  <si>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</si>
  <si>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</si>
  <si>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</si>
  <si>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</si>
  <si>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</si>
  <si>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</si>
  <si>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</si>
  <si>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</si>
  <si>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</si>
  <si>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</si>
  <si>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</si>
  <si>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</si>
  <si>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</si>
  <si>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</si>
  <si>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</si>
  <si>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</si>
  <si>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</si>
  <si>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</si>
  <si>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</si>
  <si>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</si>
  <si>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</si>
  <si>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</si>
  <si>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</si>
  <si>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</si>
  <si>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</si>
  <si>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</si>
  <si>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</si>
  <si>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</si>
  <si>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</si>
  <si>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</si>
  <si>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</si>
  <si>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</si>
  <si>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</si>
  <si>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</si>
  <si>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</si>
  <si>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</si>
  <si>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</si>
  <si>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奈良県御杖村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</si>
  <si>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</si>
  <si>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</si>
  <si>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</si>
  <si>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</si>
  <si>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</si>
  <si>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</si>
  <si>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</si>
  <si>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</si>
  <si>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</si>
  <si>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</si>
  <si>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</si>
  <si>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</si>
  <si>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</si>
  <si>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</si>
  <si>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</si>
  <si>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</si>
  <si>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</si>
  <si>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</si>
  <si>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</si>
  <si>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</si>
  <si>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</si>
  <si>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</si>
  <si>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</si>
  <si>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</si>
  <si>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</si>
  <si>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</si>
  <si>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</si>
  <si>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</si>
  <si>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</si>
  <si>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</si>
  <si>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</si>
  <si>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</si>
  <si>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</si>
  <si>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</si>
  <si>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</si>
  <si>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</si>
  <si>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</si>
  <si>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</si>
  <si>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</si>
  <si>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</si>
  <si>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</si>
  <si>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</si>
  <si>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</si>
  <si>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</si>
  <si>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</si>
  <si>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</si>
  <si>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</si>
  <si>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</si>
  <si>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</si>
  <si>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</si>
  <si>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</si>
  <si>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</si>
  <si>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</si>
  <si>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</si>
  <si>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</si>
  <si>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</si>
  <si>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</si>
  <si>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</si>
  <si>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</si>
  <si>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</si>
  <si>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</si>
  <si>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</si>
  <si>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</si>
  <si>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</si>
  <si>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</si>
  <si>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</si>
  <si>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</si>
  <si>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</si>
  <si>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</si>
  <si>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</si>
  <si>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</si>
  <si>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</si>
  <si>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</si>
  <si>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</si>
  <si>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</si>
  <si>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</si>
  <si>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</si>
  <si>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</si>
  <si>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</si>
  <si>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</si>
  <si>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</si>
  <si>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</si>
  <si>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</si>
  <si>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</si>
  <si>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</si>
  <si>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</si>
  <si>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</si>
  <si>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</si>
  <si>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</si>
  <si>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</si>
  <si>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</si>
  <si>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</si>
  <si>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</si>
  <si>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</si>
  <si>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</si>
  <si>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</si>
  <si>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</si>
  <si>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</si>
  <si>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</si>
  <si>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</si>
  <si>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</si>
  <si>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</si>
  <si>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</si>
  <si>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</si>
  <si>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</si>
  <si>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</si>
  <si>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</si>
  <si>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</si>
  <si>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</si>
  <si>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</si>
  <si>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</si>
  <si>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</si>
  <si>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</si>
  <si>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</si>
  <si>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</si>
  <si>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</si>
  <si>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</si>
  <si>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</si>
  <si>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</si>
  <si>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</si>
  <si>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</si>
  <si>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</si>
  <si>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</si>
  <si>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</si>
  <si>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</si>
  <si>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</si>
  <si>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</si>
  <si>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</si>
  <si>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</si>
  <si>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</si>
  <si>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</si>
  <si>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</si>
  <si>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</si>
  <si>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</si>
  <si>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</si>
  <si>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</si>
  <si>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</si>
  <si>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</si>
  <si>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</si>
  <si>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</si>
  <si>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</si>
  <si>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</si>
  <si>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</si>
  <si>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</si>
  <si>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</si>
  <si>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</si>
  <si>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</si>
  <si>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</si>
  <si>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</si>
  <si>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奈良県御杖村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</si>
  <si>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</si>
  <si>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</si>
  <si>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</si>
  <si>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</si>
  <si>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</si>
  <si>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</si>
  <si>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</si>
  <si>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</si>
  <si>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</si>
  <si>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</si>
  <si>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</si>
  <si>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</si>
  <si>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</si>
  <si>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</si>
  <si>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</si>
  <si>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</si>
  <si>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</si>
  <si>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</si>
  <si>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</si>
  <si>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</si>
  <si>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</si>
  <si>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</si>
  <si>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</si>
  <si>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</si>
  <si>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</si>
  <si>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</si>
  <si>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</si>
  <si>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</si>
  <si>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</si>
  <si>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</si>
  <si>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</si>
  <si>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</si>
  <si>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</si>
  <si>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</si>
  <si>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</si>
  <si>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</si>
  <si>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</si>
  <si>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</si>
  <si>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</si>
  <si>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</si>
  <si>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</si>
  <si>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</si>
  <si>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</si>
  <si>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</si>
  <si>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</si>
  <si>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</si>
  <si>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</si>
  <si>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</si>
  <si>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</si>
  <si>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</si>
  <si>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</si>
  <si>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</si>
  <si>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</si>
  <si>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</si>
  <si>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</si>
  <si>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</si>
  <si>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</si>
  <si>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</si>
  <si>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</si>
  <si>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</si>
  <si>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</si>
  <si>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</si>
  <si>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</si>
  <si>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</si>
  <si>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</si>
  <si>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</si>
  <si>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</si>
  <si>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</si>
  <si>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</si>
  <si>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</si>
  <si>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</si>
  <si>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</si>
  <si>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</si>
  <si>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</si>
  <si>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</si>
  <si>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</si>
  <si>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</si>
  <si>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</si>
  <si>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</si>
  <si>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</si>
  <si>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</si>
  <si>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</si>
  <si>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</si>
  <si>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</si>
  <si>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</si>
  <si>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</si>
  <si>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</si>
  <si>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</si>
  <si>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</si>
  <si>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</si>
  <si>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</si>
  <si>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</si>
  <si>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</si>
  <si>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</si>
  <si>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</si>
  <si>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</si>
  <si>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</si>
  <si>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</si>
  <si>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</si>
  <si>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</si>
  <si>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</si>
  <si>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</si>
  <si>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</si>
  <si>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</si>
  <si>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国民健康保険特別会計（診療施設勘定）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</si>
  <si>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</si>
  <si>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</si>
  <si>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</si>
  <si>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</si>
  <si>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</si>
  <si>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</si>
  <si>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</si>
  <si>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</si>
  <si>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</si>
  <si>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</si>
  <si>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</si>
  <si>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</si>
  <si>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</si>
  <si>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</si>
  <si>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</si>
  <si>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</si>
  <si>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</si>
  <si>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</si>
  <si>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</si>
  <si>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</si>
  <si>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</si>
  <si>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</si>
  <si>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</si>
  <si>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</si>
  <si>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</si>
  <si>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</si>
  <si>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</si>
  <si>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</si>
  <si>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</si>
  <si>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</si>
  <si>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</si>
  <si>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</si>
  <si>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</si>
  <si>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</si>
  <si>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</si>
  <si>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</si>
  <si>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</si>
  <si>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</si>
  <si>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</si>
  <si>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</si>
  <si>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</si>
  <si>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</si>
  <si>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</si>
  <si>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</si>
  <si>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</si>
  <si>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</si>
  <si>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</si>
  <si>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</si>
  <si>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</si>
  <si>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</si>
  <si>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</si>
  <si>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</si>
  <si>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</si>
  <si>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</si>
  <si>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</si>
  <si>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</si>
  <si>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</si>
  <si>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</si>
  <si>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</si>
  <si>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</si>
  <si>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</si>
  <si>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</si>
  <si>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</si>
  <si>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</si>
  <si>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</si>
  <si>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</si>
  <si>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</si>
  <si>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</si>
  <si>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</si>
  <si>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</si>
  <si>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</si>
  <si>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</si>
  <si>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</si>
  <si>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</si>
  <si>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</si>
  <si>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</si>
  <si>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</si>
  <si>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</si>
  <si>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</si>
  <si>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</si>
  <si>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</si>
  <si>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</si>
  <si>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</si>
  <si>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</si>
  <si>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</si>
  <si>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</si>
  <si>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</si>
  <si>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</si>
  <si>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</si>
  <si>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1.22</t>
  </si>
  <si>
    <t>▲ 1.63</t>
  </si>
  <si>
    <t>一般会計</t>
  </si>
  <si>
    <t>介護保険特別会計</t>
  </si>
  <si>
    <t>▲ 0.67</t>
  </si>
  <si>
    <t>簡易水道事業特別会計</t>
  </si>
  <si>
    <t>国民健康保険特別会計（事業勘定）</t>
  </si>
  <si>
    <t>国民健康保険特別会計（診療施設勘定）</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</si>
  <si>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</si>
  <si>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</si>
  <si>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</si>
  <si>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</si>
  <si>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</si>
  <si>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</si>
  <si>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</si>
  <si>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</si>
  <si>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</si>
  <si>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宇陀衛生一部事務組合</t>
  </si>
  <si>
    <t>奈良県市町村総合事務組合</t>
  </si>
  <si>
    <t>奈良県広域消防組合</t>
  </si>
  <si>
    <t>曽爾御杖行政一部事務組合</t>
    <rPh sb="4" eb="6">
      <t>ギョウセイ</t>
    </rPh>
    <phoneticPr fontId="2"/>
  </si>
  <si>
    <t>東宇陀環境衛生組合</t>
  </si>
  <si>
    <t>奈良広域水質検査センター組合</t>
    <rPh sb="6" eb="8">
      <t>ケンサ</t>
    </rPh>
    <phoneticPr fontId="2"/>
  </si>
  <si>
    <t>奈良県住宅新築資金等貸付金回収管理組合</t>
  </si>
  <si>
    <t>桜井宇陀広域連合</t>
  </si>
  <si>
    <t>奈良県後期高齢者医療広域連合</t>
  </si>
  <si>
    <t>公共施設整備基金</t>
    <rPh sb="0" eb="2">
      <t>コウキョウ</t>
    </rPh>
    <rPh sb="2" eb="4">
      <t>シセツ</t>
    </rPh>
    <rPh sb="4" eb="6">
      <t>セイビ</t>
    </rPh>
    <rPh sb="6" eb="8">
      <t>キキン</t>
    </rPh>
    <phoneticPr fontId="11"/>
  </si>
  <si>
    <t>ふるさと創生基金</t>
    <rPh sb="4" eb="6">
      <t>ソウセイ</t>
    </rPh>
    <rPh sb="6" eb="8">
      <t>キキン</t>
    </rPh>
    <phoneticPr fontId="11"/>
  </si>
  <si>
    <t>地域福祉基金</t>
    <rPh sb="0" eb="2">
      <t>チイキ</t>
    </rPh>
    <rPh sb="2" eb="4">
      <t>フクシ</t>
    </rPh>
    <rPh sb="4" eb="6">
      <t>キキン</t>
    </rPh>
    <phoneticPr fontId="11"/>
  </si>
  <si>
    <t>ふるさとづくり基金</t>
    <rPh sb="7" eb="9">
      <t>キキン</t>
    </rPh>
    <phoneticPr fontId="11"/>
  </si>
  <si>
    <t>地域振興基金</t>
    <rPh sb="0" eb="2">
      <t>チイキ</t>
    </rPh>
    <rPh sb="2" eb="4">
      <t>シンコウ</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</si>
  <si>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</si>
  <si>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</si>
  <si>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</si>
  <si>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</si>
  <si>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将来負担比率は、０％の健全な数値であるが、有形固定資産減価償却率は、上昇傾向にあり施設の老朽化が進んでいる。将来負担率の上昇に注意しつつ、施設の修繕及び改修に取り組んでいく。</t>
    <rPh sb="23" eb="25">
      <t>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</si>
  <si>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</si>
  <si>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</si>
  <si>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</si>
  <si>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</si>
  <si>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</si>
  <si>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</si>
  <si>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将来負担比率は、０％の健全な数値であり、実質公債費比率も年々減少している。地方債の発行抑制や歳出全般にわたり見直しを進め、財政の健全化に努める。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</si>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</sst>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177" fontId="8" fillId="0" borderId="28" xfId="3" quotePrefix="1" applyNumberFormat="1" applyFont="1" applyBorder="1" applyAlignment="1" applyProtection="1">
      <alignment horizontal="right" vertical="center" shrinkToFit="1"/>
      <protection locked="0"/>
    </xf>
    <xf numFmtId="177" fontId="8" fillId="0" borderId="29" xfId="3" quotePrefix="1" applyNumberFormat="1" applyFont="1" applyBorder="1" applyAlignment="1" applyProtection="1">
      <alignment horizontal="right" vertical="center" shrinkToFit="1"/>
      <protection locked="0"/>
    </xf>
    <xf numFmtId="177" fontId="8" fillId="0" borderId="20" xfId="3" quotePrefix="1" applyNumberFormat="1" applyFont="1" applyBorder="1" applyAlignment="1" applyProtection="1">
      <alignment horizontal="right" vertical="center" shrinkToFit="1"/>
      <protection locked="0"/>
    </xf>
    <xf numFmtId="177" fontId="8" fillId="0" borderId="21" xfId="3" quotePrefix="1" applyNumberFormat="1" applyFont="1" applyBorder="1" applyAlignment="1" applyProtection="1">
      <alignment horizontal="right" vertical="center" shrinkToFit="1"/>
      <protection locked="0"/>
    </xf>
    <xf numFmtId="177" fontId="8" fillId="0" borderId="22" xfId="3" quotePrefix="1" applyNumberFormat="1" applyFont="1" applyBorder="1" applyAlignment="1" applyProtection="1">
      <alignment horizontal="right" vertical="center" shrinkToFit="1"/>
      <protection locked="0"/>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quotePrefix="1"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quotePrefix="1"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quotePrefix="1"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quotePrefix="1"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7" xfId="12" quotePrefix="1"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3EAE680-C46D-4FEC-82D1-31E37DDDF3E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291945</c:v>
                </c:pt>
                <c:pt idx="3">
                  <c:v>291173</c:v>
                </c:pt>
                <c:pt idx="4">
                  <c:v>271581</c:v>
                </c:pt>
              </c:numCache>
            </c:numRef>
          </c:val>
          <c:smooth val="0"/>
          <c:extLst>
            <c:ext xmlns:c16="http://schemas.microsoft.com/office/drawing/2014/chart" uri="{C3380CC4-5D6E-409C-BE32-E72D297353CC}">
              <c16:uniqueId val="{00000000-4BEA-488E-9DAC-6847AAACC5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169609</c:v>
                </c:pt>
                <c:pt idx="1">
                  <c:v>183515</c:v>
                </c:pt>
                <c:pt idx="2">
                  <c:v>237041</c:v>
                </c:pt>
                <c:pt idx="3">
                  <c:v>235718</c:v>
                </c:pt>
                <c:pt idx="4">
                  <c:v>277808</c:v>
                </c:pt>
              </c:numCache>
            </c:numRef>
          </c:val>
          <c:smooth val="0"/>
          <c:extLst>
            <c:ext xmlns:c16="http://schemas.microsoft.com/office/drawing/2014/chart" uri="{C3380CC4-5D6E-409C-BE32-E72D297353CC}">
              <c16:uniqueId val="{00000001-4BEA-488E-9DAC-6847AAACC5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21.07</c:v>
                </c:pt>
                <c:pt idx="1">
                  <c:v>21.12</c:v>
                </c:pt>
                <c:pt idx="2">
                  <c:v>20.78</c:v>
                </c:pt>
                <c:pt idx="3">
                  <c:v>20.5</c:v>
                </c:pt>
                <c:pt idx="4">
                  <c:v>24.51</c:v>
                </c:pt>
              </c:numCache>
            </c:numRef>
          </c:val>
          <c:extLst>
            <c:ext xmlns:c16="http://schemas.microsoft.com/office/drawing/2014/chart" uri="{C3380CC4-5D6E-409C-BE32-E72D297353CC}">
              <c16:uniqueId val="{00000000-BB3D-4533-B2A8-0AAB4EBC72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56.37</c:v>
                </c:pt>
                <c:pt idx="1">
                  <c:v>53.53</c:v>
                </c:pt>
                <c:pt idx="2">
                  <c:v>56.47</c:v>
                </c:pt>
                <c:pt idx="3">
                  <c:v>60.82</c:v>
                </c:pt>
                <c:pt idx="4">
                  <c:v>63.75</c:v>
                </c:pt>
              </c:numCache>
            </c:numRef>
          </c:val>
          <c:extLst>
            <c:ext xmlns:c16="http://schemas.microsoft.com/office/drawing/2014/chart" uri="{C3380CC4-5D6E-409C-BE32-E72D297353CC}">
              <c16:uniqueId val="{00000001-BB3D-4533-B2A8-0AAB4EBC72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0.76</c:v>
                </c:pt>
                <c:pt idx="1">
                  <c:v>1.42</c:v>
                </c:pt>
                <c:pt idx="2">
                  <c:v>-1.22</c:v>
                </c:pt>
                <c:pt idx="3">
                  <c:v>-1.63</c:v>
                </c:pt>
                <c:pt idx="4">
                  <c:v>3.27</c:v>
                </c:pt>
              </c:numCache>
            </c:numRef>
          </c:val>
          <c:smooth val="0"/>
          <c:extLst>
            <c:ext xmlns:c16="http://schemas.microsoft.com/office/drawing/2014/chart" uri="{C3380CC4-5D6E-409C-BE32-E72D297353CC}">
              <c16:uniqueId val="{00000002-BB3D-4533-B2A8-0AAB4EBC72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32-4618-B0E0-55870D21A0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32-4618-B0E0-55870D21A0B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32-4618-B0E0-55870D21A0B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532-4618-B0E0-55870D21A0B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532-4618-B0E0-55870D21A0B8}"/>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0.18</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532-4618-B0E0-55870D21A0B8}"/>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0.43</c:v>
                </c:pt>
                <c:pt idx="4">
                  <c:v>#N/A</c:v>
                </c:pt>
                <c:pt idx="5">
                  <c:v>7.0000000000000007E-2</c:v>
                </c:pt>
                <c:pt idx="6">
                  <c:v>#N/A</c:v>
                </c:pt>
                <c:pt idx="7">
                  <c:v>0.4</c:v>
                </c:pt>
                <c:pt idx="8">
                  <c:v>#N/A</c:v>
                </c:pt>
                <c:pt idx="9">
                  <c:v>0.03</c:v>
                </c:pt>
              </c:numCache>
            </c:numRef>
          </c:val>
          <c:extLst>
            <c:ext xmlns:c16="http://schemas.microsoft.com/office/drawing/2014/chart" uri="{C3380CC4-5D6E-409C-BE32-E72D297353CC}">
              <c16:uniqueId val="{00000006-6532-4618-B0E0-55870D21A0B8}"/>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0.03</c:v>
                </c:pt>
                <c:pt idx="2">
                  <c:v>#N/A</c:v>
                </c:pt>
                <c:pt idx="3">
                  <c:v>0.03</c:v>
                </c:pt>
                <c:pt idx="4">
                  <c:v>#N/A</c:v>
                </c:pt>
                <c:pt idx="5">
                  <c:v>0.14000000000000001</c:v>
                </c:pt>
                <c:pt idx="6">
                  <c:v>#N/A</c:v>
                </c:pt>
                <c:pt idx="7">
                  <c:v>0.33</c:v>
                </c:pt>
                <c:pt idx="8">
                  <c:v>#N/A</c:v>
                </c:pt>
                <c:pt idx="9">
                  <c:v>0.19</c:v>
                </c:pt>
              </c:numCache>
            </c:numRef>
          </c:val>
          <c:extLst>
            <c:ext xmlns:c16="http://schemas.microsoft.com/office/drawing/2014/chart" uri="{C3380CC4-5D6E-409C-BE32-E72D297353CC}">
              <c16:uniqueId val="{00000007-6532-4618-B0E0-55870D21A0B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0.45</c:v>
                </c:pt>
                <c:pt idx="4">
                  <c:v>#N/A</c:v>
                </c:pt>
                <c:pt idx="5">
                  <c:v>0.25</c:v>
                </c:pt>
                <c:pt idx="6">
                  <c:v>0.67</c:v>
                </c:pt>
                <c:pt idx="7">
                  <c:v>#N/A</c:v>
                </c:pt>
                <c:pt idx="8">
                  <c:v>#N/A</c:v>
                </c:pt>
                <c:pt idx="9">
                  <c:v>0.21</c:v>
                </c:pt>
              </c:numCache>
            </c:numRef>
          </c:val>
          <c:extLst>
            <c:ext xmlns:c16="http://schemas.microsoft.com/office/drawing/2014/chart" uri="{C3380CC4-5D6E-409C-BE32-E72D297353CC}">
              <c16:uniqueId val="{00000008-6532-4618-B0E0-55870D21A0B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21.07</c:v>
                </c:pt>
                <c:pt idx="2">
                  <c:v>#N/A</c:v>
                </c:pt>
                <c:pt idx="3">
                  <c:v>21.12</c:v>
                </c:pt>
                <c:pt idx="4">
                  <c:v>#N/A</c:v>
                </c:pt>
                <c:pt idx="5">
                  <c:v>20.77</c:v>
                </c:pt>
                <c:pt idx="6">
                  <c:v>#N/A</c:v>
                </c:pt>
                <c:pt idx="7">
                  <c:v>20.5</c:v>
                </c:pt>
                <c:pt idx="8">
                  <c:v>#N/A</c:v>
                </c:pt>
                <c:pt idx="9">
                  <c:v>24.51</c:v>
                </c:pt>
              </c:numCache>
            </c:numRef>
          </c:val>
          <c:extLst>
            <c:ext xmlns:c16="http://schemas.microsoft.com/office/drawing/2014/chart" uri="{C3380CC4-5D6E-409C-BE32-E72D297353CC}">
              <c16:uniqueId val="{00000009-6532-4618-B0E0-55870D21A0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346</c:v>
                </c:pt>
                <c:pt idx="5">
                  <c:v>325</c:v>
                </c:pt>
                <c:pt idx="8">
                  <c:v>279</c:v>
                </c:pt>
                <c:pt idx="11">
                  <c:v>228</c:v>
                </c:pt>
                <c:pt idx="14">
                  <c:v>193</c:v>
                </c:pt>
              </c:numCache>
            </c:numRef>
          </c:val>
          <c:extLst>
            <c:ext xmlns:c16="http://schemas.microsoft.com/office/drawing/2014/chart" uri="{C3380CC4-5D6E-409C-BE32-E72D297353CC}">
              <c16:uniqueId val="{00000000-D202-4034-8062-A1BAA42C83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02-4034-8062-A1BAA42C83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202-4034-8062-A1BAA42C83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3-D202-4034-8062-A1BAA42C83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c:v>
                </c:pt>
                <c:pt idx="3">
                  <c:v>21</c:v>
                </c:pt>
                <c:pt idx="6">
                  <c:v>24</c:v>
                </c:pt>
                <c:pt idx="9">
                  <c:v>34</c:v>
                </c:pt>
                <c:pt idx="12">
                  <c:v>33</c:v>
                </c:pt>
              </c:numCache>
            </c:numRef>
          </c:val>
          <c:extLst>
            <c:ext xmlns:c16="http://schemas.microsoft.com/office/drawing/2014/chart" uri="{C3380CC4-5D6E-409C-BE32-E72D297353CC}">
              <c16:uniqueId val="{00000004-D202-4034-8062-A1BAA42C83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02-4034-8062-A1BAA42C83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02-4034-8062-A1BAA42C83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420</c:v>
                </c:pt>
                <c:pt idx="3">
                  <c:v>384</c:v>
                </c:pt>
                <c:pt idx="6">
                  <c:v>316</c:v>
                </c:pt>
                <c:pt idx="9">
                  <c:v>243</c:v>
                </c:pt>
                <c:pt idx="12">
                  <c:v>202</c:v>
                </c:pt>
              </c:numCache>
            </c:numRef>
          </c:val>
          <c:extLst>
            <c:ext xmlns:c16="http://schemas.microsoft.com/office/drawing/2014/chart" uri="{C3380CC4-5D6E-409C-BE32-E72D297353CC}">
              <c16:uniqueId val="{00000007-D202-4034-8062-A1BAA42C83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87</c:v>
                </c:pt>
                <c:pt idx="2">
                  <c:v>#N/A</c:v>
                </c:pt>
                <c:pt idx="3">
                  <c:v>#N/A</c:v>
                </c:pt>
                <c:pt idx="4">
                  <c:v>81</c:v>
                </c:pt>
                <c:pt idx="5">
                  <c:v>#N/A</c:v>
                </c:pt>
                <c:pt idx="6">
                  <c:v>#N/A</c:v>
                </c:pt>
                <c:pt idx="7">
                  <c:v>61</c:v>
                </c:pt>
                <c:pt idx="8">
                  <c:v>#N/A</c:v>
                </c:pt>
                <c:pt idx="9">
                  <c:v>#N/A</c:v>
                </c:pt>
                <c:pt idx="10">
                  <c:v>49</c:v>
                </c:pt>
                <c:pt idx="11">
                  <c:v>#N/A</c:v>
                </c:pt>
                <c:pt idx="12">
                  <c:v>#N/A</c:v>
                </c:pt>
                <c:pt idx="13">
                  <c:v>42</c:v>
                </c:pt>
                <c:pt idx="14">
                  <c:v>#N/A</c:v>
                </c:pt>
              </c:numCache>
            </c:numRef>
          </c:val>
          <c:smooth val="0"/>
          <c:extLst>
            <c:ext xmlns:c16="http://schemas.microsoft.com/office/drawing/2014/chart" uri="{C3380CC4-5D6E-409C-BE32-E72D297353CC}">
              <c16:uniqueId val="{00000008-D202-4034-8062-A1BAA42C83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1896</c:v>
                </c:pt>
                <c:pt idx="5">
                  <c:v>1748</c:v>
                </c:pt>
                <c:pt idx="8">
                  <c:v>1647</c:v>
                </c:pt>
                <c:pt idx="11">
                  <c:v>1597</c:v>
                </c:pt>
                <c:pt idx="14">
                  <c:v>1556</c:v>
                </c:pt>
              </c:numCache>
            </c:numRef>
          </c:val>
          <c:extLst>
            <c:ext xmlns:c16="http://schemas.microsoft.com/office/drawing/2014/chart" uri="{C3380CC4-5D6E-409C-BE32-E72D297353CC}">
              <c16:uniqueId val="{00000000-73E3-4CF5-8ACC-869C8267A8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3E3-4CF5-8ACC-869C8267A8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2324</c:v>
                </c:pt>
                <c:pt idx="5">
                  <c:v>2538</c:v>
                </c:pt>
                <c:pt idx="8">
                  <c:v>2771</c:v>
                </c:pt>
                <c:pt idx="11">
                  <c:v>2867</c:v>
                </c:pt>
                <c:pt idx="14">
                  <c:v>2881</c:v>
                </c:pt>
              </c:numCache>
            </c:numRef>
          </c:val>
          <c:extLst>
            <c:ext xmlns:c16="http://schemas.microsoft.com/office/drawing/2014/chart" uri="{C3380CC4-5D6E-409C-BE32-E72D297353CC}">
              <c16:uniqueId val="{00000002-73E3-4CF5-8ACC-869C8267A8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E3-4CF5-8ACC-869C8267A8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E3-4CF5-8ACC-869C8267A8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E3-4CF5-8ACC-869C8267A8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643</c:v>
                </c:pt>
                <c:pt idx="3">
                  <c:v>612</c:v>
                </c:pt>
                <c:pt idx="6">
                  <c:v>597</c:v>
                </c:pt>
                <c:pt idx="9">
                  <c:v>574</c:v>
                </c:pt>
                <c:pt idx="12">
                  <c:v>532</c:v>
                </c:pt>
              </c:numCache>
            </c:numRef>
          </c:val>
          <c:extLst>
            <c:ext xmlns:c16="http://schemas.microsoft.com/office/drawing/2014/chart" uri="{C3380CC4-5D6E-409C-BE32-E72D297353CC}">
              <c16:uniqueId val="{00000006-73E3-4CF5-8ACC-869C8267A8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c:v>
                </c:pt>
                <c:pt idx="3">
                  <c:v>33</c:v>
                </c:pt>
                <c:pt idx="6">
                  <c:v>39</c:v>
                </c:pt>
                <c:pt idx="9">
                  <c:v>34</c:v>
                </c:pt>
                <c:pt idx="12">
                  <c:v>30</c:v>
                </c:pt>
              </c:numCache>
            </c:numRef>
          </c:val>
          <c:extLst>
            <c:ext xmlns:c16="http://schemas.microsoft.com/office/drawing/2014/chart" uri="{C3380CC4-5D6E-409C-BE32-E72D297353CC}">
              <c16:uniqueId val="{00000007-73E3-4CF5-8ACC-869C8267A8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145</c:v>
                </c:pt>
                <c:pt idx="3">
                  <c:v>150</c:v>
                </c:pt>
                <c:pt idx="6">
                  <c:v>149</c:v>
                </c:pt>
                <c:pt idx="9">
                  <c:v>167</c:v>
                </c:pt>
                <c:pt idx="12">
                  <c:v>175</c:v>
                </c:pt>
              </c:numCache>
            </c:numRef>
          </c:val>
          <c:extLst>
            <c:ext xmlns:c16="http://schemas.microsoft.com/office/drawing/2014/chart" uri="{C3380CC4-5D6E-409C-BE32-E72D297353CC}">
              <c16:uniqueId val="{00000008-73E3-4CF5-8ACC-869C8267A8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3E3-4CF5-8ACC-869C8267A8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1939</c:v>
                </c:pt>
                <c:pt idx="3">
                  <c:v>1748</c:v>
                </c:pt>
                <c:pt idx="6">
                  <c:v>1649</c:v>
                </c:pt>
                <c:pt idx="9">
                  <c:v>1609</c:v>
                </c:pt>
                <c:pt idx="12">
                  <c:v>1647</c:v>
                </c:pt>
              </c:numCache>
            </c:numRef>
          </c:val>
          <c:extLst>
            <c:ext xmlns:c16="http://schemas.microsoft.com/office/drawing/2014/chart" uri="{C3380CC4-5D6E-409C-BE32-E72D297353CC}">
              <c16:uniqueId val="{0000000A-73E3-4CF5-8ACC-869C8267A8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3E3-4CF5-8ACC-869C8267A8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818</c:v>
                </c:pt>
                <c:pt idx="1">
                  <c:v>820</c:v>
                </c:pt>
                <c:pt idx="2">
                  <c:v>822</c:v>
                </c:pt>
              </c:numCache>
            </c:numRef>
          </c:val>
          <c:extLst>
            <c:ext xmlns:c16="http://schemas.microsoft.com/office/drawing/2014/chart" uri="{C3380CC4-5D6E-409C-BE32-E72D297353CC}">
              <c16:uniqueId val="{00000000-D755-459D-8ACE-1C8B8C964A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430</c:v>
                </c:pt>
                <c:pt idx="1">
                  <c:v>432</c:v>
                </c:pt>
                <c:pt idx="2">
                  <c:v>434</c:v>
                </c:pt>
              </c:numCache>
            </c:numRef>
          </c:val>
          <c:extLst>
            <c:ext xmlns:c16="http://schemas.microsoft.com/office/drawing/2014/chart" uri="{C3380CC4-5D6E-409C-BE32-E72D297353CC}">
              <c16:uniqueId val="{00000001-D755-459D-8ACE-1C8B8C964A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1265</c:v>
                </c:pt>
                <c:pt idx="1">
                  <c:v>1371</c:v>
                </c:pt>
                <c:pt idx="2">
                  <c:v>1377</c:v>
                </c:pt>
              </c:numCache>
            </c:numRef>
          </c:val>
          <c:extLst>
            <c:ext xmlns:c16="http://schemas.microsoft.com/office/drawing/2014/chart" uri="{C3380CC4-5D6E-409C-BE32-E72D297353CC}">
              <c16:uniqueId val="{00000002-D755-459D-8ACE-1C8B8C964A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{B79E182D-0365-47F5-9EA0-881E2DE50CFB}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D22-4A09-8965-7EB3FD9BEB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{063A9733-7534-47E2-A20A-3FEE27E7B280}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22-4A09-8965-7EB3FD9BEB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{6309E119-46DB-44AC-9FBC-A084CD57E881}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22-4A09-8965-7EB3FD9BEB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{AC37D705-C5D3-4EA1-AFE3-95658895C972}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22-4A09-8965-7EB3FD9BEB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{EA363102-97B4-4873-9FF6-63E1F9FD6E6B}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22-4A09-8965-7EB3FD9BEB9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{8FAF8F19-8FC4-4272-8898-B7B09B9F7832}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D22-4A09-8965-7EB3FD9BEB9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{A02B8064-12E5-4C1A-82AE-7156F2A79ACB}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D22-4A09-8965-7EB3FD9BEB9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{C8A200A5-F83D-49F9-9CDE-3E61D1A0146F}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D22-4A09-8965-7EB3FD9BEB9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{3EB13331-DC36-4529-A69B-BF2EF38A00D9}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D22-4A09-8965-7EB3FD9BEB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60.2</c:v>
                </c:pt>
                <c:pt idx="24">
                  <c:v>61.4</c:v>
                </c:pt>
                <c:pt idx="32">
                  <c:v>62.9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D22-4A09-8965-7EB3FD9BEB9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{712ADA4A-77D5-406F-A836-6ED2A71DD8A7}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D22-4A09-8965-7EB3FD9BEB9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{F9847401-90F1-4813-B2AD-76B65EB1A74E}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22-4A09-8965-7EB3FD9BEB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{A67B09FA-3810-4C31-A05A-0321CF75ED4E}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22-4A09-8965-7EB3FD9BEB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{C617152F-C08D-4BC3-85E7-EC9593A06800}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22-4A09-8965-7EB3FD9BEB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{1ACCC8F9-F954-4854-8E09-F45DCA0B83DB}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22-4A09-8965-7EB3FD9BEB9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{BE5F8672-519C-4082-826D-1EF03CFB51FC}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D22-4A09-8965-7EB3FD9BEB9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{675C1FE5-E42A-4A23-B0BE-DE1FDF23724E}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D22-4A09-8965-7EB3FD9BEB9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{B4CCDBA7-8ED5-4354-BF6C-E61F71B0B6C3}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D22-4A09-8965-7EB3FD9BEB9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{79EF9156-A6DF-4CC1-A493-D9839F072972}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D22-4A09-8965-7EB3FD9BEB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3D22-4A09-8965-7EB3FD9BEB9E}"/>
            </c:ext>
          </c:extLst>
        </c:ser>
        <c:dLbls>
          <c:showLegendKey val="0"/>
          <c:showVal val="1"/>
          <c:showCatName val="0"/>
          <c:showSerName val="0"/>
          <c:showPercent val="0"/>
          <c:showBubbleSize val="0"/>
        </c:dLbls>
        <c:axId val="46179840"/>
        <c:axId val="46181760"/>
      </c:scatterChart>
      <c:valAx>
        <c:axId val="4617984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{4B184BFD-6778-417E-9440-32B48C0BB25E}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8D8-40DB-A5CC-CAF59FE532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{B56081D8-BA13-4209-BCDF-7541C0D437DE}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D8-40DB-A5CC-CAF59FE532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{3EFB18EE-174B-4D1E-BDC4-700FAE886799}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D8-40DB-A5CC-CAF59FE532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{0AB4C4E5-65BE-4813-BB35-B7EE4B17C25E}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D8-40DB-A5CC-CAF59FE532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{A51D2A73-C288-4528-BA55-1C9E05247B19}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D8-40DB-A5CC-CAF59FE5320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{B9F98164-4532-4A58-A275-1DD51A41A43D}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8D8-40DB-A5CC-CAF59FE5320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{E0FDB921-16C1-4345-97A9-6D93E50E2A7F}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8D8-40DB-A5CC-CAF59FE5320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{9474CF86-6CF9-474C-B9CE-9F41BA73273E}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8D8-40DB-A5CC-CAF59FE5320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{3F84E385-4E34-4D37-8D6A-E85DA0B320EF}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8D8-40DB-A5CC-CAF59FE532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7.9</c:v>
                </c:pt>
                <c:pt idx="16">
                  <c:v>6.6</c:v>
                </c:pt>
                <c:pt idx="24">
                  <c:v>5.4</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8D8-40DB-A5CC-CAF59FE532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{AC63A84C-DFA2-46BD-AF2F-9FAEB1A50524}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8D8-40DB-A5CC-CAF59FE532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{3871FB96-F501-4EC2-AF35-58DB2D82BA48}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D8-40DB-A5CC-CAF59FE532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{5549B5CE-4A9C-492C-A2A5-686F40659473}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D8-40DB-A5CC-CAF59FE532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{F86D88DA-F9FA-4427-A2BE-5FF7D9B8EB42}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D8-40DB-A5CC-CAF59FE532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{7EFBA656-3242-429F-A01A-38477A2A1B79}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D8-40DB-A5CC-CAF59FE5320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{28AED0CF-8B8C-4F5E-B14C-7F5B5B0E57F8}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8D8-40DB-A5CC-CAF59FE5320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{E394C552-5C09-4872-9D91-5A67FAE37F92}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8D8-40DB-A5CC-CAF59FE53204}"/>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{1C67DB08-D5FE-40ED-9B51-CAEF36508E0C}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8D8-40DB-A5CC-CAF59FE53204}"/>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{B9A4501B-7AB2-4F04-8EE5-833FB5A286F9}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8D8-40DB-A5CC-CAF59FE532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8D8-40DB-A5CC-CAF59FE53204}"/>
            </c:ext>
          </c:extLst>
        </c:ser>
        <c:dLbls>
          <c:showLegendKey val="0"/>
          <c:showVal val="1"/>
          <c:showCatName val="0"/>
          <c:showSerName val="0"/>
          <c:showPercent val="0"/>
          <c:showBubbleSize val="0"/>
        </c:dLbls>
        <c:axId val="84219776"/>
        <c:axId val="84234240"/>
      </c:scatterChart>
      <c:valAx>
        <c:axId val="84219776"/>
        <c:scaling>
          <c:orientation val="minMax"/>
          <c:max val="7.8"/>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１８年度以降、地方債の発行額を抑制し、また簡易水道事業債等の繰上償還を実施した。平成２１年度までは元利償還金等が増加していたが、平成２２年度からは減少に転じた。平成２８年度以降は元利償還金が大幅に減少している。今後も地方債の発行抑制に取り組む。</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地方債の発行抑制に取り組んで</a:t>
          </a:r>
          <a:r>
            <a:rPr kumimoji="0" lang="ja-JP" altLang="en-US" sz="1300" b="0" i="0" u="none" strike="noStrike" kern="0" cap="none" spc="0" normalizeH="0" baseline="0" noProof="0">
              <a:ln>
                <a:noFill/>
              </a:ln>
              <a:solidFill>
                <a:prstClr val="black"/>
              </a:solidFill>
              <a:effectLst/>
              <a:uLnTx/>
              <a:uFillTx/>
              <a:latin typeface="+mn-lt"/>
              <a:ea typeface="+mn-ea"/>
              <a:cs typeface="+mn-cs"/>
            </a:rPr>
            <a:t>きたので</a:t>
          </a:r>
          <a:r>
            <a:rPr kumimoji="0" lang="ja-JP" altLang="ja-JP" sz="1300" b="0" i="0" u="none" strike="noStrike" kern="0" cap="none" spc="0" normalizeH="0" baseline="0" noProof="0">
              <a:ln>
                <a:noFill/>
              </a:ln>
              <a:solidFill>
                <a:prstClr val="black"/>
              </a:solidFill>
              <a:effectLst/>
              <a:uLnTx/>
              <a:uFillTx/>
              <a:latin typeface="+mn-lt"/>
              <a:ea typeface="+mn-ea"/>
              <a:cs typeface="+mn-cs"/>
            </a:rPr>
            <a:t>、地方債残高は減少させることができた。また、基金残高が増加したことによって、引き続き将来負担額より、充当可能財源等が上回る結果となった。今後も将来負担額を増加させないように、地方債の発行抑制に取り組む。</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奈良県御杖村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基金運用益及びふるさとづくり寄附金を積み立てたことによる増加。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短期的には、基金運用益の積立による微増の予定。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公共施設整備基金・・公共施設の整備に要する財源の一部に充てる。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ふるさと創生基金・・・地域づくりの資金に充てる。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地域福祉基金・・・高齢者保健福祉施策に要する経費の財源に充てる。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ふるさとづくり基金・・・ふるさとづくり寄附金積立による基金。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１）自然を守り、再生に関する事業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２）教育の推進、文化の保全及び育成に関する事業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３）災害、防災対策に関する事業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４）その他目的達成のために資する事業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地域振興基金・・・福祉活動の促進及び快適な生活環境の形成等を図るために要する経費の財源に充てる。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ふるさとづくり基金・・・基金運用益及びふるさとづくり寄附金を積み立てたことによる増加。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公共施設整備基金・・・基金運用益を積み立てたことによる増加。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ふるさと創生基金・・・基金運用益を積み立てたことによる増加。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公共施設整備基金・・・今後、小中一貫教育施設整備のため、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見込み</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ふるさとづくり基金・・・基金目的に合致する事業であれば、取り崩し事業に充当する予定。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ふるさと創生基金・・・基金運用益の積立による微増の予定。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基金運用益を積み立てたことによる増加。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災害への備え等のため、決算剰余金を積み立てることとしている。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基金運用益を積み立てたことによる増加。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基金運用益の積立による微増の予定。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C9C10AD-63F0-4766-A621-0F3E657DF4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8EA7991-15A8-432A-B8C8-78F4571140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2D3AD8AE-26FC-4B26-85ED-2B75C6AA151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FB45FAD4-604C-43F8-AE94-548809999AD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D4E46958-615A-4AF4-B567-A9BD31B2670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19EC6FEE-DA20-4804-B019-2C6C144B6FE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269242A7-0F74-41DD-BF86-1290BEC7F2D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6FE2BDB9-5E38-4A4E-B7A8-4F755F41238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A6958012-9ED1-40C3-8AB8-E0616E92F2E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E32EF26B-CCC8-4852-9D57-26614116DD6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50012593-3007-4AA7-B041-22570F01287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43DAE028-4B0B-40E9-93F1-31E7E496712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5C27F5C8-A07D-467D-B792-891B2C23210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B32EC2E1-220D-41FB-8243-14D3BA3416B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E113C2D3-1534-4286-84EE-0918E5716E0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F9E558B-6471-4A7F-B442-DFF736DA54A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C5B09AAF-B07A-49E7-A170-B0B875EBBB5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DC6CE6E4-33C4-420B-9533-35287B85441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BA34C68B-6076-4FC9-8863-888C0373554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78A58B49-7860-4135-9BE3-682036E707D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
1,629
79.58
2,390,270
2,042,516
316,213
1,289,940
1,640,188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67A48B67-D3D9-4CDB-931B-A1647583AEE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3DF805B0-6AE1-4768-BAC6-1921F4EEEDE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55383FA7-5854-44A4-A1B8-D46ABA0DF0B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BF9079A0-1A1E-441D-83C5-9F9ACF83C53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D154E694-94CB-4BC3-B9CC-47670C09902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6968768F-063A-4BA1-962C-36FA7CF63E3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3E1A8D1A-5AAA-4297-832C-69ACB9D556F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65ADC857-48CF-40EC-9163-99DE4BC0E1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79AC077D-925F-4456-9F03-20CBA31DDB8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FB530850-7E2A-4BD5-9AB6-88EB11CF5C5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D79DC62E-26D2-4E6A-BC7E-11634D7F2D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89F02D49-0155-4B45-9826-A97B71303C9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9D7739AA-B4DA-4DB8-8BBF-621AEC7772F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2239DB9B-0CB0-44B2-A117-CC822294D79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D31CA80A-21A8-4E3F-A3B7-D16ED7CF6F3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FA885185-19EE-415E-BC5D-0567E107441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1C77CAAD-E27A-478B-9234-2EA744EFB3A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5F2AB9AB-0497-4EBD-9CF3-7FE125DABAF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CE8CA382-3BC8-494E-98B0-B73FDE9A2BA6}"/>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77C0FD42-962C-405C-9440-46D7457516E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3FDFC5C4-ED6D-4EA4-997F-FA2F22DDDBBD}"/>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E5151F7A-2FF8-43C0-8063-DA7328D5685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470935AE-AF7A-4D63-94CE-A6591F12C07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A038B84A-5404-4163-A7BF-0DD32001AA2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7D08028C-E633-4F45-8D99-BEE63E7B6B7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2E9D22AB-B82F-40A5-9CC5-484C1823DD1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3D7DCF4D-E7A3-4F71-B35E-343059C1A6D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7620E020-280F-4533-B3DE-EB6D45C102E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41542949-6828-4336-A6C1-782036865BA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689F16A1-F9D9-4997-89C5-1058C66D9D6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A6CFAD8C-A6E6-4529-9287-2438BDF1158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9E0A437-A384-42F3-9ADD-027E696B326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A9DAC101-3289-4CD5-BEA4-49D87C4AF09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6C1A11DD-3801-4F59-B448-EB032A3E9B6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決算において、全国平均より</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、類似団体平均より</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下回り、県平均より</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上回る割合となっている。</a:t>
          </a:r>
        </a:p>
        <a:p>
          <a:r>
            <a:rPr kumimoji="1" lang="ja-JP" altLang="en-US" sz="1100">
              <a:latin typeface="ＭＳ Ｐゴシック" panose="020B0600070205080204" pitchFamily="50" charset="-128"/>
              <a:ea typeface="ＭＳ Ｐゴシック" panose="020B0600070205080204" pitchFamily="50" charset="-128"/>
            </a:rPr>
            <a:t>今後老朽化を迎える施設が出てくることから、計画的に更新・維持管理をしていく必要がある。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86D22FF7-D3F2-40B0-90BF-D3EED0887CA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ED1B97F5-AD57-4E33-B11A-77FC6569ECD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8FABD637-A689-4641-923D-7F37F303132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F3F4FAFC-B6CE-4D76-BBCF-966567B15E9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4D6EE98E-43EE-40BD-9DD6-3E051706642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B988A267-13B0-4CAE-A8DC-B25415FAC24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260B958D-AF34-4E79-82EF-83434DA2EEA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508273B7-703D-4268-8D32-1057413B34E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78498388-D432-4DB3-9880-1ECCEEB0A65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1C38B3F8-4BA2-4CAB-8F39-761A3B42E28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FB775199-FCE0-4D52-9AFB-8515CEC503E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93A5C07B-F364-4552-AECE-5CF081E347E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6CB236A3-78C1-4A67-89BA-186083AFBBB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F30AD8D1-7FDF-41D3-986F-5FEC3769536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E07606FA-AC09-4234-97E6-43BBD8BDC67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478DE5D4-DF23-4195-B482-B124335A3FC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AF79C381-880B-4A9E-906C-001707CA376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6B4053E5-E63E-4A69-BB75-293F0FC68E3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D29372D7-42E1-4A5D-9282-0A0178C3FEB9}"/>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AABB8072-E072-497D-8D61-3D117640EE9C}"/>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DC15D089-ADB4-4062-BD2A-90D117696111}"/>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a:extLst>
            <a:ext uri="{FF2B5EF4-FFF2-40B4-BE49-F238E27FC236}">
              <a16:creationId xmlns:a16="http://schemas.microsoft.com/office/drawing/2014/main" id="{F97872CF-E4EF-4BA7-80F0-D110CBE214CC}"/>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a:extLst>
            <a:ext uri="{FF2B5EF4-FFF2-40B4-BE49-F238E27FC236}">
              <a16:creationId xmlns:a16="http://schemas.microsoft.com/office/drawing/2014/main" id="{711C6F62-A24C-482E-8E3B-A0F49C2D9F2C}"/>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9" name="有形固定資産減価償却率平均値テキスト">
          <a:extLst>
            <a:ext uri="{FF2B5EF4-FFF2-40B4-BE49-F238E27FC236}">
              <a16:creationId xmlns:a16="http://schemas.microsoft.com/office/drawing/2014/main" id="{02D92180-5D0B-4A8B-81E6-CC24FA1BB9D9}"/>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a:extLst>
            <a:ext uri="{FF2B5EF4-FFF2-40B4-BE49-F238E27FC236}">
              <a16:creationId xmlns:a16="http://schemas.microsoft.com/office/drawing/2014/main" id="{BEEE8ACB-FDC3-43DA-9FB4-F615977D788E}"/>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a:extLst>
            <a:ext uri="{FF2B5EF4-FFF2-40B4-BE49-F238E27FC236}">
              <a16:creationId xmlns:a16="http://schemas.microsoft.com/office/drawing/2014/main" id="{65CB6BDD-04D5-444C-8533-C1C617674F93}"/>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a:extLst>
            <a:ext uri="{FF2B5EF4-FFF2-40B4-BE49-F238E27FC236}">
              <a16:creationId xmlns:a16="http://schemas.microsoft.com/office/drawing/2014/main" id="{B672CC3C-DD45-45C6-8C90-43ED734C8E39}"/>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3" name="フローチャート: 判断 82">
          <a:extLst>
            <a:ext uri="{FF2B5EF4-FFF2-40B4-BE49-F238E27FC236}">
              <a16:creationId xmlns:a16="http://schemas.microsoft.com/office/drawing/2014/main" id="{95A6F221-0A26-4CBD-AD4E-B78B6D228B4E}"/>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732ADF9-39BE-4328-BBF2-C7038AB7F98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5FBE71D-8DAF-48EA-A4F8-A07EEB0429B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2988E68-082B-4EF1-A3B0-072CF64FBBB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EEFE3B3-A0C2-4E62-9E96-8BF4940B8D5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56B4AB1-3691-46B0-B79C-705D37BCECA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165917</xdr:rowOff>
    </xdr:from>
    <xdr:to>
      <xdr:col>23</xdr:col>
      <xdr:colOff>136525</xdr:colOff>
      <xdr:row>29</xdr:row>
      <xdr:rowOff>96067</xdr:rowOff>
    </xdr:to>
    <xdr:sp macro="" textlink="">
      <xdr:nvSpPr>
        <xdr:cNvPr id="89" name="楕円 88">
          <a:extLst>
            <a:ext uri="{FF2B5EF4-FFF2-40B4-BE49-F238E27FC236}">
              <a16:creationId xmlns:a16="http://schemas.microsoft.com/office/drawing/2014/main" id="{7E9FB732-8B65-4E48-9936-FC0838FDD64F}"/>
            </a:ext>
          </a:extLst>
        </xdr:cNvPr>
        <xdr:cNvSpPr/>
      </xdr:nvSpPr>
      <xdr:spPr>
        <a:xfrm>
          <a:off x="47117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17344</xdr:rowOff>
    </xdr:from>
    <xdr:ext cx="405111" cy="259045"/>
    <xdr:sp macro="" textlink="">
      <xdr:nvSpPr>
        <xdr:cNvPr id="90" name="有形固定資産減価償却率該当値テキスト">
          <a:extLst>
            <a:ext uri="{FF2B5EF4-FFF2-40B4-BE49-F238E27FC236}">
              <a16:creationId xmlns:a16="http://schemas.microsoft.com/office/drawing/2014/main" id="{46F6BE58-0098-4180-ADA9-C8FA54722029}"/>
            </a:ext>
          </a:extLst>
        </xdr:cNvPr>
        <xdr:cNvSpPr txBox="1"/>
      </xdr:nvSpPr>
      <xdr:spPr>
        <a:xfrm>
          <a:off x="4813300" y="5589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40731</xdr:rowOff>
    </xdr:from>
    <xdr:to>
      <xdr:col>19</xdr:col>
      <xdr:colOff>187325</xdr:colOff>
      <xdr:row>29</xdr:row>
      <xdr:rowOff>142331</xdr:rowOff>
    </xdr:to>
    <xdr:sp macro="" textlink="">
      <xdr:nvSpPr>
        <xdr:cNvPr id="91" name="楕円 90">
          <a:extLst>
            <a:ext uri="{FF2B5EF4-FFF2-40B4-BE49-F238E27FC236}">
              <a16:creationId xmlns:a16="http://schemas.microsoft.com/office/drawing/2014/main" id="{2D189BB1-91E1-4457-95B5-A26E263E1716}"/>
            </a:ext>
          </a:extLst>
        </xdr:cNvPr>
        <xdr:cNvSpPr/>
      </xdr:nvSpPr>
      <xdr:spPr>
        <a:xfrm>
          <a:off x="4000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45267</xdr:rowOff>
    </xdr:from>
    <xdr:to>
      <xdr:col>23</xdr:col>
      <xdr:colOff>85725</xdr:colOff>
      <xdr:row>29</xdr:row>
      <xdr:rowOff>91531</xdr:rowOff>
    </xdr:to>
    <xdr:cxnSp macro="">
      <xdr:nvCxnSpPr>
        <xdr:cNvPr id="92" name="直線コネクタ 91">
          <a:extLst>
            <a:ext uri="{FF2B5EF4-FFF2-40B4-BE49-F238E27FC236}">
              <a16:creationId xmlns:a16="http://schemas.microsoft.com/office/drawing/2014/main" id="{D80E1AB5-51DC-4C61-AEE4-9E6CC8F52039}"/>
            </a:ext>
          </a:extLst>
        </xdr:cNvPr>
        <xdr:cNvCxnSpPr/>
      </xdr:nvCxnSpPr>
      <xdr:spPr>
        <a:xfrm flipV="1">
          <a:off x="4051300" y="5788842"/>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77742</xdr:rowOff>
    </xdr:from>
    <xdr:to>
      <xdr:col>15</xdr:col>
      <xdr:colOff>187325</xdr:colOff>
      <xdr:row>30</xdr:row>
      <xdr:rowOff>7892</xdr:rowOff>
    </xdr:to>
    <xdr:sp macro="" textlink="">
      <xdr:nvSpPr>
        <xdr:cNvPr id="93" name="楕円 92">
          <a:extLst>
            <a:ext uri="{FF2B5EF4-FFF2-40B4-BE49-F238E27FC236}">
              <a16:creationId xmlns:a16="http://schemas.microsoft.com/office/drawing/2014/main" id="{F304F73F-55FA-4195-9348-3FADF699C5F8}"/>
            </a:ext>
          </a:extLst>
        </xdr:cNvPr>
        <xdr:cNvSpPr/>
      </xdr:nvSpPr>
      <xdr:spPr>
        <a:xfrm>
          <a:off x="3238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91531</xdr:rowOff>
    </xdr:from>
    <xdr:to>
      <xdr:col>19</xdr:col>
      <xdr:colOff>136525</xdr:colOff>
      <xdr:row>29</xdr:row>
      <xdr:rowOff>128542</xdr:rowOff>
    </xdr:to>
    <xdr:cxnSp macro="">
      <xdr:nvCxnSpPr>
        <xdr:cNvPr id="94" name="直線コネクタ 93">
          <a:extLst>
            <a:ext uri="{FF2B5EF4-FFF2-40B4-BE49-F238E27FC236}">
              <a16:creationId xmlns:a16="http://schemas.microsoft.com/office/drawing/2014/main" id="{759EB058-C5A0-409B-92D6-8AC486601EDC}"/>
            </a:ext>
          </a:extLst>
        </xdr:cNvPr>
        <xdr:cNvCxnSpPr/>
      </xdr:nvCxnSpPr>
      <xdr:spPr>
        <a:xfrm flipV="1">
          <a:off x="3289300" y="583510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5" name="n_1aveValue有形固定資産減価償却率">
          <a:extLst>
            <a:ext uri="{FF2B5EF4-FFF2-40B4-BE49-F238E27FC236}">
              <a16:creationId xmlns:a16="http://schemas.microsoft.com/office/drawing/2014/main" id="{AA020A24-7AA7-4028-B698-2199528D3B07}"/>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6" name="n_2aveValue有形固定資産減価償却率">
          <a:extLst>
            <a:ext uri="{FF2B5EF4-FFF2-40B4-BE49-F238E27FC236}">
              <a16:creationId xmlns:a16="http://schemas.microsoft.com/office/drawing/2014/main" id="{7DB75345-401C-4899-9D10-CDAB721BC4FE}"/>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7" name="n_3aveValue有形固定資産減価償却率">
          <a:extLst>
            <a:ext uri="{FF2B5EF4-FFF2-40B4-BE49-F238E27FC236}">
              <a16:creationId xmlns:a16="http://schemas.microsoft.com/office/drawing/2014/main" id="{764172AA-B140-453F-82F4-F283D49EC826}"/>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158858</xdr:rowOff>
    </xdr:from>
    <xdr:ext cx="405111" cy="259045"/>
    <xdr:sp macro="" textlink="">
      <xdr:nvSpPr>
        <xdr:cNvPr id="98" name="n_1mainValue有形固定資産減価償却率">
          <a:extLst>
            <a:ext uri="{FF2B5EF4-FFF2-40B4-BE49-F238E27FC236}">
              <a16:creationId xmlns:a16="http://schemas.microsoft.com/office/drawing/2014/main" id="{7069FA72-F695-4725-97AE-75F714C618B6}"/>
            </a:ext>
          </a:extLst>
        </xdr:cNvPr>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24419</xdr:rowOff>
    </xdr:from>
    <xdr:ext cx="405111" cy="259045"/>
    <xdr:sp macro="" textlink="">
      <xdr:nvSpPr>
        <xdr:cNvPr id="99" name="n_2mainValue有形固定資産減価償却率">
          <a:extLst>
            <a:ext uri="{FF2B5EF4-FFF2-40B4-BE49-F238E27FC236}">
              <a16:creationId xmlns:a16="http://schemas.microsoft.com/office/drawing/2014/main" id="{D4E6E63C-37DD-4279-B286-7BEF7FD611BD}"/>
            </a:ext>
          </a:extLst>
        </xdr:cNvPr>
        <xdr:cNvSpPr txBox="1"/>
      </xdr:nvSpPr>
      <xdr:spPr>
        <a:xfrm>
          <a:off x="3086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C859200D-A05B-44DD-803F-EE27C6DE158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8E0ED535-4678-4D50-A8EA-4BB26C31F8C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a:extLst>
            <a:ext uri="{FF2B5EF4-FFF2-40B4-BE49-F238E27FC236}">
              <a16:creationId xmlns:a16="http://schemas.microsoft.com/office/drawing/2014/main" id="{0FC192AC-C5BB-48C0-99E2-F4BCE93FB189}"/>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36C11CCB-EDBC-40FE-9D6B-694ACE3E189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5FF2E2FB-D3CD-4B77-845F-F6D15C81298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5A55F13C-5807-45C5-BC36-515B9EF77AC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2C3DB37-6F26-4C2B-A649-33C7AFED287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8D7C027E-A490-4E56-8607-F9F6866E21E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EC212DA4-CECD-474A-8CD6-CB539857E5B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49F1B258-AEDF-4107-99B4-31CB10CABB0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D71A0E50-42E7-4F14-829E-F833B12DD34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6F62521-3B78-4AFC-8F5F-AA95B1C3869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6506A095-6ED4-4B49-987F-BCCB2CBCD84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債務償還可能年数は健全な数値である。</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7620A676-CB31-4873-9DB8-5A333585960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E9F1B7AB-73E9-416A-BBE7-CF8592E8A92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C4FAC7F7-070D-478D-82E4-6EBF8A96FB8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1B7E36E9-C1F0-47B3-BB78-514528A7807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CA3C1FDA-9897-4E7A-86AA-1214E13AD23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F552FD59-133C-459F-9FE5-0AEC227962F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97C4CB9E-AB68-4B38-8603-F58572FA1E2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E89A8C01-444B-4F14-A67B-D4E6B716386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F55D435B-5345-43DE-8D18-C2209B8CD1A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29A7096E-1D96-4BC3-981E-812CF39C98A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3F97F813-EAB9-4227-8D54-4526140741A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0851D648-8285-4820-8C3E-B0781EEA2E9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EF883DDC-248D-4ADE-824B-06B35E496B1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866DF44B-62D7-4DA9-BB3F-9ABB18436C2E}"/>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7B4590F1-50E9-471F-BBFE-B07EB1F6D3B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73FEE007-5988-4DD9-99A7-6F64B5340322}"/>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7CDD9472-93C3-45F4-9A5C-EC9EAD9F5589}"/>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F6C39C5B-CBAD-497C-9469-2DB77F3E4E37}"/>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a:extLst>
            <a:ext uri="{FF2B5EF4-FFF2-40B4-BE49-F238E27FC236}">
              <a16:creationId xmlns:a16="http://schemas.microsoft.com/office/drawing/2014/main" id="{0BC11F16-0DAE-4510-A4A2-219FCAD7B6A7}"/>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a:extLst>
            <a:ext uri="{FF2B5EF4-FFF2-40B4-BE49-F238E27FC236}">
              <a16:creationId xmlns:a16="http://schemas.microsoft.com/office/drawing/2014/main" id="{73B6566E-C2A6-4C43-B05E-74255ADB2767}"/>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a:extLst>
            <a:ext uri="{FF2B5EF4-FFF2-40B4-BE49-F238E27FC236}">
              <a16:creationId xmlns:a16="http://schemas.microsoft.com/office/drawing/2014/main" id="{CD8FBBDC-381C-419F-BFD5-52E0C7A9F698}"/>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a:extLst>
            <a:ext uri="{FF2B5EF4-FFF2-40B4-BE49-F238E27FC236}">
              <a16:creationId xmlns:a16="http://schemas.microsoft.com/office/drawing/2014/main" id="{19A5B113-3821-4D44-8A0E-A6C4DF30D5C9}"/>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a:extLst>
            <a:ext uri="{FF2B5EF4-FFF2-40B4-BE49-F238E27FC236}">
              <a16:creationId xmlns:a16="http://schemas.microsoft.com/office/drawing/2014/main" id="{BB4801CB-3DC9-44B0-81CE-D9200ADFE8D4}"/>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BF20B7B5-5CC6-4FC3-B3C8-5C81E8F7AAC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AC05A42-220E-410C-9106-192895ED4B7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EAB30CF-EB8E-48A0-9180-0245909EEF8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60318E3-EC87-4A5D-BB38-1EA59B9CF77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4D367FF-07D6-4009-8FCF-8070B6EB3B3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1" name="n_1aveValue債務償還比率">
          <a:extLst>
            <a:ext uri="{FF2B5EF4-FFF2-40B4-BE49-F238E27FC236}">
              <a16:creationId xmlns:a16="http://schemas.microsoft.com/office/drawing/2014/main" id="{E9EC69CB-8C36-4965-8AD2-0FED191B83D7}"/>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4C6741F1-72C1-459D-91C4-248E220BD7A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5C3BFE0-77C8-4519-A82E-876D0D14558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ED5223A-8013-45C0-BD1E-644C275DC87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919E88B5-FB7C-441B-8485-9CC9C783B04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3812F3E1-7721-4D3A-AE93-36CEF0B78A7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F9173D34-C996-4245-ADF2-853BE587C46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2C044C-4C65-4DA8-9DB0-285EFF562AE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0D3E41-53C5-4188-8486-2DBC5CAE367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35A5185-0FD8-41B7-A56B-3FA15ABF76D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4FF4F0-B72D-465C-85E1-417A661515D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F70F00-8461-4E6F-8CE9-2E27BD3043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4F09979-6AC3-4981-9D68-798D1AFDA0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C63151-0EE9-426E-A990-67266850E06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0EBF5F-F756-4296-A342-2613AF2D66F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623757-F53E-488A-8925-F29056272EE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13B5C4-D6E6-4DBB-9E48-AE4ED8586F8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
1,629
79.58
2,390,270
2,042,516
316,213
1,289,940
1,640,188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91ABE8-DE99-45C0-B1B3-C8F4E7043F2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6656D4F-B74B-40F3-BB9F-60E9450F8D3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53BA712-B747-47FB-8538-239FD7D59A1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E114A4-B743-40AB-B833-2F410834FDC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A0B464-137F-4BB7-A129-5B27F14BCEF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00D8C03-89E0-4D61-8996-215C7F48908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8DAEAEE-AE19-4C7B-8E9D-5B520660F7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12409F4-0716-4D68-80A4-F5CB6FE7FB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46F6BC-C5E9-4705-A463-EBBE84333C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B152AFB-355D-4E46-92BB-A78F221B133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962AC6A-2909-4E63-A9FA-E458A529B3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6F3A988-F8BF-4562-A181-A9B5054661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C5FCA26-1C1E-4E65-A600-4E5120C2CD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05AE90-75B7-4AD7-B549-30F7D9BDCA3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44D91F9-702C-4A46-B7A5-B4C79B635A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675F52A-9FEF-4814-A93F-A4D34E1E702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60B206-7864-4161-8C1F-5AF9BF2399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C47D323-7147-4E34-A71B-CEB1C6C678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82E6D0E-1B2B-456E-B6CA-621C43A7D34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B6793BC-EDDF-4F62-A2B3-CD091996E02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841DEC1-D7A4-45C3-A1FF-86AFD6A8E62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237D721-CE75-4F8A-92D6-7C5EFA8DD17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A1CE2B0-0F6F-453C-B8D4-7A1C741CA3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E2C69C2-3A08-4A03-AD53-E1E36701922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2B7C082-AC5E-4D04-9099-ABE456348A3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8578546-6AB9-43B1-8B7B-318C13EC448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5760B6E-8900-4E9A-86A2-F21C203F08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F829635-AA9B-4CC2-BC8D-4D25280B4C5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9A98DA9-43DC-4F50-ACFE-52E27E7004E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65FCD63-F1FB-48D5-A98E-9BFC3229BF0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842B66F-064D-40A5-9257-3D7D7E2E036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AA5BDDDD-7CFB-4AE9-AAEB-81A1C531C50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497A7305-C010-4848-B358-C979F9757BE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FECBD909-C01E-4D2E-9B99-2BE274B8A6B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A02448-515B-4184-808A-F0DF8CB7AAE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6EDFB6FC-4342-495B-B551-0B9862C2FCD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BE56D460-C892-48FB-B75A-F2AA491547A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3F8A723-DADF-4DCA-9DD0-281C67F9CF2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1A37805-2620-421B-9442-09C88554534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B19C8936-E2A9-4130-9EAB-4AD7EAC76FD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68371E70-A8C0-44DD-A052-581F5FA153E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BFABD07-0AA7-4A43-97C7-A281538B7CDE}"/>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89EFBC0-5EAB-4370-A695-CFB055EA0C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95CCE8EE-7D2F-4C49-B5CD-FC6757FCEE7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00560CF-16B3-478D-B3E3-4300112D1B9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C3C45E42-9FA4-4130-8449-FADBFCD86166}"/>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B049D907-9642-4834-AAC5-E226B9D70E25}"/>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FF143B8B-FCF6-4D76-B9BD-94A4DEC9ADA7}"/>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74230788-788C-4639-BC18-955A1C6B5CEC}"/>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76536CCA-CD55-4FBD-B0D8-7B35CFC8183E}"/>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47C808AC-5DC7-4006-B639-1177CD3F4142}"/>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FF753F16-A55D-4ABA-8AC3-4CEC003F61B3}"/>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B09C05A9-706B-4717-8E35-85AE68ECEB6B}"/>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DDCD1E89-BC47-4DE4-8DA1-1FBD21FB60D1}"/>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6" name="フローチャート: 判断 65">
          <a:extLst>
            <a:ext uri="{FF2B5EF4-FFF2-40B4-BE49-F238E27FC236}">
              <a16:creationId xmlns:a16="http://schemas.microsoft.com/office/drawing/2014/main" id="{B1EABB5B-5660-4D86-BE18-0FDA929A4DA2}"/>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5A0ADF1-77E2-4E55-AEE7-60F76C733C0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99AF0B5-262F-4C59-ABF7-73912252283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FB81E1B-78E6-48EB-A34E-CCFD8CFF749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2C1E6FA-BEA1-4848-9826-E09FEFD7C45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BFA6C46-A71F-440C-B6A3-65FBE609C7A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92347</xdr:rowOff>
    </xdr:from>
    <xdr:to>
      <xdr:col>24</xdr:col>
      <xdr:colOff>114300</xdr:colOff>
      <xdr:row>37</xdr:row>
      <xdr:rowOff>22497</xdr:rowOff>
    </xdr:to>
    <xdr:sp macro="" textlink="">
      <xdr:nvSpPr>
        <xdr:cNvPr id="72" name="楕円 71">
          <a:extLst>
            <a:ext uri="{FF2B5EF4-FFF2-40B4-BE49-F238E27FC236}">
              <a16:creationId xmlns:a16="http://schemas.microsoft.com/office/drawing/2014/main" id="{BAE68B5E-70F1-4CD9-8397-3112AB1E6F3D}"/>
            </a:ext>
          </a:extLst>
        </xdr:cNvPr>
        <xdr:cNvSpPr/>
      </xdr:nvSpPr>
      <xdr:spPr>
        <a:xfrm>
          <a:off x="45847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70774</xdr:rowOff>
    </xdr:from>
    <xdr:ext cx="405111" cy="259045"/>
    <xdr:sp macro="" textlink="">
      <xdr:nvSpPr>
        <xdr:cNvPr id="73" name="【道路】&#10;有形固定資産減価償却率該当値テキスト">
          <a:extLst>
            <a:ext uri="{FF2B5EF4-FFF2-40B4-BE49-F238E27FC236}">
              <a16:creationId xmlns:a16="http://schemas.microsoft.com/office/drawing/2014/main" id="{2E139316-F024-47D3-9442-3EA20B876E97}"/>
            </a:ext>
          </a:extLst>
        </xdr:cNvPr>
        <xdr:cNvSpPr txBox="1"/>
      </xdr:nvSpPr>
      <xdr:spPr>
        <a:xfrm>
          <a:off x="4673600" y="6242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113574</xdr:rowOff>
    </xdr:from>
    <xdr:to>
      <xdr:col>20</xdr:col>
      <xdr:colOff>38100</xdr:colOff>
      <xdr:row>37</xdr:row>
      <xdr:rowOff>43724</xdr:rowOff>
    </xdr:to>
    <xdr:sp macro="" textlink="">
      <xdr:nvSpPr>
        <xdr:cNvPr id="74" name="楕円 73">
          <a:extLst>
            <a:ext uri="{FF2B5EF4-FFF2-40B4-BE49-F238E27FC236}">
              <a16:creationId xmlns:a16="http://schemas.microsoft.com/office/drawing/2014/main" id="{8A4041D9-CF0C-4813-9E14-B66A67F59FDA}"/>
            </a:ext>
          </a:extLst>
        </xdr:cNvPr>
        <xdr:cNvSpPr/>
      </xdr:nvSpPr>
      <xdr:spPr>
        <a:xfrm>
          <a:off x="3746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143147</xdr:rowOff>
    </xdr:from>
    <xdr:to>
      <xdr:col>24</xdr:col>
      <xdr:colOff>63500</xdr:colOff>
      <xdr:row>36</xdr:row>
      <xdr:rowOff>164374</xdr:rowOff>
    </xdr:to>
    <xdr:cxnSp macro="">
      <xdr:nvCxnSpPr>
        <xdr:cNvPr id="75" name="直線コネクタ 74">
          <a:extLst>
            <a:ext uri="{FF2B5EF4-FFF2-40B4-BE49-F238E27FC236}">
              <a16:creationId xmlns:a16="http://schemas.microsoft.com/office/drawing/2014/main" id="{8161E395-5892-48D4-84AD-39C4D966A540}"/>
            </a:ext>
          </a:extLst>
        </xdr:cNvPr>
        <xdr:cNvCxnSpPr/>
      </xdr:nvCxnSpPr>
      <xdr:spPr>
        <a:xfrm flipV="1">
          <a:off x="3797300" y="631534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133169</xdr:rowOff>
    </xdr:from>
    <xdr:to>
      <xdr:col>15</xdr:col>
      <xdr:colOff>101600</xdr:colOff>
      <xdr:row>37</xdr:row>
      <xdr:rowOff>63319</xdr:rowOff>
    </xdr:to>
    <xdr:sp macro="" textlink="">
      <xdr:nvSpPr>
        <xdr:cNvPr id="76" name="楕円 75">
          <a:extLst>
            <a:ext uri="{FF2B5EF4-FFF2-40B4-BE49-F238E27FC236}">
              <a16:creationId xmlns:a16="http://schemas.microsoft.com/office/drawing/2014/main" id="{BF2EC54B-ABDD-476D-AE62-1776ED90779A}"/>
            </a:ext>
          </a:extLst>
        </xdr:cNvPr>
        <xdr:cNvSpPr/>
      </xdr:nvSpPr>
      <xdr:spPr>
        <a:xfrm>
          <a:off x="2857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164374</xdr:rowOff>
    </xdr:from>
    <xdr:to>
      <xdr:col>19</xdr:col>
      <xdr:colOff>177800</xdr:colOff>
      <xdr:row>37</xdr:row>
      <xdr:rowOff>12519</xdr:rowOff>
    </xdr:to>
    <xdr:cxnSp macro="">
      <xdr:nvCxnSpPr>
        <xdr:cNvPr id="77" name="直線コネクタ 76">
          <a:extLst>
            <a:ext uri="{FF2B5EF4-FFF2-40B4-BE49-F238E27FC236}">
              <a16:creationId xmlns:a16="http://schemas.microsoft.com/office/drawing/2014/main" id="{45E192CB-F80C-4FA2-862D-24885EC1BE49}"/>
            </a:ext>
          </a:extLst>
        </xdr:cNvPr>
        <xdr:cNvCxnSpPr/>
      </xdr:nvCxnSpPr>
      <xdr:spPr>
        <a:xfrm flipV="1">
          <a:off x="2908300" y="63365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8" name="n_1aveValue【道路】&#10;有形固定資産減価償却率">
          <a:extLst>
            <a:ext uri="{FF2B5EF4-FFF2-40B4-BE49-F238E27FC236}">
              <a16:creationId xmlns:a16="http://schemas.microsoft.com/office/drawing/2014/main" id="{EB1FF084-E0D5-4C49-A31F-E5657149AFCF}"/>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a:extLst>
            <a:ext uri="{FF2B5EF4-FFF2-40B4-BE49-F238E27FC236}">
              <a16:creationId xmlns:a16="http://schemas.microsoft.com/office/drawing/2014/main" id="{37BA744D-0DCC-446A-8683-E5B71039D69A}"/>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101073</xdr:rowOff>
    </xdr:from>
    <xdr:ext cx="405111" cy="259045"/>
    <xdr:sp macro="" textlink="">
      <xdr:nvSpPr>
        <xdr:cNvPr id="80" name="n_3aveValue【道路】&#10;有形固定資産減価償却率">
          <a:extLst>
            <a:ext uri="{FF2B5EF4-FFF2-40B4-BE49-F238E27FC236}">
              <a16:creationId xmlns:a16="http://schemas.microsoft.com/office/drawing/2014/main" id="{DCEEC888-2520-4205-A2C5-CE1BC951FD9E}"/>
            </a:ext>
          </a:extLst>
        </xdr:cNvPr>
        <xdr:cNvSpPr txBox="1"/>
      </xdr:nvSpPr>
      <xdr:spPr>
        <a:xfrm>
          <a:off x="1816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34851</xdr:rowOff>
    </xdr:from>
    <xdr:ext cx="405111" cy="259045"/>
    <xdr:sp macro="" textlink="">
      <xdr:nvSpPr>
        <xdr:cNvPr id="81" name="n_1mainValue【道路】&#10;有形固定資産減価償却率">
          <a:extLst>
            <a:ext uri="{FF2B5EF4-FFF2-40B4-BE49-F238E27FC236}">
              <a16:creationId xmlns:a16="http://schemas.microsoft.com/office/drawing/2014/main" id="{6B9ABC34-9985-4B9E-B77C-441855DA9C1E}"/>
            </a:ext>
          </a:extLst>
        </xdr:cNvPr>
        <xdr:cNvSpPr txBox="1"/>
      </xdr:nvSpPr>
      <xdr:spPr>
        <a:xfrm>
          <a:off x="35820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2" name="n_2mainValue【道路】&#10;有形固定資産減価償却率">
          <a:extLst>
            <a:ext uri="{FF2B5EF4-FFF2-40B4-BE49-F238E27FC236}">
              <a16:creationId xmlns:a16="http://schemas.microsoft.com/office/drawing/2014/main" id="{DC0313F0-D838-4454-AA8D-E088DB332422}"/>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1EA94005-D8A1-4273-9248-4759F90D256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53CFE7FA-C6CF-4A46-9CBD-663203B7188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E77F3156-5088-429F-8977-475680F3C4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76590877-6A25-4664-A3C1-AAA89B87301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247F6AF8-046F-4FE2-AD94-4B8F5B9D8FC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4D55F49-51F7-486B-8C0F-CDF5A06D665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3C124F52-C874-4897-AB2C-E0F0F295793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C9D54689-24F5-4827-9DC5-D70791C1801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2D4D4B43-6A84-47A0-802B-96BE86DBCAC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4235E2B6-5A20-473D-9833-D863FE4862A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7D5593A3-F7F4-45DC-82A8-D45FA4FF5BF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8A4D7122-A9F4-4CFF-81B6-A778F36F390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47D0C554-6DEC-4FCE-9C9E-29654FC8655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5E9189F2-6CEF-4F62-BA0B-28AD27B47DB9}"/>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84325D57-9CAC-4746-81CA-EC902DF39FD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2417C5B0-FB46-4E9D-9FF1-321B93A43AF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D20BBA9C-4BB9-46B1-89E4-8EDFBE4BA56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CC73E446-4A20-44F7-8AC8-68076808C9C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7BA9DB74-86BF-4CA8-902F-CC263A69EC5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F0E52F71-5325-438F-ABF8-7ED432DD17B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9C5621D3-3272-427C-8E36-DCDCA87ED32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B906D1F7-75B6-4EFC-A37B-8E1CEF0F674A}"/>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603C5625-0F2C-4F9D-98CC-B05C2707C7B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B08082EF-7354-435F-A19E-EAB4483EB574}"/>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646D75BF-BDFC-4D58-B43B-19D3564934E8}"/>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F9D5E842-B093-4721-AA08-63E35E5D16D1}"/>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1A2E97FC-73B3-4FFD-B2FA-A58EC9FA5662}"/>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F69C055B-1E3A-4C57-99F4-8E6B5C975331}"/>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a:extLst>
            <a:ext uri="{FF2B5EF4-FFF2-40B4-BE49-F238E27FC236}">
              <a16:creationId xmlns:a16="http://schemas.microsoft.com/office/drawing/2014/main" id="{6B934461-E2CA-4E38-AE3E-236D75A2B9BD}"/>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A161B6C0-67B3-4FE5-B60B-BA7392ACAB22}"/>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AD231D73-EC52-4403-A32C-2A5AF358F642}"/>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831E7027-99A3-4AD3-A473-0A3A8B5BF1FF}"/>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54341</xdr:rowOff>
    </xdr:from>
    <xdr:to>
      <xdr:col>41</xdr:col>
      <xdr:colOff>101600</xdr:colOff>
      <xdr:row>41</xdr:row>
      <xdr:rowOff>155941</xdr:rowOff>
    </xdr:to>
    <xdr:sp macro="" textlink="">
      <xdr:nvSpPr>
        <xdr:cNvPr id="115" name="フローチャート: 判断 114">
          <a:extLst>
            <a:ext uri="{FF2B5EF4-FFF2-40B4-BE49-F238E27FC236}">
              <a16:creationId xmlns:a16="http://schemas.microsoft.com/office/drawing/2014/main" id="{32445F90-540A-4320-A4B7-8F1A9385B4ED}"/>
            </a:ext>
          </a:extLst>
        </xdr:cNvPr>
        <xdr:cNvSpPr/>
      </xdr:nvSpPr>
      <xdr:spPr>
        <a:xfrm>
          <a:off x="7810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4E986D7-C2AF-49B3-BBDF-78EDD03705A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2F4277E6-08E7-4BAE-9E18-BD5DE70BE87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78AF71B-C246-43D1-A56D-C86D5B1B73F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9795CEE-552D-4A79-A085-B7CFE6D0256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19A0F30-1BBD-4072-973D-0D9A9539AE8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161385</xdr:rowOff>
    </xdr:from>
    <xdr:to>
      <xdr:col>55</xdr:col>
      <xdr:colOff>50800</xdr:colOff>
      <xdr:row>41</xdr:row>
      <xdr:rowOff>91535</xdr:rowOff>
    </xdr:to>
    <xdr:sp macro="" textlink="">
      <xdr:nvSpPr>
        <xdr:cNvPr id="121" name="楕円 120">
          <a:extLst>
            <a:ext uri="{FF2B5EF4-FFF2-40B4-BE49-F238E27FC236}">
              <a16:creationId xmlns:a16="http://schemas.microsoft.com/office/drawing/2014/main" id="{5B2BE617-B40E-4B11-B0D2-9B76E240C7D3}"/>
            </a:ext>
          </a:extLst>
        </xdr:cNvPr>
        <xdr:cNvSpPr/>
      </xdr:nvSpPr>
      <xdr:spPr>
        <a:xfrm>
          <a:off x="10426700" y="70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12812</xdr:rowOff>
    </xdr:from>
    <xdr:ext cx="534377" cy="259045"/>
    <xdr:sp macro="" textlink="">
      <xdr:nvSpPr>
        <xdr:cNvPr id="122" name="【道路】&#10;一人当たり延長該当値テキスト">
          <a:extLst>
            <a:ext uri="{FF2B5EF4-FFF2-40B4-BE49-F238E27FC236}">
              <a16:creationId xmlns:a16="http://schemas.microsoft.com/office/drawing/2014/main" id="{F0E9000C-D26D-42A6-9A22-C97DC76AFBB1}"/>
            </a:ext>
          </a:extLst>
        </xdr:cNvPr>
        <xdr:cNvSpPr txBox="1"/>
      </xdr:nvSpPr>
      <xdr:spPr>
        <a:xfrm>
          <a:off x="10515600" y="687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166879</xdr:rowOff>
    </xdr:from>
    <xdr:to>
      <xdr:col>50</xdr:col>
      <xdr:colOff>165100</xdr:colOff>
      <xdr:row>41</xdr:row>
      <xdr:rowOff>97029</xdr:rowOff>
    </xdr:to>
    <xdr:sp macro="" textlink="">
      <xdr:nvSpPr>
        <xdr:cNvPr id="123" name="楕円 122">
          <a:extLst>
            <a:ext uri="{FF2B5EF4-FFF2-40B4-BE49-F238E27FC236}">
              <a16:creationId xmlns:a16="http://schemas.microsoft.com/office/drawing/2014/main" id="{66CF9BE6-27E1-4E2E-AF32-3BB1268970A3}"/>
            </a:ext>
          </a:extLst>
        </xdr:cNvPr>
        <xdr:cNvSpPr/>
      </xdr:nvSpPr>
      <xdr:spPr>
        <a:xfrm>
          <a:off x="9588500" y="70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40735</xdr:rowOff>
    </xdr:from>
    <xdr:to>
      <xdr:col>55</xdr:col>
      <xdr:colOff>0</xdr:colOff>
      <xdr:row>41</xdr:row>
      <xdr:rowOff>46229</xdr:rowOff>
    </xdr:to>
    <xdr:cxnSp macro="">
      <xdr:nvCxnSpPr>
        <xdr:cNvPr id="124" name="直線コネクタ 123">
          <a:extLst>
            <a:ext uri="{FF2B5EF4-FFF2-40B4-BE49-F238E27FC236}">
              <a16:creationId xmlns:a16="http://schemas.microsoft.com/office/drawing/2014/main" id="{1AFDE4F8-DDD5-4C87-A7F5-79BFC19CB870}"/>
            </a:ext>
          </a:extLst>
        </xdr:cNvPr>
        <xdr:cNvCxnSpPr/>
      </xdr:nvCxnSpPr>
      <xdr:spPr>
        <a:xfrm flipV="1">
          <a:off x="9639300" y="7070185"/>
          <a:ext cx="8382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1746</xdr:rowOff>
    </xdr:from>
    <xdr:to>
      <xdr:col>46</xdr:col>
      <xdr:colOff>38100</xdr:colOff>
      <xdr:row>41</xdr:row>
      <xdr:rowOff>103346</xdr:rowOff>
    </xdr:to>
    <xdr:sp macro="" textlink="">
      <xdr:nvSpPr>
        <xdr:cNvPr id="125" name="楕円 124">
          <a:extLst>
            <a:ext uri="{FF2B5EF4-FFF2-40B4-BE49-F238E27FC236}">
              <a16:creationId xmlns:a16="http://schemas.microsoft.com/office/drawing/2014/main" id="{842F232A-340E-441D-BAA4-D6252EC3F331}"/>
            </a:ext>
          </a:extLst>
        </xdr:cNvPr>
        <xdr:cNvSpPr/>
      </xdr:nvSpPr>
      <xdr:spPr>
        <a:xfrm>
          <a:off x="8699500" y="70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46229</xdr:rowOff>
    </xdr:from>
    <xdr:to>
      <xdr:col>50</xdr:col>
      <xdr:colOff>114300</xdr:colOff>
      <xdr:row>41</xdr:row>
      <xdr:rowOff>52546</xdr:rowOff>
    </xdr:to>
    <xdr:cxnSp macro="">
      <xdr:nvCxnSpPr>
        <xdr:cNvPr id="126" name="直線コネクタ 125">
          <a:extLst>
            <a:ext uri="{FF2B5EF4-FFF2-40B4-BE49-F238E27FC236}">
              <a16:creationId xmlns:a16="http://schemas.microsoft.com/office/drawing/2014/main" id="{6EC4C935-ACAB-45E6-AAA1-60EC1849D74C}"/>
            </a:ext>
          </a:extLst>
        </xdr:cNvPr>
        <xdr:cNvCxnSpPr/>
      </xdr:nvCxnSpPr>
      <xdr:spPr>
        <a:xfrm flipV="1">
          <a:off x="8750300" y="7075679"/>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7" name="n_1aveValue【道路】&#10;一人当たり延長">
          <a:extLst>
            <a:ext uri="{FF2B5EF4-FFF2-40B4-BE49-F238E27FC236}">
              <a16:creationId xmlns:a16="http://schemas.microsoft.com/office/drawing/2014/main" id="{766E32F3-F489-4547-A468-8B24306A8E3D}"/>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a:extLst>
            <a:ext uri="{FF2B5EF4-FFF2-40B4-BE49-F238E27FC236}">
              <a16:creationId xmlns:a16="http://schemas.microsoft.com/office/drawing/2014/main" id="{EC7AE841-5B37-42DA-B42F-C1157A62CAA2}"/>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1018</xdr:rowOff>
    </xdr:from>
    <xdr:ext cx="534377" cy="259045"/>
    <xdr:sp macro="" textlink="">
      <xdr:nvSpPr>
        <xdr:cNvPr id="129" name="n_3aveValue【道路】&#10;一人当たり延長">
          <a:extLst>
            <a:ext uri="{FF2B5EF4-FFF2-40B4-BE49-F238E27FC236}">
              <a16:creationId xmlns:a16="http://schemas.microsoft.com/office/drawing/2014/main" id="{FB74BEA3-3865-48E4-BF92-778289E9AB6D}"/>
            </a:ext>
          </a:extLst>
        </xdr:cNvPr>
        <xdr:cNvSpPr txBox="1"/>
      </xdr:nvSpPr>
      <xdr:spPr>
        <a:xfrm>
          <a:off x="7594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88156</xdr:rowOff>
    </xdr:from>
    <xdr:ext cx="534377" cy="259045"/>
    <xdr:sp macro="" textlink="">
      <xdr:nvSpPr>
        <xdr:cNvPr id="130" name="n_1mainValue【道路】&#10;一人当たり延長">
          <a:extLst>
            <a:ext uri="{FF2B5EF4-FFF2-40B4-BE49-F238E27FC236}">
              <a16:creationId xmlns:a16="http://schemas.microsoft.com/office/drawing/2014/main" id="{C59F9A03-4EC9-409A-8751-357219989A3B}"/>
            </a:ext>
          </a:extLst>
        </xdr:cNvPr>
        <xdr:cNvSpPr txBox="1"/>
      </xdr:nvSpPr>
      <xdr:spPr>
        <a:xfrm>
          <a:off x="9359411" y="7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94473</xdr:rowOff>
    </xdr:from>
    <xdr:ext cx="534377" cy="259045"/>
    <xdr:sp macro="" textlink="">
      <xdr:nvSpPr>
        <xdr:cNvPr id="131" name="n_2mainValue【道路】&#10;一人当たり延長">
          <a:extLst>
            <a:ext uri="{FF2B5EF4-FFF2-40B4-BE49-F238E27FC236}">
              <a16:creationId xmlns:a16="http://schemas.microsoft.com/office/drawing/2014/main" id="{9504F029-5304-47EE-8F71-2A3897D608B0}"/>
            </a:ext>
          </a:extLst>
        </xdr:cNvPr>
        <xdr:cNvSpPr txBox="1"/>
      </xdr:nvSpPr>
      <xdr:spPr>
        <a:xfrm>
          <a:off x="8483111" y="712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79695EC7-8336-4F11-BF2E-A6FB7918494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A8CE7967-FB3F-4B30-827E-F746004E0F5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1C87F787-4D73-4278-81F7-394549CDB5C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232910E8-BDBC-412E-A0AD-A4DF258599F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23637BDE-8086-4B6D-B471-8D85EB304AD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653131A3-2D76-46E2-8878-6E8F54C3039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CDE4CAFB-B0F6-44B5-9B44-0E80FE8EB36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76D6A5E-B280-4851-8FF1-E832566B5B6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EBE75C37-29EB-40FA-8AF6-99E52E041FD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7E0FFA11-F8A6-48DB-A4F9-AF2EF772E2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FEF946C-C33D-4B63-BAB8-18778E01033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2B1292FF-188B-416E-B8CC-07D437DD88A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9A3C983B-A5E8-40CB-99DA-978097C28FE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82EB4613-8364-48BC-B917-28FEAB8AE6E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EF2E44CD-427D-40F5-961D-364EF1C4791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5B8A8CA6-49EC-4E40-9447-8CE003C031E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C94332A0-DB57-49DF-9036-13B0917FF35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E97A9B55-5271-4A80-A017-6739A35CA7C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46AA549D-F8FF-485A-B9BA-00BFC2B03FA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1DBFFB4F-C6A4-4D78-8D35-1C401C1D286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82F7F01-7F1D-4880-9E16-C908458CF33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317CE873-8A44-4894-9ACC-D709D0BDEF6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CDF9FA1A-E695-4495-87B9-8FC6E69A1AD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FD3F545F-D1CB-4AA1-8940-A72E1C1459C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CEF82A3A-7D19-4688-9D6E-0748677B811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CB01A147-A806-48C0-8DDB-BC64404C08A7}"/>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6DAFA9B9-FD15-48D3-A2CA-ACD5D17918D9}"/>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147E8879-A75E-4EBB-955C-5BFCA3F35BBA}"/>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46A15233-F930-45C5-8274-3F6B6F662E1B}"/>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33A52B9C-A3FB-4672-9890-94A3E41A00C1}"/>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E669AB9E-BF84-4A43-ABF3-2EC1EFDC7604}"/>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3493CFC6-200B-4F40-9063-08625B52F0E4}"/>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8D7FC3AF-0575-4F23-AA4B-A170A60C1C02}"/>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5129F011-F6BA-4A1A-8431-0D87ACB51E7C}"/>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66" name="フローチャート: 判断 165">
          <a:extLst>
            <a:ext uri="{FF2B5EF4-FFF2-40B4-BE49-F238E27FC236}">
              <a16:creationId xmlns:a16="http://schemas.microsoft.com/office/drawing/2014/main" id="{385BAAC7-BA76-434C-8140-A5E22E4D96C6}"/>
            </a:ext>
          </a:extLst>
        </xdr:cNvPr>
        <xdr:cNvSpPr/>
      </xdr:nvSpPr>
      <xdr:spPr>
        <a:xfrm>
          <a:off x="1968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9A00F37C-B139-448B-871F-9C054D7198F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1C2F55D3-A54B-4EE0-9F42-994A06ED4DE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923806E9-30E1-4F9A-AF3A-23E045AD9E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616328B-3C1F-44FB-92B7-70D7BDA5A65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C46CF71-7404-4D31-9322-7B2C6620E75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159838</xdr:rowOff>
    </xdr:from>
    <xdr:to>
      <xdr:col>24</xdr:col>
      <xdr:colOff>114300</xdr:colOff>
      <xdr:row>58</xdr:row>
      <xdr:rowOff>89988</xdr:rowOff>
    </xdr:to>
    <xdr:sp macro="" textlink="">
      <xdr:nvSpPr>
        <xdr:cNvPr id="172" name="楕円 171">
          <a:extLst>
            <a:ext uri="{FF2B5EF4-FFF2-40B4-BE49-F238E27FC236}">
              <a16:creationId xmlns:a16="http://schemas.microsoft.com/office/drawing/2014/main" id="{36D48ECB-6E22-4A46-86B2-AFAC8BBEE443}"/>
            </a:ext>
          </a:extLst>
        </xdr:cNvPr>
        <xdr:cNvSpPr/>
      </xdr:nvSpPr>
      <xdr:spPr>
        <a:xfrm>
          <a:off x="45847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11265</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B22736E1-0132-4E91-880E-978DC1D0060E}"/>
            </a:ext>
          </a:extLst>
        </xdr:cNvPr>
        <xdr:cNvSpPr txBox="1"/>
      </xdr:nvSpPr>
      <xdr:spPr>
        <a:xfrm>
          <a:off x="4673600" y="9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9616</xdr:rowOff>
    </xdr:from>
    <xdr:to>
      <xdr:col>20</xdr:col>
      <xdr:colOff>38100</xdr:colOff>
      <xdr:row>58</xdr:row>
      <xdr:rowOff>111216</xdr:rowOff>
    </xdr:to>
    <xdr:sp macro="" textlink="">
      <xdr:nvSpPr>
        <xdr:cNvPr id="174" name="楕円 173">
          <a:extLst>
            <a:ext uri="{FF2B5EF4-FFF2-40B4-BE49-F238E27FC236}">
              <a16:creationId xmlns:a16="http://schemas.microsoft.com/office/drawing/2014/main" id="{50402B09-4BD2-4620-BAB3-71E31D947875}"/>
            </a:ext>
          </a:extLst>
        </xdr:cNvPr>
        <xdr:cNvSpPr/>
      </xdr:nvSpPr>
      <xdr:spPr>
        <a:xfrm>
          <a:off x="37465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39188</xdr:rowOff>
    </xdr:from>
    <xdr:to>
      <xdr:col>24</xdr:col>
      <xdr:colOff>63500</xdr:colOff>
      <xdr:row>58</xdr:row>
      <xdr:rowOff>60416</xdr:rowOff>
    </xdr:to>
    <xdr:cxnSp macro="">
      <xdr:nvCxnSpPr>
        <xdr:cNvPr id="175" name="直線コネクタ 174">
          <a:extLst>
            <a:ext uri="{FF2B5EF4-FFF2-40B4-BE49-F238E27FC236}">
              <a16:creationId xmlns:a16="http://schemas.microsoft.com/office/drawing/2014/main" id="{23C891A9-B26F-4146-8A09-061A1E809A66}"/>
            </a:ext>
          </a:extLst>
        </xdr:cNvPr>
        <xdr:cNvCxnSpPr/>
      </xdr:nvCxnSpPr>
      <xdr:spPr>
        <a:xfrm flipV="1">
          <a:off x="3797300" y="998328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35741</xdr:rowOff>
    </xdr:from>
    <xdr:to>
      <xdr:col>15</xdr:col>
      <xdr:colOff>101600</xdr:colOff>
      <xdr:row>58</xdr:row>
      <xdr:rowOff>137341</xdr:rowOff>
    </xdr:to>
    <xdr:sp macro="" textlink="">
      <xdr:nvSpPr>
        <xdr:cNvPr id="176" name="楕円 175">
          <a:extLst>
            <a:ext uri="{FF2B5EF4-FFF2-40B4-BE49-F238E27FC236}">
              <a16:creationId xmlns:a16="http://schemas.microsoft.com/office/drawing/2014/main" id="{1E019F95-C8BC-4AE6-BB63-34BE90E4E2BF}"/>
            </a:ext>
          </a:extLst>
        </xdr:cNvPr>
        <xdr:cNvSpPr/>
      </xdr:nvSpPr>
      <xdr:spPr>
        <a:xfrm>
          <a:off x="28575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60416</xdr:rowOff>
    </xdr:from>
    <xdr:to>
      <xdr:col>19</xdr:col>
      <xdr:colOff>177800</xdr:colOff>
      <xdr:row>58</xdr:row>
      <xdr:rowOff>86541</xdr:rowOff>
    </xdr:to>
    <xdr:cxnSp macro="">
      <xdr:nvCxnSpPr>
        <xdr:cNvPr id="177" name="直線コネクタ 176">
          <a:extLst>
            <a:ext uri="{FF2B5EF4-FFF2-40B4-BE49-F238E27FC236}">
              <a16:creationId xmlns:a16="http://schemas.microsoft.com/office/drawing/2014/main" id="{028D4AA0-BC29-4862-B3A5-8995C0177195}"/>
            </a:ext>
          </a:extLst>
        </xdr:cNvPr>
        <xdr:cNvCxnSpPr/>
      </xdr:nvCxnSpPr>
      <xdr:spPr>
        <a:xfrm flipV="1">
          <a:off x="2908300" y="100045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3CF5B33D-2906-4684-A264-5B365E23513E}"/>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58D4884-685D-49EA-9448-196B526AC46C}"/>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93453</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91760E48-0CAA-4F22-B664-5F3675DCDA34}"/>
            </a:ext>
          </a:extLst>
        </xdr:cNvPr>
        <xdr:cNvSpPr txBox="1"/>
      </xdr:nvSpPr>
      <xdr:spPr>
        <a:xfrm>
          <a:off x="1816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127743</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7546004F-516D-4C65-81B2-113CBAEFA35A}"/>
            </a:ext>
          </a:extLst>
        </xdr:cNvPr>
        <xdr:cNvSpPr txBox="1"/>
      </xdr:nvSpPr>
      <xdr:spPr>
        <a:xfrm>
          <a:off x="35820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153868</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D4FC8DA5-3640-4AD2-B2F0-643D100FF551}"/>
            </a:ext>
          </a:extLst>
        </xdr:cNvPr>
        <xdr:cNvSpPr txBox="1"/>
      </xdr:nvSpPr>
      <xdr:spPr>
        <a:xfrm>
          <a:off x="2705744" y="975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2D21D25C-F410-4B91-B6DB-F1A3401A974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ECE7BF05-80B5-4818-ADF3-B20283CC9B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EF26BF2A-712C-444D-A0F5-8E567241AF6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25B40C37-1CC1-4457-A898-FAA29C9312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DBDC5441-9D80-4DDB-821B-96E5F17A39D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AF92335F-7927-4FD8-90D5-73D49A1D49F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334C6932-3CC1-4E08-A203-8103023058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F1780F39-99D0-43FC-A25D-047953CB325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79F7F68-0C1F-4F4B-B639-3FB722CFC9E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5A7D8B34-B3B6-4180-B423-B39F95684A9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F3A1259B-2842-4753-95E2-05B4C0C781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496E7F2D-5F54-48E9-95AD-1FE84819D1C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701392BC-035C-458F-A570-DE92FD884B2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9CCCF625-1463-4129-B956-51523727507D}"/>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F16DDCE1-C745-41E8-A4CC-4DAB99ACC7B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F3A92B97-3FAA-443B-9AE8-888B604F45B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29CDCA4C-5D5C-4D92-B78B-DC35B0AF99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5C69561A-FBD9-402D-8E2D-3FFFD892202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26F0F8FB-84B7-4C27-86AA-88481CE3613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84C44E70-27C0-483F-A343-94E1416F341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4CB5ED58-F951-4EFC-8893-8BC09BC391E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E5614029-EE6A-4C8F-9EAD-FA27F074B826}"/>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030FEBA6-0B65-4CD5-ABEF-01BA3B5D8687}"/>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573B115A-5F3C-4312-8A28-01432D8FB966}"/>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BDA5A168-B7B6-4359-9766-1E4AA596A72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597609F6-E0E2-4E5C-8F01-86CDFBC98BC9}"/>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EBF9DBC4-BF8A-4E38-BA0D-3D359AF9398D}"/>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21DE9047-A9B9-4FDF-9665-A515B2FFFCAA}"/>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B0BFF08C-F3CC-415F-9E1B-38FD8C33F68B}"/>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DEC9C3F9-375A-4B53-8A30-CDCCEDD4D017}"/>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159848</xdr:rowOff>
    </xdr:from>
    <xdr:to>
      <xdr:col>41</xdr:col>
      <xdr:colOff>101600</xdr:colOff>
      <xdr:row>62</xdr:row>
      <xdr:rowOff>89998</xdr:rowOff>
    </xdr:to>
    <xdr:sp macro="" textlink="">
      <xdr:nvSpPr>
        <xdr:cNvPr id="213" name="フローチャート: 判断 212">
          <a:extLst>
            <a:ext uri="{FF2B5EF4-FFF2-40B4-BE49-F238E27FC236}">
              <a16:creationId xmlns:a16="http://schemas.microsoft.com/office/drawing/2014/main" id="{D6699262-B33A-480F-94E1-90BDBDA313F5}"/>
            </a:ext>
          </a:extLst>
        </xdr:cNvPr>
        <xdr:cNvSpPr/>
      </xdr:nvSpPr>
      <xdr:spPr>
        <a:xfrm>
          <a:off x="7810500" y="1061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9966CDCB-003F-4C74-A07C-8FDDE178B31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C31B8C1D-D4EC-4EA1-9269-0E32A942220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5B055784-274A-4D0B-A956-46495B0EC7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D7ADED56-56AF-4A6C-B668-0BE2040FAFE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765953C3-AE75-4969-B4DE-81026E2F34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130515</xdr:rowOff>
    </xdr:from>
    <xdr:to>
      <xdr:col>55</xdr:col>
      <xdr:colOff>50800</xdr:colOff>
      <xdr:row>62</xdr:row>
      <xdr:rowOff>60665</xdr:rowOff>
    </xdr:to>
    <xdr:sp macro="" textlink="">
      <xdr:nvSpPr>
        <xdr:cNvPr id="219" name="楕円 218">
          <a:extLst>
            <a:ext uri="{FF2B5EF4-FFF2-40B4-BE49-F238E27FC236}">
              <a16:creationId xmlns:a16="http://schemas.microsoft.com/office/drawing/2014/main" id="{C2946175-6C9E-4C29-AA90-142C6148D8A3}"/>
            </a:ext>
          </a:extLst>
        </xdr:cNvPr>
        <xdr:cNvSpPr/>
      </xdr:nvSpPr>
      <xdr:spPr>
        <a:xfrm>
          <a:off x="10426700" y="105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153392</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431A77D6-6097-4B7D-859A-BC310164588B}"/>
            </a:ext>
          </a:extLst>
        </xdr:cNvPr>
        <xdr:cNvSpPr txBox="1"/>
      </xdr:nvSpPr>
      <xdr:spPr>
        <a:xfrm>
          <a:off x="10515600" y="10440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132235</xdr:rowOff>
    </xdr:from>
    <xdr:to>
      <xdr:col>50</xdr:col>
      <xdr:colOff>165100</xdr:colOff>
      <xdr:row>62</xdr:row>
      <xdr:rowOff>62385</xdr:rowOff>
    </xdr:to>
    <xdr:sp macro="" textlink="">
      <xdr:nvSpPr>
        <xdr:cNvPr id="221" name="楕円 220">
          <a:extLst>
            <a:ext uri="{FF2B5EF4-FFF2-40B4-BE49-F238E27FC236}">
              <a16:creationId xmlns:a16="http://schemas.microsoft.com/office/drawing/2014/main" id="{96B32108-D290-4EDE-A874-777426C594DC}"/>
            </a:ext>
          </a:extLst>
        </xdr:cNvPr>
        <xdr:cNvSpPr/>
      </xdr:nvSpPr>
      <xdr:spPr>
        <a:xfrm>
          <a:off x="9588500" y="105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9865</xdr:rowOff>
    </xdr:from>
    <xdr:to>
      <xdr:col>55</xdr:col>
      <xdr:colOff>0</xdr:colOff>
      <xdr:row>62</xdr:row>
      <xdr:rowOff>11585</xdr:rowOff>
    </xdr:to>
    <xdr:cxnSp macro="">
      <xdr:nvCxnSpPr>
        <xdr:cNvPr id="222" name="直線コネクタ 221">
          <a:extLst>
            <a:ext uri="{FF2B5EF4-FFF2-40B4-BE49-F238E27FC236}">
              <a16:creationId xmlns:a16="http://schemas.microsoft.com/office/drawing/2014/main" id="{5A802242-57E6-42D2-ABF4-6066650B1215}"/>
            </a:ext>
          </a:extLst>
        </xdr:cNvPr>
        <xdr:cNvCxnSpPr/>
      </xdr:nvCxnSpPr>
      <xdr:spPr>
        <a:xfrm flipV="1">
          <a:off x="9639300" y="10639765"/>
          <a:ext cx="838200" cy="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145050</xdr:rowOff>
    </xdr:from>
    <xdr:to>
      <xdr:col>46</xdr:col>
      <xdr:colOff>38100</xdr:colOff>
      <xdr:row>62</xdr:row>
      <xdr:rowOff>75200</xdr:rowOff>
    </xdr:to>
    <xdr:sp macro="" textlink="">
      <xdr:nvSpPr>
        <xdr:cNvPr id="223" name="楕円 222">
          <a:extLst>
            <a:ext uri="{FF2B5EF4-FFF2-40B4-BE49-F238E27FC236}">
              <a16:creationId xmlns:a16="http://schemas.microsoft.com/office/drawing/2014/main" id="{17E1821F-EBED-463C-A046-EEAE306B43BF}"/>
            </a:ext>
          </a:extLst>
        </xdr:cNvPr>
        <xdr:cNvSpPr/>
      </xdr:nvSpPr>
      <xdr:spPr>
        <a:xfrm>
          <a:off x="8699500" y="10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11585</xdr:rowOff>
    </xdr:from>
    <xdr:to>
      <xdr:col>50</xdr:col>
      <xdr:colOff>114300</xdr:colOff>
      <xdr:row>62</xdr:row>
      <xdr:rowOff>24400</xdr:rowOff>
    </xdr:to>
    <xdr:cxnSp macro="">
      <xdr:nvCxnSpPr>
        <xdr:cNvPr id="224" name="直線コネクタ 223">
          <a:extLst>
            <a:ext uri="{FF2B5EF4-FFF2-40B4-BE49-F238E27FC236}">
              <a16:creationId xmlns:a16="http://schemas.microsoft.com/office/drawing/2014/main" id="{7DB52B82-2619-44FB-8DDB-15D87AB73547}"/>
            </a:ext>
          </a:extLst>
        </xdr:cNvPr>
        <xdr:cNvCxnSpPr/>
      </xdr:nvCxnSpPr>
      <xdr:spPr>
        <a:xfrm flipV="1">
          <a:off x="8750300" y="10641485"/>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BA136084-380B-4C3B-A72F-B42181AE645C}"/>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0553AD72-8FA6-4605-8500-94828234B356}"/>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106525</xdr:rowOff>
    </xdr:from>
    <xdr:ext cx="690189" cy="259045"/>
    <xdr:sp macro="" textlink="">
      <xdr:nvSpPr>
        <xdr:cNvPr id="227" name="n_3aveValue【橋りょう・トンネル】&#10;一人当たり有形固定資産（償却資産）額">
          <a:extLst>
            <a:ext uri="{FF2B5EF4-FFF2-40B4-BE49-F238E27FC236}">
              <a16:creationId xmlns:a16="http://schemas.microsoft.com/office/drawing/2014/main" id="{DA595A47-CF0D-420D-8DC7-80172710C357}"/>
            </a:ext>
          </a:extLst>
        </xdr:cNvPr>
        <xdr:cNvSpPr txBox="1"/>
      </xdr:nvSpPr>
      <xdr:spPr>
        <a:xfrm>
          <a:off x="7516205" y="10393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78912</xdr:rowOff>
    </xdr:from>
    <xdr:ext cx="690189" cy="259045"/>
    <xdr:sp macro="" textlink="">
      <xdr:nvSpPr>
        <xdr:cNvPr id="228" name="n_1mainValue【橋りょう・トンネル】&#10;一人当たり有形固定資産（償却資産）額">
          <a:extLst>
            <a:ext uri="{FF2B5EF4-FFF2-40B4-BE49-F238E27FC236}">
              <a16:creationId xmlns:a16="http://schemas.microsoft.com/office/drawing/2014/main" id="{D6DC06F7-E7FB-4164-8B8B-AC09D74A8A87}"/>
            </a:ext>
          </a:extLst>
        </xdr:cNvPr>
        <xdr:cNvSpPr txBox="1"/>
      </xdr:nvSpPr>
      <xdr:spPr>
        <a:xfrm>
          <a:off x="9281505" y="10365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91727</xdr:rowOff>
    </xdr:from>
    <xdr:ext cx="690189" cy="259045"/>
    <xdr:sp macro="" textlink="">
      <xdr:nvSpPr>
        <xdr:cNvPr id="229" name="n_2mainValue【橋りょう・トンネル】&#10;一人当たり有形固定資産（償却資産）額">
          <a:extLst>
            <a:ext uri="{FF2B5EF4-FFF2-40B4-BE49-F238E27FC236}">
              <a16:creationId xmlns:a16="http://schemas.microsoft.com/office/drawing/2014/main" id="{F8F44EEF-CB9A-4331-BB86-E3A56A7B1D59}"/>
            </a:ext>
          </a:extLst>
        </xdr:cNvPr>
        <xdr:cNvSpPr txBox="1"/>
      </xdr:nvSpPr>
      <xdr:spPr>
        <a:xfrm>
          <a:off x="8405205" y="103787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BB4F23DF-6E69-4CCD-8E90-3FCA03F0A11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4C395A30-5AF9-44A3-B85C-ECE4CC6539B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43EC80D2-B910-4637-B43E-7D8A4DD710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3F499FA8-395A-40F2-88EE-BFE626F346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3BDE1873-890E-4572-8A14-001E37987D0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16122BAC-4930-419D-8E2F-D0FF942317C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7E218CB3-4B7A-45E0-AB5F-68B87DCCF81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1AFD581D-06B8-43B0-96E3-57D3E34E5F1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52371A22-F4EA-45AE-9A4D-91A077DB944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F188B249-844F-4A61-A265-10CE9B23708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2388AA3C-78E2-42BF-A93A-EEEEECD17A5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A31E40F5-5C18-41E0-B3F1-FDFE3E570FE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614496BF-6C73-4C6A-9976-27B78CF026C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5D8DB454-F7E6-4DF2-B081-AB519E135A6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A6C7C962-7C99-4DEF-BD45-CE632798FA3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9C87BCF2-1F36-4013-BE22-3D134257663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12172CD8-07B5-4A5D-A8AD-F726F8946BA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3942AC2F-58F9-40B2-BE10-21361462DC6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EAE05DFF-8CBC-4B13-8AB0-12371CF38FD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986A7A04-E064-4083-8805-D1E65D957F4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FAEB5230-438F-478B-B694-590E9CEB7C1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825C40A0-427C-4C1E-A1AE-8FAA530E61A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7CA30335-1916-4CE0-9D2D-2ABA1403ABF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9AC85F00-AD43-4455-A459-DDD0CF34AD0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704CDF50-E14D-4CD4-A73D-2FDF3ED8BB47}"/>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F5629412-A4EF-443C-86B5-4E774C9EDF54}"/>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5DA1B3B9-7105-4EB1-A3C9-B952AB925466}"/>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63E132FD-CD4F-49E9-8516-93E71EF1C0CE}"/>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F1D97350-832B-4F96-AB41-5490A16CE97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2C490F90-D5AA-40C1-9A89-6DFF2FD268FE}"/>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536BD01E-C81D-46A0-8BF8-2069CE1D4CA5}"/>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7B1B90CF-5D21-4CA6-9163-4EDA38C11EE8}"/>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DCCC5CEC-32FE-489F-9B83-5EA19F6560ED}"/>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63" name="フローチャート: 判断 262">
          <a:extLst>
            <a:ext uri="{FF2B5EF4-FFF2-40B4-BE49-F238E27FC236}">
              <a16:creationId xmlns:a16="http://schemas.microsoft.com/office/drawing/2014/main" id="{8495822B-F6BF-4FD0-B7CD-C5C2F369FC48}"/>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4D1908D9-2E67-4639-A607-1FE249B63F7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2BA734-9CCB-4339-95EF-F8240CA4862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2110C731-7B75-43F3-89EC-76651DA41FA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2762F83A-BEF5-4BE2-BEB6-92D5857CB47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565E20-9063-41B7-8C00-B53B5E15DEA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69" name="楕円 268">
          <a:extLst>
            <a:ext uri="{FF2B5EF4-FFF2-40B4-BE49-F238E27FC236}">
              <a16:creationId xmlns:a16="http://schemas.microsoft.com/office/drawing/2014/main" id="{72C619B0-6F03-4B2B-88D4-196B3503D3FC}"/>
            </a:ext>
          </a:extLst>
        </xdr:cNvPr>
        <xdr:cNvSpPr/>
      </xdr:nvSpPr>
      <xdr:spPr>
        <a:xfrm>
          <a:off x="45847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63516</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8057E219-4E37-4185-942D-BF00E791948D}"/>
            </a:ext>
          </a:extLst>
        </xdr:cNvPr>
        <xdr:cNvSpPr txBox="1"/>
      </xdr:nvSpPr>
      <xdr:spPr>
        <a:xfrm>
          <a:off x="4673600"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71" name="楕円 270">
          <a:extLst>
            <a:ext uri="{FF2B5EF4-FFF2-40B4-BE49-F238E27FC236}">
              <a16:creationId xmlns:a16="http://schemas.microsoft.com/office/drawing/2014/main" id="{9CED6197-24D5-48EA-AD01-B295FEF020B6}"/>
            </a:ext>
          </a:extLst>
        </xdr:cNvPr>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80</xdr:row>
      <xdr:rowOff>140970</xdr:rowOff>
    </xdr:to>
    <xdr:cxnSp macro="">
      <xdr:nvCxnSpPr>
        <xdr:cNvPr id="272" name="直線コネクタ 271">
          <a:extLst>
            <a:ext uri="{FF2B5EF4-FFF2-40B4-BE49-F238E27FC236}">
              <a16:creationId xmlns:a16="http://schemas.microsoft.com/office/drawing/2014/main" id="{652582ED-2616-4249-BECC-0B8EB795B60A}"/>
            </a:ext>
          </a:extLst>
        </xdr:cNvPr>
        <xdr:cNvCxnSpPr/>
      </xdr:nvCxnSpPr>
      <xdr:spPr>
        <a:xfrm flipV="1">
          <a:off x="3797300" y="138074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168275</xdr:rowOff>
    </xdr:from>
    <xdr:to>
      <xdr:col>15</xdr:col>
      <xdr:colOff>101600</xdr:colOff>
      <xdr:row>79</xdr:row>
      <xdr:rowOff>98425</xdr:rowOff>
    </xdr:to>
    <xdr:sp macro="" textlink="">
      <xdr:nvSpPr>
        <xdr:cNvPr id="273" name="楕円 272">
          <a:extLst>
            <a:ext uri="{FF2B5EF4-FFF2-40B4-BE49-F238E27FC236}">
              <a16:creationId xmlns:a16="http://schemas.microsoft.com/office/drawing/2014/main" id="{20BCDC57-38DC-49BB-899F-2790A2B29D52}"/>
            </a:ext>
          </a:extLst>
        </xdr:cNvPr>
        <xdr:cNvSpPr/>
      </xdr:nvSpPr>
      <xdr:spPr>
        <a:xfrm>
          <a:off x="28575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47625</xdr:rowOff>
    </xdr:from>
    <xdr:to>
      <xdr:col>19</xdr:col>
      <xdr:colOff>177800</xdr:colOff>
      <xdr:row>80</xdr:row>
      <xdr:rowOff>140970</xdr:rowOff>
    </xdr:to>
    <xdr:cxnSp macro="">
      <xdr:nvCxnSpPr>
        <xdr:cNvPr id="274" name="直線コネクタ 273">
          <a:extLst>
            <a:ext uri="{FF2B5EF4-FFF2-40B4-BE49-F238E27FC236}">
              <a16:creationId xmlns:a16="http://schemas.microsoft.com/office/drawing/2014/main" id="{9964F103-80E9-4E2F-A84E-4E865BDE01E3}"/>
            </a:ext>
          </a:extLst>
        </xdr:cNvPr>
        <xdr:cNvCxnSpPr/>
      </xdr:nvCxnSpPr>
      <xdr:spPr>
        <a:xfrm>
          <a:off x="2908300" y="13592175"/>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5" name="n_1aveValue【公営住宅】&#10;有形固定資産減価償却率">
          <a:extLst>
            <a:ext uri="{FF2B5EF4-FFF2-40B4-BE49-F238E27FC236}">
              <a16:creationId xmlns:a16="http://schemas.microsoft.com/office/drawing/2014/main" id="{01C04947-E5F7-4869-98AC-C56384AC2649}"/>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6" name="n_2aveValue【公営住宅】&#10;有形固定資産減価償却率">
          <a:extLst>
            <a:ext uri="{FF2B5EF4-FFF2-40B4-BE49-F238E27FC236}">
              <a16:creationId xmlns:a16="http://schemas.microsoft.com/office/drawing/2014/main" id="{999F23C0-5BF4-4109-871C-6E9FC221C26F}"/>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77" name="n_3aveValue【公営住宅】&#10;有形固定資産減価償却率">
          <a:extLst>
            <a:ext uri="{FF2B5EF4-FFF2-40B4-BE49-F238E27FC236}">
              <a16:creationId xmlns:a16="http://schemas.microsoft.com/office/drawing/2014/main" id="{76754843-2F5D-4EBF-A9A1-B3588228AAE4}"/>
            </a:ext>
          </a:extLst>
        </xdr:cNvPr>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278" name="n_1mainValue【公営住宅】&#10;有形固定資産減価償却率">
          <a:extLst>
            <a:ext uri="{FF2B5EF4-FFF2-40B4-BE49-F238E27FC236}">
              <a16:creationId xmlns:a16="http://schemas.microsoft.com/office/drawing/2014/main" id="{92944B30-2958-470D-A428-8E615CCEA92E}"/>
            </a:ext>
          </a:extLst>
        </xdr:cNvPr>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114952</xdr:rowOff>
    </xdr:from>
    <xdr:ext cx="405111" cy="259045"/>
    <xdr:sp macro="" textlink="">
      <xdr:nvSpPr>
        <xdr:cNvPr id="279" name="n_2mainValue【公営住宅】&#10;有形固定資産減価償却率">
          <a:extLst>
            <a:ext uri="{FF2B5EF4-FFF2-40B4-BE49-F238E27FC236}">
              <a16:creationId xmlns:a16="http://schemas.microsoft.com/office/drawing/2014/main" id="{39DEB0DE-25FD-46C3-B894-07910CC98AB8}"/>
            </a:ext>
          </a:extLst>
        </xdr:cNvPr>
        <xdr:cNvSpPr txBox="1"/>
      </xdr:nvSpPr>
      <xdr:spPr>
        <a:xfrm>
          <a:off x="2705744" y="1331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10A0F16B-B0E7-4384-8BD4-EF2971A9030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DA3A001D-6A21-4148-9C07-DE919ED7E87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D1F2E827-81C4-4115-8B1A-3BB1D58687D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C9F835DB-7FF3-4391-89C4-7A652828A11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3A63461B-0DE3-47F1-85FF-F571082B62E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99B50964-198F-4389-BEEF-B4B567F8912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175730D7-A3D4-447D-84A2-A7A96CB5937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145DAE3-6464-4161-8212-51FCE31BC63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6BAE7FB9-5733-424B-A71D-BE6969D84BF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3787086A-D4DE-490D-9229-1768F493AE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7C23DAD7-B535-49BC-AA78-F7184490E3B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6B512A05-9C3D-4997-ABE2-73391BA8886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8ADB1C71-7B94-4BFC-B587-14200870042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F5DDC99F-63CF-4D50-93BC-E0665FBEA7CA}"/>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93F25EFC-9946-45FF-B422-730C8C5552B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DD876634-2138-410E-B520-9A072BD762DA}"/>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1DB7F6D4-2A72-49EE-BAF8-7569885053B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3B1217DC-23CE-4314-9440-7DA6F9B3E53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1B2D9E4C-98D5-413B-847E-91F995752A6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B8C24617-014E-476D-8BE1-280012EAE9F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D6E75DD1-C78A-49BA-90D4-C4818E12F0D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CEC00C36-6645-46E9-9FAD-C900361BC4E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D8F4BEAE-7874-4696-A03F-2A0B7C83C1F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6C6C5293-0604-4B45-901F-99D1BBA97D18}"/>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53B46926-4437-482F-B81B-D5A1247375D4}"/>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1E087EEA-D61A-451E-A813-29648DE4E29D}"/>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F37CB98D-9FA5-47A7-909D-5ADE3A6E28F2}"/>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7D02730A-A9B3-40C3-AB8B-F6DDF940355F}"/>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8" name="【公営住宅】&#10;一人当たり面積平均値テキスト">
          <a:extLst>
            <a:ext uri="{FF2B5EF4-FFF2-40B4-BE49-F238E27FC236}">
              <a16:creationId xmlns:a16="http://schemas.microsoft.com/office/drawing/2014/main" id="{6FC0E43F-BE0D-4C96-BDC5-8655AAB0B31B}"/>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C4F8014C-DE2A-4813-B1AA-F5AB461D40B2}"/>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7167294B-DD1A-40BA-AE32-38521B5CB6A7}"/>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3E1FBFEB-577C-4639-8DF1-EFCDF3EC9A4A}"/>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141567</xdr:rowOff>
    </xdr:from>
    <xdr:to>
      <xdr:col>41</xdr:col>
      <xdr:colOff>101600</xdr:colOff>
      <xdr:row>86</xdr:row>
      <xdr:rowOff>71717</xdr:rowOff>
    </xdr:to>
    <xdr:sp macro="" textlink="">
      <xdr:nvSpPr>
        <xdr:cNvPr id="312" name="フローチャート: 判断 311">
          <a:extLst>
            <a:ext uri="{FF2B5EF4-FFF2-40B4-BE49-F238E27FC236}">
              <a16:creationId xmlns:a16="http://schemas.microsoft.com/office/drawing/2014/main" id="{2CBD38C0-0399-422F-A6F6-CA9B6D111B4C}"/>
            </a:ext>
          </a:extLst>
        </xdr:cNvPr>
        <xdr:cNvSpPr/>
      </xdr:nvSpPr>
      <xdr:spPr>
        <a:xfrm>
          <a:off x="7810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D9C7C029-BC4A-4479-99E1-666EA96C3AF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94002F1-4133-4124-AC99-6B9584FEB36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D327103D-5191-4D83-B02E-1FAF30D585A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377503DF-874E-4619-A339-3BE9E1ABAD4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DA0B84B3-745C-456A-9EC4-AACBAE86AB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9894</xdr:rowOff>
    </xdr:from>
    <xdr:to>
      <xdr:col>55</xdr:col>
      <xdr:colOff>50800</xdr:colOff>
      <xdr:row>86</xdr:row>
      <xdr:rowOff>111494</xdr:rowOff>
    </xdr:to>
    <xdr:sp macro="" textlink="">
      <xdr:nvSpPr>
        <xdr:cNvPr id="318" name="楕円 317">
          <a:extLst>
            <a:ext uri="{FF2B5EF4-FFF2-40B4-BE49-F238E27FC236}">
              <a16:creationId xmlns:a16="http://schemas.microsoft.com/office/drawing/2014/main" id="{56A4DB58-2128-4F6A-BE0D-64F049D5A878}"/>
            </a:ext>
          </a:extLst>
        </xdr:cNvPr>
        <xdr:cNvSpPr/>
      </xdr:nvSpPr>
      <xdr:spPr>
        <a:xfrm>
          <a:off x="10426700" y="147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96271</xdr:rowOff>
    </xdr:from>
    <xdr:ext cx="469744" cy="259045"/>
    <xdr:sp macro="" textlink="">
      <xdr:nvSpPr>
        <xdr:cNvPr id="319" name="【公営住宅】&#10;一人当たり面積該当値テキスト">
          <a:extLst>
            <a:ext uri="{FF2B5EF4-FFF2-40B4-BE49-F238E27FC236}">
              <a16:creationId xmlns:a16="http://schemas.microsoft.com/office/drawing/2014/main" id="{C103AC63-164C-45E7-B47F-7E10665E2BD7}"/>
            </a:ext>
          </a:extLst>
        </xdr:cNvPr>
        <xdr:cNvSpPr txBox="1"/>
      </xdr:nvSpPr>
      <xdr:spPr>
        <a:xfrm>
          <a:off x="10515600" y="146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11646</xdr:rowOff>
    </xdr:from>
    <xdr:to>
      <xdr:col>50</xdr:col>
      <xdr:colOff>165100</xdr:colOff>
      <xdr:row>86</xdr:row>
      <xdr:rowOff>113246</xdr:rowOff>
    </xdr:to>
    <xdr:sp macro="" textlink="">
      <xdr:nvSpPr>
        <xdr:cNvPr id="320" name="楕円 319">
          <a:extLst>
            <a:ext uri="{FF2B5EF4-FFF2-40B4-BE49-F238E27FC236}">
              <a16:creationId xmlns:a16="http://schemas.microsoft.com/office/drawing/2014/main" id="{ACDB88A3-4B76-49F6-8DAF-6BEA99EDA8C0}"/>
            </a:ext>
          </a:extLst>
        </xdr:cNvPr>
        <xdr:cNvSpPr/>
      </xdr:nvSpPr>
      <xdr:spPr>
        <a:xfrm>
          <a:off x="9588500" y="147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60694</xdr:rowOff>
    </xdr:from>
    <xdr:to>
      <xdr:col>55</xdr:col>
      <xdr:colOff>0</xdr:colOff>
      <xdr:row>86</xdr:row>
      <xdr:rowOff>62446</xdr:rowOff>
    </xdr:to>
    <xdr:cxnSp macro="">
      <xdr:nvCxnSpPr>
        <xdr:cNvPr id="321" name="直線コネクタ 320">
          <a:extLst>
            <a:ext uri="{FF2B5EF4-FFF2-40B4-BE49-F238E27FC236}">
              <a16:creationId xmlns:a16="http://schemas.microsoft.com/office/drawing/2014/main" id="{216BB163-6177-476E-BA30-4A00C51C9720}"/>
            </a:ext>
          </a:extLst>
        </xdr:cNvPr>
        <xdr:cNvCxnSpPr/>
      </xdr:nvCxnSpPr>
      <xdr:spPr>
        <a:xfrm flipV="1">
          <a:off x="9639300" y="14805394"/>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13666</xdr:rowOff>
    </xdr:from>
    <xdr:to>
      <xdr:col>46</xdr:col>
      <xdr:colOff>38100</xdr:colOff>
      <xdr:row>86</xdr:row>
      <xdr:rowOff>115266</xdr:rowOff>
    </xdr:to>
    <xdr:sp macro="" textlink="">
      <xdr:nvSpPr>
        <xdr:cNvPr id="322" name="楕円 321">
          <a:extLst>
            <a:ext uri="{FF2B5EF4-FFF2-40B4-BE49-F238E27FC236}">
              <a16:creationId xmlns:a16="http://schemas.microsoft.com/office/drawing/2014/main" id="{66A55920-AD41-4B84-B811-8252F5C02396}"/>
            </a:ext>
          </a:extLst>
        </xdr:cNvPr>
        <xdr:cNvSpPr/>
      </xdr:nvSpPr>
      <xdr:spPr>
        <a:xfrm>
          <a:off x="8699500" y="147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62446</xdr:rowOff>
    </xdr:from>
    <xdr:to>
      <xdr:col>50</xdr:col>
      <xdr:colOff>114300</xdr:colOff>
      <xdr:row>86</xdr:row>
      <xdr:rowOff>64466</xdr:rowOff>
    </xdr:to>
    <xdr:cxnSp macro="">
      <xdr:nvCxnSpPr>
        <xdr:cNvPr id="323" name="直線コネクタ 322">
          <a:extLst>
            <a:ext uri="{FF2B5EF4-FFF2-40B4-BE49-F238E27FC236}">
              <a16:creationId xmlns:a16="http://schemas.microsoft.com/office/drawing/2014/main" id="{7EE96BB4-5828-48ED-8153-01C77EBD9C9A}"/>
            </a:ext>
          </a:extLst>
        </xdr:cNvPr>
        <xdr:cNvCxnSpPr/>
      </xdr:nvCxnSpPr>
      <xdr:spPr>
        <a:xfrm flipV="1">
          <a:off x="8750300" y="14807146"/>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4" name="n_1aveValue【公営住宅】&#10;一人当たり面積">
          <a:extLst>
            <a:ext uri="{FF2B5EF4-FFF2-40B4-BE49-F238E27FC236}">
              <a16:creationId xmlns:a16="http://schemas.microsoft.com/office/drawing/2014/main" id="{D7AD5C22-4C40-490A-AE7C-E27F6B43741D}"/>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5" name="n_2aveValue【公営住宅】&#10;一人当たり面積">
          <a:extLst>
            <a:ext uri="{FF2B5EF4-FFF2-40B4-BE49-F238E27FC236}">
              <a16:creationId xmlns:a16="http://schemas.microsoft.com/office/drawing/2014/main" id="{6584E2F7-31D4-4652-83EC-EC5DE975EC6A}"/>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88244</xdr:rowOff>
    </xdr:from>
    <xdr:ext cx="469744" cy="259045"/>
    <xdr:sp macro="" textlink="">
      <xdr:nvSpPr>
        <xdr:cNvPr id="326" name="n_3aveValue【公営住宅】&#10;一人当たり面積">
          <a:extLst>
            <a:ext uri="{FF2B5EF4-FFF2-40B4-BE49-F238E27FC236}">
              <a16:creationId xmlns:a16="http://schemas.microsoft.com/office/drawing/2014/main" id="{A76E4D79-9A1B-43CC-AE4E-B30F1E0C34B3}"/>
            </a:ext>
          </a:extLst>
        </xdr:cNvPr>
        <xdr:cNvSpPr txBox="1"/>
      </xdr:nvSpPr>
      <xdr:spPr>
        <a:xfrm>
          <a:off x="7626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104373</xdr:rowOff>
    </xdr:from>
    <xdr:ext cx="469744" cy="259045"/>
    <xdr:sp macro="" textlink="">
      <xdr:nvSpPr>
        <xdr:cNvPr id="327" name="n_1mainValue【公営住宅】&#10;一人当たり面積">
          <a:extLst>
            <a:ext uri="{FF2B5EF4-FFF2-40B4-BE49-F238E27FC236}">
              <a16:creationId xmlns:a16="http://schemas.microsoft.com/office/drawing/2014/main" id="{5E7E9119-F015-49CC-BF5F-E06A0E8FE90C}"/>
            </a:ext>
          </a:extLst>
        </xdr:cNvPr>
        <xdr:cNvSpPr txBox="1"/>
      </xdr:nvSpPr>
      <xdr:spPr>
        <a:xfrm>
          <a:off x="9391727" y="1484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106393</xdr:rowOff>
    </xdr:from>
    <xdr:ext cx="469744" cy="259045"/>
    <xdr:sp macro="" textlink="">
      <xdr:nvSpPr>
        <xdr:cNvPr id="328" name="n_2mainValue【公営住宅】&#10;一人当たり面積">
          <a:extLst>
            <a:ext uri="{FF2B5EF4-FFF2-40B4-BE49-F238E27FC236}">
              <a16:creationId xmlns:a16="http://schemas.microsoft.com/office/drawing/2014/main" id="{5C8F0654-0472-4998-9ECB-D2DA61AD7320}"/>
            </a:ext>
          </a:extLst>
        </xdr:cNvPr>
        <xdr:cNvSpPr txBox="1"/>
      </xdr:nvSpPr>
      <xdr:spPr>
        <a:xfrm>
          <a:off x="8515427" y="1485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5C00BCD3-7D7A-4A4B-94D4-B17B4939E9E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B572CC7A-29A7-459E-95B4-056855353AA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A68CF051-D145-4E1D-9887-AFD3C40D704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F40FAB17-CFE6-4752-9A28-F315C30AC17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C4945CEA-5EAF-46F7-BD47-88BBA47CD47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54EB456E-42B1-4E74-ADFC-C94B5C98CDA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CF207472-2603-460D-BBDF-EA954745D4C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3886DBAD-4967-49F3-BCE9-F6A079787DA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BB8F01C6-ECC2-452C-85CB-9FDC0450168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85FD7C91-EFF0-400E-9286-F2A158422CA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1DA26984-3CB5-4D36-83D2-FCBC0279718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FBF256F6-BFD4-4CE8-9EDD-76A666496D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1C6A61DD-7A41-4661-A1FC-6B992379E93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BADF8D3C-CD96-4353-87D6-B99CDE1DF09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D1703162-5D06-486C-9490-B1CBD3C607E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98411450-7D3F-445C-9314-BF03DBFEC68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31AE3380-C1A9-4ED7-B2CD-175D10BF04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B7992D15-D0A2-463C-A08D-78C9BE70A3F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5F1D875D-02D7-4C2D-B6FD-7122A4264AC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24C5B744-E024-43BF-9C7E-C34887FB07F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34C63C0D-072E-4F4C-9156-6B2A4F413C3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1B694398-D284-4C33-B77B-5314129AD4B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0A2A0750-1B78-4787-A02A-16787FBD1DC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42DAB910-D5B1-41A8-9AC4-EC2ACF40427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4ACFCB85-0299-4B4D-942B-14D8D23B036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DC865373-7070-4CC8-93A9-217CA91BDE7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B69AD6E2-0C37-4B85-A142-BE992B8465D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5BE02087-CA9A-4871-88EB-A7CBC3076E7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ECFF55A4-35BF-4D70-A58D-56541A7FE15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7A6A7E43-5FE4-4994-97CA-D0FAFAD2C85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F01216E6-6834-429D-87E2-CB82F4E1361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AE473ACE-7F4C-4408-B5F2-B63AA37BAF9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A488F412-2A45-4246-A99C-567947886A2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19B15B13-5E2F-4437-9B1C-8DE17B80FC7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EB20190E-D5BA-48AF-A41E-51CE8E7CC6B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16CBFADD-A461-4999-A8B0-6CE90179E73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613C4D40-7705-4C11-8515-C1D8B1AAB2C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8C23483A-1E69-4B92-A77F-61286BF7886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15ED2759-5F60-4BB0-B3D7-2D0842231D0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32DF9B1F-9EF5-4108-AC40-1279812D64C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F878ED1D-31FD-4A80-9BAC-EE2CE2A3AB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7643D1AC-9703-40D4-8FC6-572374FB74D3}"/>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7FB1C303-87F2-4BF9-8A18-8CF30B51944A}"/>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56EC62C7-15F3-4FEA-983B-6C080D028686}"/>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65905331-7E62-47F5-A303-8CAA68F86E84}"/>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2F6BAA89-E8E6-4BFD-9243-438F03BB19FE}"/>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E6F4AC44-472B-4A37-BE6E-6F030201092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808C691C-DB18-445C-9C10-30FFA88E79BB}"/>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CA0B68EA-145C-4D64-9AC6-4FF192657E6A}"/>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079AD223-5AA7-42DA-9964-2A95361FEDDE}"/>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79" name="フローチャート: 判断 378">
          <a:extLst>
            <a:ext uri="{FF2B5EF4-FFF2-40B4-BE49-F238E27FC236}">
              <a16:creationId xmlns:a16="http://schemas.microsoft.com/office/drawing/2014/main" id="{3529D320-57D8-4CD2-AE0B-932DDEB67E4C}"/>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FE364A75-411C-40D2-9CBB-2FBD4AE8B18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5DAE79C8-1778-4F3D-A14C-ED245FFE9C0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C3745E04-B987-46EB-A8C4-419FE21A1E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5C687ECF-F777-4090-816E-7A3AE52D086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4D0D63B7-D0F7-40D0-A0ED-2EFDD49076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157661</xdr:rowOff>
    </xdr:from>
    <xdr:to>
      <xdr:col>85</xdr:col>
      <xdr:colOff>177800</xdr:colOff>
      <xdr:row>35</xdr:row>
      <xdr:rowOff>87811</xdr:rowOff>
    </xdr:to>
    <xdr:sp macro="" textlink="">
      <xdr:nvSpPr>
        <xdr:cNvPr id="385" name="楕円 384">
          <a:extLst>
            <a:ext uri="{FF2B5EF4-FFF2-40B4-BE49-F238E27FC236}">
              <a16:creationId xmlns:a16="http://schemas.microsoft.com/office/drawing/2014/main" id="{9851231D-2DCA-4179-B8DB-0843007C4F6B}"/>
            </a:ext>
          </a:extLst>
        </xdr:cNvPr>
        <xdr:cNvSpPr/>
      </xdr:nvSpPr>
      <xdr:spPr>
        <a:xfrm>
          <a:off x="162687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9088</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35525737-8274-4532-A4A7-A7593157EB61}"/>
            </a:ext>
          </a:extLst>
        </xdr:cNvPr>
        <xdr:cNvSpPr txBox="1"/>
      </xdr:nvSpPr>
      <xdr:spPr>
        <a:xfrm>
          <a:off x="16357600" y="58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40096</xdr:rowOff>
    </xdr:from>
    <xdr:to>
      <xdr:col>81</xdr:col>
      <xdr:colOff>101600</xdr:colOff>
      <xdr:row>35</xdr:row>
      <xdr:rowOff>141696</xdr:rowOff>
    </xdr:to>
    <xdr:sp macro="" textlink="">
      <xdr:nvSpPr>
        <xdr:cNvPr id="387" name="楕円 386">
          <a:extLst>
            <a:ext uri="{FF2B5EF4-FFF2-40B4-BE49-F238E27FC236}">
              <a16:creationId xmlns:a16="http://schemas.microsoft.com/office/drawing/2014/main" id="{247621EF-CDA8-41C7-9228-85CFEA9D4946}"/>
            </a:ext>
          </a:extLst>
        </xdr:cNvPr>
        <xdr:cNvSpPr/>
      </xdr:nvSpPr>
      <xdr:spPr>
        <a:xfrm>
          <a:off x="15430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37011</xdr:rowOff>
    </xdr:from>
    <xdr:to>
      <xdr:col>85</xdr:col>
      <xdr:colOff>127000</xdr:colOff>
      <xdr:row>35</xdr:row>
      <xdr:rowOff>90896</xdr:rowOff>
    </xdr:to>
    <xdr:cxnSp macro="">
      <xdr:nvCxnSpPr>
        <xdr:cNvPr id="388" name="直線コネクタ 387">
          <a:extLst>
            <a:ext uri="{FF2B5EF4-FFF2-40B4-BE49-F238E27FC236}">
              <a16:creationId xmlns:a16="http://schemas.microsoft.com/office/drawing/2014/main" id="{FC8C1067-2807-43DA-BC10-13207CD4528D}"/>
            </a:ext>
          </a:extLst>
        </xdr:cNvPr>
        <xdr:cNvCxnSpPr/>
      </xdr:nvCxnSpPr>
      <xdr:spPr>
        <a:xfrm flipV="1">
          <a:off x="15481300" y="603776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108676</xdr:rowOff>
    </xdr:from>
    <xdr:to>
      <xdr:col>76</xdr:col>
      <xdr:colOff>165100</xdr:colOff>
      <xdr:row>36</xdr:row>
      <xdr:rowOff>38826</xdr:rowOff>
    </xdr:to>
    <xdr:sp macro="" textlink="">
      <xdr:nvSpPr>
        <xdr:cNvPr id="389" name="楕円 388">
          <a:extLst>
            <a:ext uri="{FF2B5EF4-FFF2-40B4-BE49-F238E27FC236}">
              <a16:creationId xmlns:a16="http://schemas.microsoft.com/office/drawing/2014/main" id="{F08222AF-AC5E-4953-9537-3E11952DBC25}"/>
            </a:ext>
          </a:extLst>
        </xdr:cNvPr>
        <xdr:cNvSpPr/>
      </xdr:nvSpPr>
      <xdr:spPr>
        <a:xfrm>
          <a:off x="14541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90896</xdr:rowOff>
    </xdr:from>
    <xdr:to>
      <xdr:col>81</xdr:col>
      <xdr:colOff>50800</xdr:colOff>
      <xdr:row>35</xdr:row>
      <xdr:rowOff>159476</xdr:rowOff>
    </xdr:to>
    <xdr:cxnSp macro="">
      <xdr:nvCxnSpPr>
        <xdr:cNvPr id="390" name="直線コネクタ 389">
          <a:extLst>
            <a:ext uri="{FF2B5EF4-FFF2-40B4-BE49-F238E27FC236}">
              <a16:creationId xmlns:a16="http://schemas.microsoft.com/office/drawing/2014/main" id="{2CACABC9-FDD1-4197-BC95-04FF507B34DE}"/>
            </a:ext>
          </a:extLst>
        </xdr:cNvPr>
        <xdr:cNvCxnSpPr/>
      </xdr:nvCxnSpPr>
      <xdr:spPr>
        <a:xfrm flipV="1">
          <a:off x="14592300" y="60916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6D33DC99-BC9F-4409-B9D7-59612581BBCE}"/>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649BFA33-44BE-4124-9FDA-165C9FAA4B4D}"/>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4B91D504-1B2C-41A4-8668-0A2A8E70AEEE}"/>
            </a:ext>
          </a:extLst>
        </xdr:cNvPr>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158223</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FD9ECEA2-E6B1-4418-8E69-7C3259AE8704}"/>
            </a:ext>
          </a:extLst>
        </xdr:cNvPr>
        <xdr:cNvSpPr txBox="1"/>
      </xdr:nvSpPr>
      <xdr:spPr>
        <a:xfrm>
          <a:off x="152660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55353</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E8E7FB64-4BEC-4CA5-9B3B-7BD0A6D6C3C7}"/>
            </a:ext>
          </a:extLst>
        </xdr:cNvPr>
        <xdr:cNvSpPr txBox="1"/>
      </xdr:nvSpPr>
      <xdr:spPr>
        <a:xfrm>
          <a:off x="14389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29377415-3AA7-4B17-9852-43BD2377F03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9ED66D0D-37DF-49D7-A740-F3DEFC0EF2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DDFCF20A-4C75-43D1-841B-6A0BB4B7891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822C75E5-AA81-4D8F-831B-23AE9FFB9E8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6458DEA6-91E1-4CA6-AC24-380E280C646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815C8703-E8D5-4007-94D1-DAAB41737EF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3ECBB9F8-C852-4E1C-A0EE-0233558229B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D5B9AC93-D920-4FD6-B242-427B178789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910E5FE5-E59D-46A4-B8F9-4B10459AD9D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EBE14303-86ED-4B22-B400-2F7F074761B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8C893666-1B6B-4F97-9BFC-B42B6BE8A34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910CDC61-A722-4D7B-99FB-567B5827337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AB9C8399-08D3-4BAF-8E02-24F58F65F18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FCB2AF78-7774-4F54-9125-9AF031C71C9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F1E21663-2B41-4F23-9676-D4A70BD69E0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23A6EDB8-656F-4470-8663-D0DC28CC6CB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588E50A0-4121-4F4E-8E25-4B04F66B51B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213AB2E7-93C7-4FA3-BF93-D0EB6F82101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650C5279-FF4D-42C0-A02A-1785B783C0F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684E8A75-CB1A-49F5-8296-3A2BC901ECB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141A40B5-2228-4ACD-9FEF-95C5F8D68FB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2C5650CC-3977-47DD-944F-6D8FB7B563A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54562F63-B794-429D-B2FA-AC4792B8E1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5AD9C7CC-0A7B-433E-AB05-496422426CE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75F06716-0D17-451B-9D98-5519559E909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a:extLst>
            <a:ext uri="{FF2B5EF4-FFF2-40B4-BE49-F238E27FC236}">
              <a16:creationId xmlns:a16="http://schemas.microsoft.com/office/drawing/2014/main" id="{39A86A21-3C35-40F5-9002-C945F7A348C9}"/>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5D4E61BA-56DD-4291-8A51-C2240262E803}"/>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a:extLst>
            <a:ext uri="{FF2B5EF4-FFF2-40B4-BE49-F238E27FC236}">
              <a16:creationId xmlns:a16="http://schemas.microsoft.com/office/drawing/2014/main" id="{32E6275B-8D45-4E30-B5A5-E0B0CD2AAE8B}"/>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618C3834-94CA-404B-9CE3-764049B92234}"/>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a:extLst>
            <a:ext uri="{FF2B5EF4-FFF2-40B4-BE49-F238E27FC236}">
              <a16:creationId xmlns:a16="http://schemas.microsoft.com/office/drawing/2014/main" id="{9F619316-C2E1-40F9-AFF1-D1F72675F1DD}"/>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1FA0CD30-F9C1-4C6D-8B67-7D012F95FDF8}"/>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a:extLst>
            <a:ext uri="{FF2B5EF4-FFF2-40B4-BE49-F238E27FC236}">
              <a16:creationId xmlns:a16="http://schemas.microsoft.com/office/drawing/2014/main" id="{3213D603-E1D0-41C2-8AEB-9619CB6D5157}"/>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a:extLst>
            <a:ext uri="{FF2B5EF4-FFF2-40B4-BE49-F238E27FC236}">
              <a16:creationId xmlns:a16="http://schemas.microsoft.com/office/drawing/2014/main" id="{FFCC0EEE-BDF6-49C9-959B-C62FBEBD70D7}"/>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a:extLst>
            <a:ext uri="{FF2B5EF4-FFF2-40B4-BE49-F238E27FC236}">
              <a16:creationId xmlns:a16="http://schemas.microsoft.com/office/drawing/2014/main" id="{5A65F92A-9028-47AC-A00A-8EDDE7429E85}"/>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430" name="フローチャート: 判断 429">
          <a:extLst>
            <a:ext uri="{FF2B5EF4-FFF2-40B4-BE49-F238E27FC236}">
              <a16:creationId xmlns:a16="http://schemas.microsoft.com/office/drawing/2014/main" id="{A903D810-7F7D-4B30-9060-7225ADD69BAC}"/>
            </a:ext>
          </a:extLst>
        </xdr:cNvPr>
        <xdr:cNvSpPr/>
      </xdr:nvSpPr>
      <xdr:spPr>
        <a:xfrm>
          <a:off x="19494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1679CB9-5672-4793-8E05-7B2EBB90C18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BC21C83-E419-43F7-8954-556DEF5B66A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7DA14E6-33AF-46B7-8B9E-2B734171EF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4C4A643-E250-4C10-AC30-F619A73E217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8A961F0-C911-4845-BD62-79A6249C187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68399</xdr:rowOff>
    </xdr:from>
    <xdr:to>
      <xdr:col>116</xdr:col>
      <xdr:colOff>114300</xdr:colOff>
      <xdr:row>39</xdr:row>
      <xdr:rowOff>169999</xdr:rowOff>
    </xdr:to>
    <xdr:sp macro="" textlink="">
      <xdr:nvSpPr>
        <xdr:cNvPr id="436" name="楕円 435">
          <a:extLst>
            <a:ext uri="{FF2B5EF4-FFF2-40B4-BE49-F238E27FC236}">
              <a16:creationId xmlns:a16="http://schemas.microsoft.com/office/drawing/2014/main" id="{13FEDB2D-2D4B-41DC-83E8-E3E7E0E87C69}"/>
            </a:ext>
          </a:extLst>
        </xdr:cNvPr>
        <xdr:cNvSpPr/>
      </xdr:nvSpPr>
      <xdr:spPr>
        <a:xfrm>
          <a:off x="221107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91276</xdr:rowOff>
    </xdr:from>
    <xdr:ext cx="469744" cy="259045"/>
    <xdr:sp macro="" textlink="">
      <xdr:nvSpPr>
        <xdr:cNvPr id="437" name="【認定こども園・幼稚園・保育所】&#10;一人当たり面積該当値テキスト">
          <a:extLst>
            <a:ext uri="{FF2B5EF4-FFF2-40B4-BE49-F238E27FC236}">
              <a16:creationId xmlns:a16="http://schemas.microsoft.com/office/drawing/2014/main" id="{EA04A67F-87D0-4BCF-BA87-BA09D1593123}"/>
            </a:ext>
          </a:extLst>
        </xdr:cNvPr>
        <xdr:cNvSpPr txBox="1"/>
      </xdr:nvSpPr>
      <xdr:spPr>
        <a:xfrm>
          <a:off x="22199600"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83638</xdr:rowOff>
    </xdr:from>
    <xdr:to>
      <xdr:col>112</xdr:col>
      <xdr:colOff>38100</xdr:colOff>
      <xdr:row>40</xdr:row>
      <xdr:rowOff>13788</xdr:rowOff>
    </xdr:to>
    <xdr:sp macro="" textlink="">
      <xdr:nvSpPr>
        <xdr:cNvPr id="438" name="楕円 437">
          <a:extLst>
            <a:ext uri="{FF2B5EF4-FFF2-40B4-BE49-F238E27FC236}">
              <a16:creationId xmlns:a16="http://schemas.microsoft.com/office/drawing/2014/main" id="{E202DE8D-A509-4640-8CD3-0E0F117AEA5C}"/>
            </a:ext>
          </a:extLst>
        </xdr:cNvPr>
        <xdr:cNvSpPr/>
      </xdr:nvSpPr>
      <xdr:spPr>
        <a:xfrm>
          <a:off x="21272500" y="67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119199</xdr:rowOff>
    </xdr:from>
    <xdr:to>
      <xdr:col>116</xdr:col>
      <xdr:colOff>63500</xdr:colOff>
      <xdr:row>39</xdr:row>
      <xdr:rowOff>134438</xdr:rowOff>
    </xdr:to>
    <xdr:cxnSp macro="">
      <xdr:nvCxnSpPr>
        <xdr:cNvPr id="439" name="直線コネクタ 438">
          <a:extLst>
            <a:ext uri="{FF2B5EF4-FFF2-40B4-BE49-F238E27FC236}">
              <a16:creationId xmlns:a16="http://schemas.microsoft.com/office/drawing/2014/main" id="{23A5C75C-4660-4BE1-A88D-A4125415F071}"/>
            </a:ext>
          </a:extLst>
        </xdr:cNvPr>
        <xdr:cNvCxnSpPr/>
      </xdr:nvCxnSpPr>
      <xdr:spPr>
        <a:xfrm flipV="1">
          <a:off x="21323300" y="6805749"/>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102144</xdr:rowOff>
    </xdr:from>
    <xdr:to>
      <xdr:col>107</xdr:col>
      <xdr:colOff>101600</xdr:colOff>
      <xdr:row>40</xdr:row>
      <xdr:rowOff>32294</xdr:rowOff>
    </xdr:to>
    <xdr:sp macro="" textlink="">
      <xdr:nvSpPr>
        <xdr:cNvPr id="440" name="楕円 439">
          <a:extLst>
            <a:ext uri="{FF2B5EF4-FFF2-40B4-BE49-F238E27FC236}">
              <a16:creationId xmlns:a16="http://schemas.microsoft.com/office/drawing/2014/main" id="{D73B3CFF-82B3-4426-809C-3405BFE871D4}"/>
            </a:ext>
          </a:extLst>
        </xdr:cNvPr>
        <xdr:cNvSpPr/>
      </xdr:nvSpPr>
      <xdr:spPr>
        <a:xfrm>
          <a:off x="20383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134438</xdr:rowOff>
    </xdr:from>
    <xdr:to>
      <xdr:col>111</xdr:col>
      <xdr:colOff>177800</xdr:colOff>
      <xdr:row>39</xdr:row>
      <xdr:rowOff>152944</xdr:rowOff>
    </xdr:to>
    <xdr:cxnSp macro="">
      <xdr:nvCxnSpPr>
        <xdr:cNvPr id="441" name="直線コネクタ 440">
          <a:extLst>
            <a:ext uri="{FF2B5EF4-FFF2-40B4-BE49-F238E27FC236}">
              <a16:creationId xmlns:a16="http://schemas.microsoft.com/office/drawing/2014/main" id="{BE317380-5EFB-4150-BD9C-96E729319503}"/>
            </a:ext>
          </a:extLst>
        </xdr:cNvPr>
        <xdr:cNvCxnSpPr/>
      </xdr:nvCxnSpPr>
      <xdr:spPr>
        <a:xfrm flipV="1">
          <a:off x="20434300" y="6820988"/>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42" name="n_1aveValue【認定こども園・幼稚園・保育所】&#10;一人当たり面積">
          <a:extLst>
            <a:ext uri="{FF2B5EF4-FFF2-40B4-BE49-F238E27FC236}">
              <a16:creationId xmlns:a16="http://schemas.microsoft.com/office/drawing/2014/main" id="{489D1D0B-C521-4D80-A484-8F07C274C9E6}"/>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43" name="n_2aveValue【認定こども園・幼稚園・保育所】&#10;一人当たり面積">
          <a:extLst>
            <a:ext uri="{FF2B5EF4-FFF2-40B4-BE49-F238E27FC236}">
              <a16:creationId xmlns:a16="http://schemas.microsoft.com/office/drawing/2014/main" id="{DC80498A-1461-4CAB-86F5-14ED953E9E96}"/>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121755</xdr:rowOff>
    </xdr:from>
    <xdr:ext cx="469744" cy="259045"/>
    <xdr:sp macro="" textlink="">
      <xdr:nvSpPr>
        <xdr:cNvPr id="444" name="n_3aveValue【認定こども園・幼稚園・保育所】&#10;一人当たり面積">
          <a:extLst>
            <a:ext uri="{FF2B5EF4-FFF2-40B4-BE49-F238E27FC236}">
              <a16:creationId xmlns:a16="http://schemas.microsoft.com/office/drawing/2014/main" id="{CAD08316-DBF8-489D-83B8-28B81C53BA1F}"/>
            </a:ext>
          </a:extLst>
        </xdr:cNvPr>
        <xdr:cNvSpPr txBox="1"/>
      </xdr:nvSpPr>
      <xdr:spPr>
        <a:xfrm>
          <a:off x="19310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30315</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57B4EBC6-CA27-46E5-BE67-CF4F6E994D3E}"/>
            </a:ext>
          </a:extLst>
        </xdr:cNvPr>
        <xdr:cNvSpPr txBox="1"/>
      </xdr:nvSpPr>
      <xdr:spPr>
        <a:xfrm>
          <a:off x="21075727" y="65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DAED0284-F857-4E6E-98A5-9B11CE2E8F03}"/>
            </a:ext>
          </a:extLst>
        </xdr:cNvPr>
        <xdr:cNvSpPr txBox="1"/>
      </xdr:nvSpPr>
      <xdr:spPr>
        <a:xfrm>
          <a:off x="20199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58730300-71BC-4468-B94D-04473535286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1D6DA198-97FE-49EC-9834-79255C506ED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071E9E5D-E031-4D9B-A2FC-783372CC421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863434BB-0D06-44D8-80BB-48430A432B3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A7A3255E-6BD1-4B51-B9AA-DAFD31030E8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9AE58681-0481-4CDC-9874-639EC83F520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3D29B573-B54E-48B4-83EA-9165D290A75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6243316C-1DCD-44E1-A7FD-15ECE6D6337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99427A5E-318D-4B33-A31C-B102C0AEFAA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A9E61775-34ED-4E4F-B6F9-579A72838AF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a:extLst>
            <a:ext uri="{FF2B5EF4-FFF2-40B4-BE49-F238E27FC236}">
              <a16:creationId xmlns:a16="http://schemas.microsoft.com/office/drawing/2014/main" id="{5CA617FB-C4E8-4852-BB77-E2657522FBF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a:extLst>
            <a:ext uri="{FF2B5EF4-FFF2-40B4-BE49-F238E27FC236}">
              <a16:creationId xmlns:a16="http://schemas.microsoft.com/office/drawing/2014/main" id="{EAB2078F-898E-439D-8B2D-5213B8BAE81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a:extLst>
            <a:ext uri="{FF2B5EF4-FFF2-40B4-BE49-F238E27FC236}">
              <a16:creationId xmlns:a16="http://schemas.microsoft.com/office/drawing/2014/main" id="{7E277340-3CCC-482F-B768-430BDED4B3C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a:extLst>
            <a:ext uri="{FF2B5EF4-FFF2-40B4-BE49-F238E27FC236}">
              <a16:creationId xmlns:a16="http://schemas.microsoft.com/office/drawing/2014/main" id="{9CDD898F-2B0C-4FF0-B237-D7A440C8887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a:extLst>
            <a:ext uri="{FF2B5EF4-FFF2-40B4-BE49-F238E27FC236}">
              <a16:creationId xmlns:a16="http://schemas.microsoft.com/office/drawing/2014/main" id="{9119A54A-C056-4358-B61A-C9726E9D394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a:extLst>
            <a:ext uri="{FF2B5EF4-FFF2-40B4-BE49-F238E27FC236}">
              <a16:creationId xmlns:a16="http://schemas.microsoft.com/office/drawing/2014/main" id="{30A8664B-8778-41F3-86BF-D0802A1D644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a:extLst>
            <a:ext uri="{FF2B5EF4-FFF2-40B4-BE49-F238E27FC236}">
              <a16:creationId xmlns:a16="http://schemas.microsoft.com/office/drawing/2014/main" id="{2DE18219-EC5A-4D6C-8A32-C70527A0E8E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a:extLst>
            <a:ext uri="{FF2B5EF4-FFF2-40B4-BE49-F238E27FC236}">
              <a16:creationId xmlns:a16="http://schemas.microsoft.com/office/drawing/2014/main" id="{67C678AB-553B-431F-AEDC-01D1664D0A4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a:extLst>
            <a:ext uri="{FF2B5EF4-FFF2-40B4-BE49-F238E27FC236}">
              <a16:creationId xmlns:a16="http://schemas.microsoft.com/office/drawing/2014/main" id="{49FBA0CB-E83B-47B0-9237-BB78D9B4621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a:extLst>
            <a:ext uri="{FF2B5EF4-FFF2-40B4-BE49-F238E27FC236}">
              <a16:creationId xmlns:a16="http://schemas.microsoft.com/office/drawing/2014/main" id="{08A249B8-B4A7-479D-8D08-26C5150EC65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a:extLst>
            <a:ext uri="{FF2B5EF4-FFF2-40B4-BE49-F238E27FC236}">
              <a16:creationId xmlns:a16="http://schemas.microsoft.com/office/drawing/2014/main" id="{4E5089CF-4246-47A7-BF0F-1F6F03E5682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970995CD-0AF5-4A86-BB5B-37E07FF6C155}"/>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B02BD7A7-B2E3-40AA-939C-1ADD5E4DAE1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D1EEEACD-0349-40A4-A5E5-5F7A3CECE73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a:extLst>
            <a:ext uri="{FF2B5EF4-FFF2-40B4-BE49-F238E27FC236}">
              <a16:creationId xmlns:a16="http://schemas.microsoft.com/office/drawing/2014/main" id="{F4412993-C225-409C-BD14-174C9326697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a:extLst>
            <a:ext uri="{FF2B5EF4-FFF2-40B4-BE49-F238E27FC236}">
              <a16:creationId xmlns:a16="http://schemas.microsoft.com/office/drawing/2014/main" id="{52ADFBE3-7D7C-41D5-97C2-F3113CAF3607}"/>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a:extLst>
            <a:ext uri="{FF2B5EF4-FFF2-40B4-BE49-F238E27FC236}">
              <a16:creationId xmlns:a16="http://schemas.microsoft.com/office/drawing/2014/main" id="{38E29AD9-DED0-4D1B-B4FB-44A2CCD42F6A}"/>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a:extLst>
            <a:ext uri="{FF2B5EF4-FFF2-40B4-BE49-F238E27FC236}">
              <a16:creationId xmlns:a16="http://schemas.microsoft.com/office/drawing/2014/main" id="{B0E9644E-F35A-42B3-9C32-2E2BC4BC01BD}"/>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a:extLst>
            <a:ext uri="{FF2B5EF4-FFF2-40B4-BE49-F238E27FC236}">
              <a16:creationId xmlns:a16="http://schemas.microsoft.com/office/drawing/2014/main" id="{3C30CD74-3834-472D-8C06-317C4ABF142A}"/>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a:extLst>
            <a:ext uri="{FF2B5EF4-FFF2-40B4-BE49-F238E27FC236}">
              <a16:creationId xmlns:a16="http://schemas.microsoft.com/office/drawing/2014/main" id="{B63E8773-BD3E-40DE-BFEB-F8C4308FA13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a:extLst>
            <a:ext uri="{FF2B5EF4-FFF2-40B4-BE49-F238E27FC236}">
              <a16:creationId xmlns:a16="http://schemas.microsoft.com/office/drawing/2014/main" id="{C57A004D-71B4-4586-8BCC-9D5D5D52DC75}"/>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a:extLst>
            <a:ext uri="{FF2B5EF4-FFF2-40B4-BE49-F238E27FC236}">
              <a16:creationId xmlns:a16="http://schemas.microsoft.com/office/drawing/2014/main" id="{513F6CE0-F0E6-4C79-B944-9248D5169FC4}"/>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a:extLst>
            <a:ext uri="{FF2B5EF4-FFF2-40B4-BE49-F238E27FC236}">
              <a16:creationId xmlns:a16="http://schemas.microsoft.com/office/drawing/2014/main" id="{19A51F7E-A59D-4570-9FAF-DD6264125568}"/>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a:extLst>
            <a:ext uri="{FF2B5EF4-FFF2-40B4-BE49-F238E27FC236}">
              <a16:creationId xmlns:a16="http://schemas.microsoft.com/office/drawing/2014/main" id="{104DF26F-92C2-4761-9620-FBE3F2691F5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115751</xdr:rowOff>
    </xdr:from>
    <xdr:to>
      <xdr:col>72</xdr:col>
      <xdr:colOff>38100</xdr:colOff>
      <xdr:row>59</xdr:row>
      <xdr:rowOff>45901</xdr:rowOff>
    </xdr:to>
    <xdr:sp macro="" textlink="">
      <xdr:nvSpPr>
        <xdr:cNvPr id="481" name="フローチャート: 判断 480">
          <a:extLst>
            <a:ext uri="{FF2B5EF4-FFF2-40B4-BE49-F238E27FC236}">
              <a16:creationId xmlns:a16="http://schemas.microsoft.com/office/drawing/2014/main" id="{E361DA8F-09C3-4F24-A027-35701828DE1D}"/>
            </a:ext>
          </a:extLst>
        </xdr:cNvPr>
        <xdr:cNvSpPr/>
      </xdr:nvSpPr>
      <xdr:spPr>
        <a:xfrm>
          <a:off x="13652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A136525B-8F4A-4648-8F5C-35BE6E97907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484AED00-DD36-42C5-8D5E-3F11634158B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DE409A2-37A5-4E22-85EF-1F50DBF854F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13CFE6BA-CAA8-4469-92CC-F2DD5EF45D6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FB09958A-9F87-4CC4-A9B0-45981459A2B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45538</xdr:rowOff>
    </xdr:from>
    <xdr:to>
      <xdr:col>85</xdr:col>
      <xdr:colOff>177800</xdr:colOff>
      <xdr:row>58</xdr:row>
      <xdr:rowOff>147138</xdr:rowOff>
    </xdr:to>
    <xdr:sp macro="" textlink="">
      <xdr:nvSpPr>
        <xdr:cNvPr id="487" name="楕円 486">
          <a:extLst>
            <a:ext uri="{FF2B5EF4-FFF2-40B4-BE49-F238E27FC236}">
              <a16:creationId xmlns:a16="http://schemas.microsoft.com/office/drawing/2014/main" id="{FB97E228-4202-471F-96F3-33C18466CFAC}"/>
            </a:ext>
          </a:extLst>
        </xdr:cNvPr>
        <xdr:cNvSpPr/>
      </xdr:nvSpPr>
      <xdr:spPr>
        <a:xfrm>
          <a:off x="162687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68415</xdr:rowOff>
    </xdr:from>
    <xdr:ext cx="405111" cy="259045"/>
    <xdr:sp macro="" textlink="">
      <xdr:nvSpPr>
        <xdr:cNvPr id="488" name="【学校施設】&#10;有形固定資産減価償却率該当値テキスト">
          <a:extLst>
            <a:ext uri="{FF2B5EF4-FFF2-40B4-BE49-F238E27FC236}">
              <a16:creationId xmlns:a16="http://schemas.microsoft.com/office/drawing/2014/main" id="{F585B96A-1C42-4A54-9B17-1D3DC248902B}"/>
            </a:ext>
          </a:extLst>
        </xdr:cNvPr>
        <xdr:cNvSpPr txBox="1"/>
      </xdr:nvSpPr>
      <xdr:spPr>
        <a:xfrm>
          <a:off x="16357600" y="984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73297</xdr:rowOff>
    </xdr:from>
    <xdr:to>
      <xdr:col>81</xdr:col>
      <xdr:colOff>101600</xdr:colOff>
      <xdr:row>59</xdr:row>
      <xdr:rowOff>3447</xdr:rowOff>
    </xdr:to>
    <xdr:sp macro="" textlink="">
      <xdr:nvSpPr>
        <xdr:cNvPr id="489" name="楕円 488">
          <a:extLst>
            <a:ext uri="{FF2B5EF4-FFF2-40B4-BE49-F238E27FC236}">
              <a16:creationId xmlns:a16="http://schemas.microsoft.com/office/drawing/2014/main" id="{221A3E25-3590-4D6C-8A67-E97E5598964F}"/>
            </a:ext>
          </a:extLst>
        </xdr:cNvPr>
        <xdr:cNvSpPr/>
      </xdr:nvSpPr>
      <xdr:spPr>
        <a:xfrm>
          <a:off x="15430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96338</xdr:rowOff>
    </xdr:from>
    <xdr:to>
      <xdr:col>85</xdr:col>
      <xdr:colOff>127000</xdr:colOff>
      <xdr:row>58</xdr:row>
      <xdr:rowOff>124097</xdr:rowOff>
    </xdr:to>
    <xdr:cxnSp macro="">
      <xdr:nvCxnSpPr>
        <xdr:cNvPr id="490" name="直線コネクタ 489">
          <a:extLst>
            <a:ext uri="{FF2B5EF4-FFF2-40B4-BE49-F238E27FC236}">
              <a16:creationId xmlns:a16="http://schemas.microsoft.com/office/drawing/2014/main" id="{087BC0B8-EBEB-4DDC-B53D-0121D1F5F965}"/>
            </a:ext>
          </a:extLst>
        </xdr:cNvPr>
        <xdr:cNvCxnSpPr/>
      </xdr:nvCxnSpPr>
      <xdr:spPr>
        <a:xfrm flipV="1">
          <a:off x="15481300" y="1004043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102688</xdr:rowOff>
    </xdr:from>
    <xdr:to>
      <xdr:col>76</xdr:col>
      <xdr:colOff>165100</xdr:colOff>
      <xdr:row>59</xdr:row>
      <xdr:rowOff>32838</xdr:rowOff>
    </xdr:to>
    <xdr:sp macro="" textlink="">
      <xdr:nvSpPr>
        <xdr:cNvPr id="491" name="楕円 490">
          <a:extLst>
            <a:ext uri="{FF2B5EF4-FFF2-40B4-BE49-F238E27FC236}">
              <a16:creationId xmlns:a16="http://schemas.microsoft.com/office/drawing/2014/main" id="{59057300-8A18-4E61-BDE3-C7DFBF5D0647}"/>
            </a:ext>
          </a:extLst>
        </xdr:cNvPr>
        <xdr:cNvSpPr/>
      </xdr:nvSpPr>
      <xdr:spPr>
        <a:xfrm>
          <a:off x="14541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124097</xdr:rowOff>
    </xdr:from>
    <xdr:to>
      <xdr:col>81</xdr:col>
      <xdr:colOff>50800</xdr:colOff>
      <xdr:row>58</xdr:row>
      <xdr:rowOff>153488</xdr:rowOff>
    </xdr:to>
    <xdr:cxnSp macro="">
      <xdr:nvCxnSpPr>
        <xdr:cNvPr id="492" name="直線コネクタ 491">
          <a:extLst>
            <a:ext uri="{FF2B5EF4-FFF2-40B4-BE49-F238E27FC236}">
              <a16:creationId xmlns:a16="http://schemas.microsoft.com/office/drawing/2014/main" id="{9398E470-A9D8-463D-8BB6-0A586B0EB50B}"/>
            </a:ext>
          </a:extLst>
        </xdr:cNvPr>
        <xdr:cNvCxnSpPr/>
      </xdr:nvCxnSpPr>
      <xdr:spPr>
        <a:xfrm flipV="1">
          <a:off x="14592300" y="100681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3" name="n_1aveValue【学校施設】&#10;有形固定資産減価償却率">
          <a:extLst>
            <a:ext uri="{FF2B5EF4-FFF2-40B4-BE49-F238E27FC236}">
              <a16:creationId xmlns:a16="http://schemas.microsoft.com/office/drawing/2014/main" id="{3EEBB3E0-E0AF-48B3-BF3D-5377C4FBF55C}"/>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4" name="n_2aveValue【学校施設】&#10;有形固定資産減価償却率">
          <a:extLst>
            <a:ext uri="{FF2B5EF4-FFF2-40B4-BE49-F238E27FC236}">
              <a16:creationId xmlns:a16="http://schemas.microsoft.com/office/drawing/2014/main" id="{067BCBD9-9574-47EE-ABC4-CAC2C431D775}"/>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62428</xdr:rowOff>
    </xdr:from>
    <xdr:ext cx="405111" cy="259045"/>
    <xdr:sp macro="" textlink="">
      <xdr:nvSpPr>
        <xdr:cNvPr id="495" name="n_3aveValue【学校施設】&#10;有形固定資産減価償却率">
          <a:extLst>
            <a:ext uri="{FF2B5EF4-FFF2-40B4-BE49-F238E27FC236}">
              <a16:creationId xmlns:a16="http://schemas.microsoft.com/office/drawing/2014/main" id="{7F614C18-C11B-44ED-98DF-8F2F55863D34}"/>
            </a:ext>
          </a:extLst>
        </xdr:cNvPr>
        <xdr:cNvSpPr txBox="1"/>
      </xdr:nvSpPr>
      <xdr:spPr>
        <a:xfrm>
          <a:off x="13500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19974</xdr:rowOff>
    </xdr:from>
    <xdr:ext cx="405111" cy="259045"/>
    <xdr:sp macro="" textlink="">
      <xdr:nvSpPr>
        <xdr:cNvPr id="496" name="n_1mainValue【学校施設】&#10;有形固定資産減価償却率">
          <a:extLst>
            <a:ext uri="{FF2B5EF4-FFF2-40B4-BE49-F238E27FC236}">
              <a16:creationId xmlns:a16="http://schemas.microsoft.com/office/drawing/2014/main" id="{18212898-CDF3-4460-9933-E3E99D0EB494}"/>
            </a:ext>
          </a:extLst>
        </xdr:cNvPr>
        <xdr:cNvSpPr txBox="1"/>
      </xdr:nvSpPr>
      <xdr:spPr>
        <a:xfrm>
          <a:off x="152660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49365</xdr:rowOff>
    </xdr:from>
    <xdr:ext cx="405111" cy="259045"/>
    <xdr:sp macro="" textlink="">
      <xdr:nvSpPr>
        <xdr:cNvPr id="497" name="n_2mainValue【学校施設】&#10;有形固定資産減価償却率">
          <a:extLst>
            <a:ext uri="{FF2B5EF4-FFF2-40B4-BE49-F238E27FC236}">
              <a16:creationId xmlns:a16="http://schemas.microsoft.com/office/drawing/2014/main" id="{7A301CC9-0D22-494E-B77B-28A14B03A095}"/>
            </a:ext>
          </a:extLst>
        </xdr:cNvPr>
        <xdr:cNvSpPr txBox="1"/>
      </xdr:nvSpPr>
      <xdr:spPr>
        <a:xfrm>
          <a:off x="14389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F0A015B5-1E5E-424A-8F46-6177CF289B4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9673CCAB-5151-4D8E-BF5A-99B9C275A3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D81D6CAD-345B-4B6F-B907-AF7778D162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7B00699F-3193-4C2F-9C89-5BD0964F93B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B53A9B81-A7DA-4289-A257-0D0C2954D7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2F09A698-9D0C-4EAC-AEC5-275060C1BC9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2B98E3C4-9696-4B8D-84C2-95953E1053A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E41BCA9C-C9F5-4B70-A4FE-EB6EC618B7A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C9E16209-354E-42B2-97D6-C2850FD2CD5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CC8E6BA7-EE5E-4A1F-ABF4-946B918D66D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a:extLst>
            <a:ext uri="{FF2B5EF4-FFF2-40B4-BE49-F238E27FC236}">
              <a16:creationId xmlns:a16="http://schemas.microsoft.com/office/drawing/2014/main" id="{3F21709A-F637-439D-B9F5-DC7E32F0860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a:extLst>
            <a:ext uri="{FF2B5EF4-FFF2-40B4-BE49-F238E27FC236}">
              <a16:creationId xmlns:a16="http://schemas.microsoft.com/office/drawing/2014/main" id="{F71B70AB-8283-4066-A745-D6E05AA419A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a:extLst>
            <a:ext uri="{FF2B5EF4-FFF2-40B4-BE49-F238E27FC236}">
              <a16:creationId xmlns:a16="http://schemas.microsoft.com/office/drawing/2014/main" id="{133FAE86-664F-4BAE-961B-A5470CB7732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a:extLst>
            <a:ext uri="{FF2B5EF4-FFF2-40B4-BE49-F238E27FC236}">
              <a16:creationId xmlns:a16="http://schemas.microsoft.com/office/drawing/2014/main" id="{2DF5BF65-655F-44C9-8F5A-73F975A90A9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a:extLst>
            <a:ext uri="{FF2B5EF4-FFF2-40B4-BE49-F238E27FC236}">
              <a16:creationId xmlns:a16="http://schemas.microsoft.com/office/drawing/2014/main" id="{40F8DD93-867A-401C-B2C4-23EB96C84D3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a:extLst>
            <a:ext uri="{FF2B5EF4-FFF2-40B4-BE49-F238E27FC236}">
              <a16:creationId xmlns:a16="http://schemas.microsoft.com/office/drawing/2014/main" id="{FD601732-3227-4143-B59F-E279D90FB9AC}"/>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a:extLst>
            <a:ext uri="{FF2B5EF4-FFF2-40B4-BE49-F238E27FC236}">
              <a16:creationId xmlns:a16="http://schemas.microsoft.com/office/drawing/2014/main" id="{A9863B45-0D08-4163-9824-5E24B3025D1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a:extLst>
            <a:ext uri="{FF2B5EF4-FFF2-40B4-BE49-F238E27FC236}">
              <a16:creationId xmlns:a16="http://schemas.microsoft.com/office/drawing/2014/main" id="{9C42A6D1-A6A5-4795-A8FE-77F92B7E1B15}"/>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a:extLst>
            <a:ext uri="{FF2B5EF4-FFF2-40B4-BE49-F238E27FC236}">
              <a16:creationId xmlns:a16="http://schemas.microsoft.com/office/drawing/2014/main" id="{364BF7AF-CFE5-4081-BA29-014C3F13AA2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a:extLst>
            <a:ext uri="{FF2B5EF4-FFF2-40B4-BE49-F238E27FC236}">
              <a16:creationId xmlns:a16="http://schemas.microsoft.com/office/drawing/2014/main" id="{1EF5315C-48B8-42A6-9FF9-074890F0350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a:extLst>
            <a:ext uri="{FF2B5EF4-FFF2-40B4-BE49-F238E27FC236}">
              <a16:creationId xmlns:a16="http://schemas.microsoft.com/office/drawing/2014/main" id="{C577B6ED-F32B-4A0D-9628-6211B75851C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a:extLst>
            <a:ext uri="{FF2B5EF4-FFF2-40B4-BE49-F238E27FC236}">
              <a16:creationId xmlns:a16="http://schemas.microsoft.com/office/drawing/2014/main" id="{4C7C0D03-5D33-4A25-AB79-F4DFE0BF1EE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0A0ADD0F-B385-4E5E-835B-5E8E2F508FE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a:extLst>
            <a:ext uri="{FF2B5EF4-FFF2-40B4-BE49-F238E27FC236}">
              <a16:creationId xmlns:a16="http://schemas.microsoft.com/office/drawing/2014/main" id="{74F1BC46-EB3D-4BD1-A24E-5B418526427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8FED2134-FD56-42A4-9556-FF4C3F99D87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a:extLst>
            <a:ext uri="{FF2B5EF4-FFF2-40B4-BE49-F238E27FC236}">
              <a16:creationId xmlns:a16="http://schemas.microsoft.com/office/drawing/2014/main" id="{C3000BF5-8CC2-46B9-889F-DD95029FE24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a:extLst>
            <a:ext uri="{FF2B5EF4-FFF2-40B4-BE49-F238E27FC236}">
              <a16:creationId xmlns:a16="http://schemas.microsoft.com/office/drawing/2014/main" id="{36779687-B43D-4BE6-9AD9-84F556AD74F1}"/>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a:extLst>
            <a:ext uri="{FF2B5EF4-FFF2-40B4-BE49-F238E27FC236}">
              <a16:creationId xmlns:a16="http://schemas.microsoft.com/office/drawing/2014/main" id="{9397F047-5FC2-4DFC-A24D-4345D28332A3}"/>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a:extLst>
            <a:ext uri="{FF2B5EF4-FFF2-40B4-BE49-F238E27FC236}">
              <a16:creationId xmlns:a16="http://schemas.microsoft.com/office/drawing/2014/main" id="{F1047765-AF4F-4C81-BC9D-747B7D88DA7A}"/>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a:extLst>
            <a:ext uri="{FF2B5EF4-FFF2-40B4-BE49-F238E27FC236}">
              <a16:creationId xmlns:a16="http://schemas.microsoft.com/office/drawing/2014/main" id="{74049481-1500-4FFA-AD8D-3516F07CAD96}"/>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28" name="【学校施設】&#10;一人当たり面積平均値テキスト">
          <a:extLst>
            <a:ext uri="{FF2B5EF4-FFF2-40B4-BE49-F238E27FC236}">
              <a16:creationId xmlns:a16="http://schemas.microsoft.com/office/drawing/2014/main" id="{98CF5E56-0243-4E8D-981C-172D137893C3}"/>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a:extLst>
            <a:ext uri="{FF2B5EF4-FFF2-40B4-BE49-F238E27FC236}">
              <a16:creationId xmlns:a16="http://schemas.microsoft.com/office/drawing/2014/main" id="{DDD110EB-AE13-403D-9F92-9B082A3755F5}"/>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a:extLst>
            <a:ext uri="{FF2B5EF4-FFF2-40B4-BE49-F238E27FC236}">
              <a16:creationId xmlns:a16="http://schemas.microsoft.com/office/drawing/2014/main" id="{8727D75F-3DCE-40BC-ADE7-99ECED279738}"/>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a:extLst>
            <a:ext uri="{FF2B5EF4-FFF2-40B4-BE49-F238E27FC236}">
              <a16:creationId xmlns:a16="http://schemas.microsoft.com/office/drawing/2014/main" id="{8DBBD6F8-0965-434A-B7B0-520C5690ADCD}"/>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106411</xdr:rowOff>
    </xdr:from>
    <xdr:to>
      <xdr:col>102</xdr:col>
      <xdr:colOff>165100</xdr:colOff>
      <xdr:row>64</xdr:row>
      <xdr:rowOff>36561</xdr:rowOff>
    </xdr:to>
    <xdr:sp macro="" textlink="">
      <xdr:nvSpPr>
        <xdr:cNvPr id="532" name="フローチャート: 判断 531">
          <a:extLst>
            <a:ext uri="{FF2B5EF4-FFF2-40B4-BE49-F238E27FC236}">
              <a16:creationId xmlns:a16="http://schemas.microsoft.com/office/drawing/2014/main" id="{8D79370F-DA5F-4B0B-BB50-6D7467A2B7EE}"/>
            </a:ext>
          </a:extLst>
        </xdr:cNvPr>
        <xdr:cNvSpPr/>
      </xdr:nvSpPr>
      <xdr:spPr>
        <a:xfrm>
          <a:off x="19494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CE8C0138-E1DA-4B07-BFB0-65ED7A1BE9A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12DAC9A0-9B64-4D1F-A6E0-1D691FA0EEB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FD1C3CD-893A-4A91-9B00-53272212294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194D2A0D-36F3-4B60-B796-67B718CCDA7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8A5336E-B20E-4D06-83DF-06735E8BFAC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80711</xdr:rowOff>
    </xdr:from>
    <xdr:to>
      <xdr:col>116</xdr:col>
      <xdr:colOff>114300</xdr:colOff>
      <xdr:row>64</xdr:row>
      <xdr:rowOff>10861</xdr:rowOff>
    </xdr:to>
    <xdr:sp macro="" textlink="">
      <xdr:nvSpPr>
        <xdr:cNvPr id="538" name="楕円 537">
          <a:extLst>
            <a:ext uri="{FF2B5EF4-FFF2-40B4-BE49-F238E27FC236}">
              <a16:creationId xmlns:a16="http://schemas.microsoft.com/office/drawing/2014/main" id="{41734C57-821C-4FA2-BAED-4EB5E96638DD}"/>
            </a:ext>
          </a:extLst>
        </xdr:cNvPr>
        <xdr:cNvSpPr/>
      </xdr:nvSpPr>
      <xdr:spPr>
        <a:xfrm>
          <a:off x="22110700" y="1088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103588</xdr:rowOff>
    </xdr:from>
    <xdr:ext cx="469744" cy="259045"/>
    <xdr:sp macro="" textlink="">
      <xdr:nvSpPr>
        <xdr:cNvPr id="539" name="【学校施設】&#10;一人当たり面積該当値テキスト">
          <a:extLst>
            <a:ext uri="{FF2B5EF4-FFF2-40B4-BE49-F238E27FC236}">
              <a16:creationId xmlns:a16="http://schemas.microsoft.com/office/drawing/2014/main" id="{EC835989-872A-449A-988D-A2365127C5EE}"/>
            </a:ext>
          </a:extLst>
        </xdr:cNvPr>
        <xdr:cNvSpPr txBox="1"/>
      </xdr:nvSpPr>
      <xdr:spPr>
        <a:xfrm>
          <a:off x="22199600" y="1073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86262</xdr:rowOff>
    </xdr:from>
    <xdr:to>
      <xdr:col>112</xdr:col>
      <xdr:colOff>38100</xdr:colOff>
      <xdr:row>64</xdr:row>
      <xdr:rowOff>16412</xdr:rowOff>
    </xdr:to>
    <xdr:sp macro="" textlink="">
      <xdr:nvSpPr>
        <xdr:cNvPr id="540" name="楕円 539">
          <a:extLst>
            <a:ext uri="{FF2B5EF4-FFF2-40B4-BE49-F238E27FC236}">
              <a16:creationId xmlns:a16="http://schemas.microsoft.com/office/drawing/2014/main" id="{47E535F0-C885-446C-A67A-21E0B406299A}"/>
            </a:ext>
          </a:extLst>
        </xdr:cNvPr>
        <xdr:cNvSpPr/>
      </xdr:nvSpPr>
      <xdr:spPr>
        <a:xfrm>
          <a:off x="21272500" y="108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131511</xdr:rowOff>
    </xdr:from>
    <xdr:to>
      <xdr:col>116</xdr:col>
      <xdr:colOff>63500</xdr:colOff>
      <xdr:row>63</xdr:row>
      <xdr:rowOff>137062</xdr:rowOff>
    </xdr:to>
    <xdr:cxnSp macro="">
      <xdr:nvCxnSpPr>
        <xdr:cNvPr id="541" name="直線コネクタ 540">
          <a:extLst>
            <a:ext uri="{FF2B5EF4-FFF2-40B4-BE49-F238E27FC236}">
              <a16:creationId xmlns:a16="http://schemas.microsoft.com/office/drawing/2014/main" id="{53D34A64-9F3A-4247-85E1-543F6EDFF35B}"/>
            </a:ext>
          </a:extLst>
        </xdr:cNvPr>
        <xdr:cNvCxnSpPr/>
      </xdr:nvCxnSpPr>
      <xdr:spPr>
        <a:xfrm flipV="1">
          <a:off x="21323300" y="10932861"/>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92630</xdr:rowOff>
    </xdr:from>
    <xdr:to>
      <xdr:col>107</xdr:col>
      <xdr:colOff>101600</xdr:colOff>
      <xdr:row>64</xdr:row>
      <xdr:rowOff>22780</xdr:rowOff>
    </xdr:to>
    <xdr:sp macro="" textlink="">
      <xdr:nvSpPr>
        <xdr:cNvPr id="542" name="楕円 541">
          <a:extLst>
            <a:ext uri="{FF2B5EF4-FFF2-40B4-BE49-F238E27FC236}">
              <a16:creationId xmlns:a16="http://schemas.microsoft.com/office/drawing/2014/main" id="{97DDC100-8C82-4A23-8E31-BC680E3C39CC}"/>
            </a:ext>
          </a:extLst>
        </xdr:cNvPr>
        <xdr:cNvSpPr/>
      </xdr:nvSpPr>
      <xdr:spPr>
        <a:xfrm>
          <a:off x="20383500" y="108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137062</xdr:rowOff>
    </xdr:from>
    <xdr:to>
      <xdr:col>111</xdr:col>
      <xdr:colOff>177800</xdr:colOff>
      <xdr:row>63</xdr:row>
      <xdr:rowOff>143430</xdr:rowOff>
    </xdr:to>
    <xdr:cxnSp macro="">
      <xdr:nvCxnSpPr>
        <xdr:cNvPr id="543" name="直線コネクタ 542">
          <a:extLst>
            <a:ext uri="{FF2B5EF4-FFF2-40B4-BE49-F238E27FC236}">
              <a16:creationId xmlns:a16="http://schemas.microsoft.com/office/drawing/2014/main" id="{B31D950B-EA90-4715-9901-21A7B41B73EF}"/>
            </a:ext>
          </a:extLst>
        </xdr:cNvPr>
        <xdr:cNvCxnSpPr/>
      </xdr:nvCxnSpPr>
      <xdr:spPr>
        <a:xfrm flipV="1">
          <a:off x="20434300" y="10938412"/>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44" name="n_1aveValue【学校施設】&#10;一人当たり面積">
          <a:extLst>
            <a:ext uri="{FF2B5EF4-FFF2-40B4-BE49-F238E27FC236}">
              <a16:creationId xmlns:a16="http://schemas.microsoft.com/office/drawing/2014/main" id="{EF6A61D2-DED0-400E-8704-3E50414AEA3E}"/>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45" name="n_2aveValue【学校施設】&#10;一人当たり面積">
          <a:extLst>
            <a:ext uri="{FF2B5EF4-FFF2-40B4-BE49-F238E27FC236}">
              <a16:creationId xmlns:a16="http://schemas.microsoft.com/office/drawing/2014/main" id="{539D4407-96BF-462A-AF0B-F76832B6DE6C}"/>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53088</xdr:rowOff>
    </xdr:from>
    <xdr:ext cx="469744" cy="259045"/>
    <xdr:sp macro="" textlink="">
      <xdr:nvSpPr>
        <xdr:cNvPr id="546" name="n_3aveValue【学校施設】&#10;一人当たり面積">
          <a:extLst>
            <a:ext uri="{FF2B5EF4-FFF2-40B4-BE49-F238E27FC236}">
              <a16:creationId xmlns:a16="http://schemas.microsoft.com/office/drawing/2014/main" id="{EDBA0101-A718-40D8-9190-BCDB583DBAFF}"/>
            </a:ext>
          </a:extLst>
        </xdr:cNvPr>
        <xdr:cNvSpPr txBox="1"/>
      </xdr:nvSpPr>
      <xdr:spPr>
        <a:xfrm>
          <a:off x="19310427" y="1068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32939</xdr:rowOff>
    </xdr:from>
    <xdr:ext cx="469744" cy="259045"/>
    <xdr:sp macro="" textlink="">
      <xdr:nvSpPr>
        <xdr:cNvPr id="547" name="n_1mainValue【学校施設】&#10;一人当たり面積">
          <a:extLst>
            <a:ext uri="{FF2B5EF4-FFF2-40B4-BE49-F238E27FC236}">
              <a16:creationId xmlns:a16="http://schemas.microsoft.com/office/drawing/2014/main" id="{29C03D40-D3D2-4E71-BA0D-9470BB20E7AB}"/>
            </a:ext>
          </a:extLst>
        </xdr:cNvPr>
        <xdr:cNvSpPr txBox="1"/>
      </xdr:nvSpPr>
      <xdr:spPr>
        <a:xfrm>
          <a:off x="21075727" y="1066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39307</xdr:rowOff>
    </xdr:from>
    <xdr:ext cx="469744" cy="259045"/>
    <xdr:sp macro="" textlink="">
      <xdr:nvSpPr>
        <xdr:cNvPr id="548" name="n_2mainValue【学校施設】&#10;一人当たり面積">
          <a:extLst>
            <a:ext uri="{FF2B5EF4-FFF2-40B4-BE49-F238E27FC236}">
              <a16:creationId xmlns:a16="http://schemas.microsoft.com/office/drawing/2014/main" id="{7AB00FBF-2ACE-4774-80D3-8C6EE975BCB9}"/>
            </a:ext>
          </a:extLst>
        </xdr:cNvPr>
        <xdr:cNvSpPr txBox="1"/>
      </xdr:nvSpPr>
      <xdr:spPr>
        <a:xfrm>
          <a:off x="20199427" y="1066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C007FE31-AE4F-4538-8F98-64D9850C67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2591749D-F723-48D7-962B-8BE5B3FEB9B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9A3379CF-0ACC-4886-9201-F99232C9FD6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8762695D-3F7B-48D7-A1B3-644AD6B337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85D1EF14-E2BA-4080-ACE1-83B3DEB38C7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FA052464-2DDB-4EAA-9036-D384151856E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BA8D5346-FE8D-4269-832C-934DC4DBE22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9070714D-2002-44E2-8391-6DD38B15B7E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DB45777B-569B-4CA6-BC52-410A8D508F6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1E876F8D-A7A8-4015-9744-5CA6C77D704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14AB29E0-50AC-4FC8-A0F8-3F6089B1B2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451EBF49-AABE-44CF-B28C-A4C6C07E5AE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DF9B6482-DE2C-4BC7-9F65-B83606CE6CF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DDCEDADD-6E36-4C23-8751-85989FE1F68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F073EBE8-FC9A-4D4E-83A3-1401999FFAD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3BF91A1B-4DAB-475F-8094-909E29F1726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0D0AD8D7-3EAB-482D-BD75-F97069C319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id="{8099490B-2CF4-49B3-83B6-F6DB6CCDDC5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id="{18205CEC-830D-43C0-9C1F-7ED39F34046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id="{89B2017C-5C58-4652-8866-7FC085DD09A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id="{94391638-39AC-4877-A3F8-94CDDEBF096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id="{90F5C16E-2D02-49A2-8166-905A303CA7E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id="{9D934FC3-D1C8-41A7-A823-DB8C17314E3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id="{B8D05F13-7F9A-438B-B5DA-65C34769AF4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a:extLst>
            <a:ext uri="{FF2B5EF4-FFF2-40B4-BE49-F238E27FC236}">
              <a16:creationId xmlns:a16="http://schemas.microsoft.com/office/drawing/2014/main" id="{8C288330-32A3-42BE-B23C-E96A99E6648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a:extLst>
            <a:ext uri="{FF2B5EF4-FFF2-40B4-BE49-F238E27FC236}">
              <a16:creationId xmlns:a16="http://schemas.microsoft.com/office/drawing/2014/main" id="{68B2728A-2E16-4CF6-8B01-0642D23FD8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a:extLst>
            <a:ext uri="{FF2B5EF4-FFF2-40B4-BE49-F238E27FC236}">
              <a16:creationId xmlns:a16="http://schemas.microsoft.com/office/drawing/2014/main" id="{EEDB4AFC-80D5-455D-BF37-3FEA8B1E3DD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6" name="テキスト ボックス 575">
          <a:extLst>
            <a:ext uri="{FF2B5EF4-FFF2-40B4-BE49-F238E27FC236}">
              <a16:creationId xmlns:a16="http://schemas.microsoft.com/office/drawing/2014/main" id="{D710FF5D-B64D-432F-9B08-24D363FE28F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a:extLst>
            <a:ext uri="{FF2B5EF4-FFF2-40B4-BE49-F238E27FC236}">
              <a16:creationId xmlns:a16="http://schemas.microsoft.com/office/drawing/2014/main" id="{ECA80812-558D-49BC-895B-E0CA77B7D9F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a:extLst>
            <a:ext uri="{FF2B5EF4-FFF2-40B4-BE49-F238E27FC236}">
              <a16:creationId xmlns:a16="http://schemas.microsoft.com/office/drawing/2014/main" id="{8141EC01-2E82-42D9-ADFD-A640E99124F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a:extLst>
            <a:ext uri="{FF2B5EF4-FFF2-40B4-BE49-F238E27FC236}">
              <a16:creationId xmlns:a16="http://schemas.microsoft.com/office/drawing/2014/main" id="{C3CE5929-F3AA-42AD-955E-6F8021AADAA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a:extLst>
            <a:ext uri="{FF2B5EF4-FFF2-40B4-BE49-F238E27FC236}">
              <a16:creationId xmlns:a16="http://schemas.microsoft.com/office/drawing/2014/main" id="{BDD3C752-9DE7-42F8-A277-B77F476510C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a:extLst>
            <a:ext uri="{FF2B5EF4-FFF2-40B4-BE49-F238E27FC236}">
              <a16:creationId xmlns:a16="http://schemas.microsoft.com/office/drawing/2014/main" id="{8D5EDF9C-3038-4EDE-B597-BE701080AAA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a:extLst>
            <a:ext uri="{FF2B5EF4-FFF2-40B4-BE49-F238E27FC236}">
              <a16:creationId xmlns:a16="http://schemas.microsoft.com/office/drawing/2014/main" id="{0444658B-6DDA-4A05-9F92-2CBCBF9F50F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a:extLst>
            <a:ext uri="{FF2B5EF4-FFF2-40B4-BE49-F238E27FC236}">
              <a16:creationId xmlns:a16="http://schemas.microsoft.com/office/drawing/2014/main" id="{A9589B5C-5FE4-4534-A10F-5DEEDCA7C2C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a:extLst>
            <a:ext uri="{FF2B5EF4-FFF2-40B4-BE49-F238E27FC236}">
              <a16:creationId xmlns:a16="http://schemas.microsoft.com/office/drawing/2014/main" id="{7ED532E3-823A-402C-98C9-286087CF85C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a:extLst>
            <a:ext uri="{FF2B5EF4-FFF2-40B4-BE49-F238E27FC236}">
              <a16:creationId xmlns:a16="http://schemas.microsoft.com/office/drawing/2014/main" id="{45828D68-A463-4F87-BE49-E4CB4FFF3F6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6" name="テキスト ボックス 585">
          <a:extLst>
            <a:ext uri="{FF2B5EF4-FFF2-40B4-BE49-F238E27FC236}">
              <a16:creationId xmlns:a16="http://schemas.microsoft.com/office/drawing/2014/main" id="{4983C78E-87FD-444B-8E3F-50E3B8AC387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a:extLst>
            <a:ext uri="{FF2B5EF4-FFF2-40B4-BE49-F238E27FC236}">
              <a16:creationId xmlns:a16="http://schemas.microsoft.com/office/drawing/2014/main" id="{762CBA63-68EF-4B20-9268-BD0BB53D1CE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1E9CACA5-9F36-4A70-9462-B416D243DFB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公民館】&#10;有形固定資産減価償却率グラフ枠">
          <a:extLst>
            <a:ext uri="{FF2B5EF4-FFF2-40B4-BE49-F238E27FC236}">
              <a16:creationId xmlns:a16="http://schemas.microsoft.com/office/drawing/2014/main" id="{43A0C171-2CD2-4738-96BF-9C92967C9B4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90" name="直線コネクタ 589">
          <a:extLst>
            <a:ext uri="{FF2B5EF4-FFF2-40B4-BE49-F238E27FC236}">
              <a16:creationId xmlns:a16="http://schemas.microsoft.com/office/drawing/2014/main" id="{918EF89D-E3C4-4BCC-BD82-0B92D48E889A}"/>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91" name="【公民館】&#10;有形固定資産減価償却率最小値テキスト">
          <a:extLst>
            <a:ext uri="{FF2B5EF4-FFF2-40B4-BE49-F238E27FC236}">
              <a16:creationId xmlns:a16="http://schemas.microsoft.com/office/drawing/2014/main" id="{8D9FE1F9-B9E2-4AD1-8C2A-841D3F4162F8}"/>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92" name="直線コネクタ 591">
          <a:extLst>
            <a:ext uri="{FF2B5EF4-FFF2-40B4-BE49-F238E27FC236}">
              <a16:creationId xmlns:a16="http://schemas.microsoft.com/office/drawing/2014/main" id="{9183B723-5F36-4576-8EEF-9447DC257774}"/>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3" name="【公民館】&#10;有形固定資産減価償却率最大値テキスト">
          <a:extLst>
            <a:ext uri="{FF2B5EF4-FFF2-40B4-BE49-F238E27FC236}">
              <a16:creationId xmlns:a16="http://schemas.microsoft.com/office/drawing/2014/main" id="{2A44B202-2D6B-4366-AF8C-AEF5C7E476CD}"/>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4" name="直線コネクタ 593">
          <a:extLst>
            <a:ext uri="{FF2B5EF4-FFF2-40B4-BE49-F238E27FC236}">
              <a16:creationId xmlns:a16="http://schemas.microsoft.com/office/drawing/2014/main" id="{6990BA85-0A41-463C-9D4C-AE3BDC76345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95" name="【公民館】&#10;有形固定資産減価償却率平均値テキスト">
          <a:extLst>
            <a:ext uri="{FF2B5EF4-FFF2-40B4-BE49-F238E27FC236}">
              <a16:creationId xmlns:a16="http://schemas.microsoft.com/office/drawing/2014/main" id="{BC569330-330A-4A32-B2EC-DF73A8092166}"/>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96" name="フローチャート: 判断 595">
          <a:extLst>
            <a:ext uri="{FF2B5EF4-FFF2-40B4-BE49-F238E27FC236}">
              <a16:creationId xmlns:a16="http://schemas.microsoft.com/office/drawing/2014/main" id="{CD75D948-007A-4A0F-A843-BD0B9E8C7AD9}"/>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97" name="フローチャート: 判断 596">
          <a:extLst>
            <a:ext uri="{FF2B5EF4-FFF2-40B4-BE49-F238E27FC236}">
              <a16:creationId xmlns:a16="http://schemas.microsoft.com/office/drawing/2014/main" id="{06A0ADDE-6BEB-412B-888E-8B2FC9B00618}"/>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98" name="フローチャート: 判断 597">
          <a:extLst>
            <a:ext uri="{FF2B5EF4-FFF2-40B4-BE49-F238E27FC236}">
              <a16:creationId xmlns:a16="http://schemas.microsoft.com/office/drawing/2014/main" id="{FA809F7C-D10A-4E6D-92EE-A0A430A49A45}"/>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84182</xdr:rowOff>
    </xdr:from>
    <xdr:to>
      <xdr:col>72</xdr:col>
      <xdr:colOff>38100</xdr:colOff>
      <xdr:row>103</xdr:row>
      <xdr:rowOff>14332</xdr:rowOff>
    </xdr:to>
    <xdr:sp macro="" textlink="">
      <xdr:nvSpPr>
        <xdr:cNvPr id="599" name="フローチャート: 判断 598">
          <a:extLst>
            <a:ext uri="{FF2B5EF4-FFF2-40B4-BE49-F238E27FC236}">
              <a16:creationId xmlns:a16="http://schemas.microsoft.com/office/drawing/2014/main" id="{373466C2-2A51-4FB2-8D68-56D9CEBFF917}"/>
            </a:ext>
          </a:extLst>
        </xdr:cNvPr>
        <xdr:cNvSpPr/>
      </xdr:nvSpPr>
      <xdr:spPr>
        <a:xfrm>
          <a:off x="13652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C9ACE661-C8E7-4779-833A-C0381AFA6B5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58D8F02E-0132-495E-B4F2-19310D756A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5FB96CE4-640F-4419-B53D-A7A43C85C13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B6D065B0-7D5F-4CD2-9C13-70C427E5FFE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6EEEEE29-B99E-47EB-92DA-16A62F30A2A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100512</xdr:rowOff>
    </xdr:from>
    <xdr:to>
      <xdr:col>85</xdr:col>
      <xdr:colOff>177800</xdr:colOff>
      <xdr:row>103</xdr:row>
      <xdr:rowOff>30662</xdr:rowOff>
    </xdr:to>
    <xdr:sp macro="" textlink="">
      <xdr:nvSpPr>
        <xdr:cNvPr id="605" name="楕円 604">
          <a:extLst>
            <a:ext uri="{FF2B5EF4-FFF2-40B4-BE49-F238E27FC236}">
              <a16:creationId xmlns:a16="http://schemas.microsoft.com/office/drawing/2014/main" id="{29EC24C7-3BD1-406D-8090-2A0209056336}"/>
            </a:ext>
          </a:extLst>
        </xdr:cNvPr>
        <xdr:cNvSpPr/>
      </xdr:nvSpPr>
      <xdr:spPr>
        <a:xfrm>
          <a:off x="162687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123389</xdr:rowOff>
    </xdr:from>
    <xdr:ext cx="405111" cy="259045"/>
    <xdr:sp macro="" textlink="">
      <xdr:nvSpPr>
        <xdr:cNvPr id="606" name="【公民館】&#10;有形固定資産減価償却率該当値テキスト">
          <a:extLst>
            <a:ext uri="{FF2B5EF4-FFF2-40B4-BE49-F238E27FC236}">
              <a16:creationId xmlns:a16="http://schemas.microsoft.com/office/drawing/2014/main" id="{E34F5F07-7EE9-419D-8B1F-CAA53DBD89DC}"/>
            </a:ext>
          </a:extLst>
        </xdr:cNvPr>
        <xdr:cNvSpPr txBox="1"/>
      </xdr:nvSpPr>
      <xdr:spPr>
        <a:xfrm>
          <a:off x="16357600" y="1743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22134</xdr:rowOff>
    </xdr:from>
    <xdr:to>
      <xdr:col>81</xdr:col>
      <xdr:colOff>101600</xdr:colOff>
      <xdr:row>101</xdr:row>
      <xdr:rowOff>123734</xdr:rowOff>
    </xdr:to>
    <xdr:sp macro="" textlink="">
      <xdr:nvSpPr>
        <xdr:cNvPr id="607" name="楕円 606">
          <a:extLst>
            <a:ext uri="{FF2B5EF4-FFF2-40B4-BE49-F238E27FC236}">
              <a16:creationId xmlns:a16="http://schemas.microsoft.com/office/drawing/2014/main" id="{6E28E593-CDF8-4294-BDAB-065DB0706E39}"/>
            </a:ext>
          </a:extLst>
        </xdr:cNvPr>
        <xdr:cNvSpPr/>
      </xdr:nvSpPr>
      <xdr:spPr>
        <a:xfrm>
          <a:off x="154305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72934</xdr:rowOff>
    </xdr:from>
    <xdr:to>
      <xdr:col>85</xdr:col>
      <xdr:colOff>127000</xdr:colOff>
      <xdr:row>102</xdr:row>
      <xdr:rowOff>151312</xdr:rowOff>
    </xdr:to>
    <xdr:cxnSp macro="">
      <xdr:nvCxnSpPr>
        <xdr:cNvPr id="608" name="直線コネクタ 607">
          <a:extLst>
            <a:ext uri="{FF2B5EF4-FFF2-40B4-BE49-F238E27FC236}">
              <a16:creationId xmlns:a16="http://schemas.microsoft.com/office/drawing/2014/main" id="{6FEF3328-9D39-495E-8F48-B5B46510771A}"/>
            </a:ext>
          </a:extLst>
        </xdr:cNvPr>
        <xdr:cNvCxnSpPr/>
      </xdr:nvCxnSpPr>
      <xdr:spPr>
        <a:xfrm>
          <a:off x="15481300" y="17389384"/>
          <a:ext cx="838200" cy="24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51526</xdr:rowOff>
    </xdr:from>
    <xdr:to>
      <xdr:col>76</xdr:col>
      <xdr:colOff>165100</xdr:colOff>
      <xdr:row>101</xdr:row>
      <xdr:rowOff>153126</xdr:rowOff>
    </xdr:to>
    <xdr:sp macro="" textlink="">
      <xdr:nvSpPr>
        <xdr:cNvPr id="609" name="楕円 608">
          <a:extLst>
            <a:ext uri="{FF2B5EF4-FFF2-40B4-BE49-F238E27FC236}">
              <a16:creationId xmlns:a16="http://schemas.microsoft.com/office/drawing/2014/main" id="{AAF61613-1C1C-48C9-B4A6-25DA7068FF22}"/>
            </a:ext>
          </a:extLst>
        </xdr:cNvPr>
        <xdr:cNvSpPr/>
      </xdr:nvSpPr>
      <xdr:spPr>
        <a:xfrm>
          <a:off x="14541500" y="173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72934</xdr:rowOff>
    </xdr:from>
    <xdr:to>
      <xdr:col>81</xdr:col>
      <xdr:colOff>50800</xdr:colOff>
      <xdr:row>101</xdr:row>
      <xdr:rowOff>102326</xdr:rowOff>
    </xdr:to>
    <xdr:cxnSp macro="">
      <xdr:nvCxnSpPr>
        <xdr:cNvPr id="610" name="直線コネクタ 609">
          <a:extLst>
            <a:ext uri="{FF2B5EF4-FFF2-40B4-BE49-F238E27FC236}">
              <a16:creationId xmlns:a16="http://schemas.microsoft.com/office/drawing/2014/main" id="{94B14303-DF8D-41C2-B3D9-97862F8F686F}"/>
            </a:ext>
          </a:extLst>
        </xdr:cNvPr>
        <xdr:cNvCxnSpPr/>
      </xdr:nvCxnSpPr>
      <xdr:spPr>
        <a:xfrm flipV="1">
          <a:off x="14592300" y="173893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11" name="n_1aveValue【公民館】&#10;有形固定資産減価償却率">
          <a:extLst>
            <a:ext uri="{FF2B5EF4-FFF2-40B4-BE49-F238E27FC236}">
              <a16:creationId xmlns:a16="http://schemas.microsoft.com/office/drawing/2014/main" id="{0A1E5846-F759-47C2-8E13-E7CFF7E92130}"/>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12" name="n_2aveValue【公民館】&#10;有形固定資産減価償却率">
          <a:extLst>
            <a:ext uri="{FF2B5EF4-FFF2-40B4-BE49-F238E27FC236}">
              <a16:creationId xmlns:a16="http://schemas.microsoft.com/office/drawing/2014/main" id="{87225AEA-E0B5-4355-B91D-52E1BFF765B3}"/>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30859</xdr:rowOff>
    </xdr:from>
    <xdr:ext cx="405111" cy="259045"/>
    <xdr:sp macro="" textlink="">
      <xdr:nvSpPr>
        <xdr:cNvPr id="613" name="n_3aveValue【公民館】&#10;有形固定資産減価償却率">
          <a:extLst>
            <a:ext uri="{FF2B5EF4-FFF2-40B4-BE49-F238E27FC236}">
              <a16:creationId xmlns:a16="http://schemas.microsoft.com/office/drawing/2014/main" id="{B5816C73-3189-45F5-8FEA-85FE4F3B5280}"/>
            </a:ext>
          </a:extLst>
        </xdr:cNvPr>
        <xdr:cNvSpPr txBox="1"/>
      </xdr:nvSpPr>
      <xdr:spPr>
        <a:xfrm>
          <a:off x="13500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140261</xdr:rowOff>
    </xdr:from>
    <xdr:ext cx="405111" cy="259045"/>
    <xdr:sp macro="" textlink="">
      <xdr:nvSpPr>
        <xdr:cNvPr id="614" name="n_1mainValue【公民館】&#10;有形固定資産減価償却率">
          <a:extLst>
            <a:ext uri="{FF2B5EF4-FFF2-40B4-BE49-F238E27FC236}">
              <a16:creationId xmlns:a16="http://schemas.microsoft.com/office/drawing/2014/main" id="{91B5C616-A369-4178-8AD8-BA9C1B60586D}"/>
            </a:ext>
          </a:extLst>
        </xdr:cNvPr>
        <xdr:cNvSpPr txBox="1"/>
      </xdr:nvSpPr>
      <xdr:spPr>
        <a:xfrm>
          <a:off x="152660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169653</xdr:rowOff>
    </xdr:from>
    <xdr:ext cx="405111" cy="259045"/>
    <xdr:sp macro="" textlink="">
      <xdr:nvSpPr>
        <xdr:cNvPr id="615" name="n_2mainValue【公民館】&#10;有形固定資産減価償却率">
          <a:extLst>
            <a:ext uri="{FF2B5EF4-FFF2-40B4-BE49-F238E27FC236}">
              <a16:creationId xmlns:a16="http://schemas.microsoft.com/office/drawing/2014/main" id="{4A8F7216-F17D-4A3D-9644-986261300947}"/>
            </a:ext>
          </a:extLst>
        </xdr:cNvPr>
        <xdr:cNvSpPr txBox="1"/>
      </xdr:nvSpPr>
      <xdr:spPr>
        <a:xfrm>
          <a:off x="143897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A7A717A1-8F72-4EC6-B078-1BCB6D9AC7D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id="{5CBE26A9-6180-4EE4-A838-8DD30FD958B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id="{FBEAB432-9F8C-4AF0-91D0-8DEA4DA9974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id="{7F2E96E1-6EF0-43EB-8AF3-C9C6D65508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id="{9655BFF5-6273-4BDE-9305-C196CE7B385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id="{2F71734F-D5C9-4661-9194-826E2EB5D8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id="{8BE67521-F6B2-4960-A489-E68B1EF3D23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id="{54E057AF-0251-472A-83A1-B29EFB65E0A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a:extLst>
            <a:ext uri="{FF2B5EF4-FFF2-40B4-BE49-F238E27FC236}">
              <a16:creationId xmlns:a16="http://schemas.microsoft.com/office/drawing/2014/main" id="{995BAB18-9331-49BC-9F2A-49915DDE404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a:extLst>
            <a:ext uri="{FF2B5EF4-FFF2-40B4-BE49-F238E27FC236}">
              <a16:creationId xmlns:a16="http://schemas.microsoft.com/office/drawing/2014/main" id="{CFFE3CE1-8B12-482F-BC57-D9BFE67EC63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a:extLst>
            <a:ext uri="{FF2B5EF4-FFF2-40B4-BE49-F238E27FC236}">
              <a16:creationId xmlns:a16="http://schemas.microsoft.com/office/drawing/2014/main" id="{3767794D-A6B6-4664-9E53-1BF34CE9CF0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F671ADBE-C5E0-42D0-ACEF-B7EB235ACAA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a:extLst>
            <a:ext uri="{FF2B5EF4-FFF2-40B4-BE49-F238E27FC236}">
              <a16:creationId xmlns:a16="http://schemas.microsoft.com/office/drawing/2014/main" id="{7F70E29C-A571-4F26-A3CF-A84E31BDB83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a:extLst>
            <a:ext uri="{FF2B5EF4-FFF2-40B4-BE49-F238E27FC236}">
              <a16:creationId xmlns:a16="http://schemas.microsoft.com/office/drawing/2014/main" id="{B9782872-B148-4F1F-89D6-B4F6F2461F3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a:extLst>
            <a:ext uri="{FF2B5EF4-FFF2-40B4-BE49-F238E27FC236}">
              <a16:creationId xmlns:a16="http://schemas.microsoft.com/office/drawing/2014/main" id="{00F45A72-2756-4B3E-A75E-ADCEFEDB830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31" name="テキスト ボックス 630">
          <a:extLst>
            <a:ext uri="{FF2B5EF4-FFF2-40B4-BE49-F238E27FC236}">
              <a16:creationId xmlns:a16="http://schemas.microsoft.com/office/drawing/2014/main" id="{BCDD5A7F-776E-4486-A103-1E2271AC0B2B}"/>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a:extLst>
            <a:ext uri="{FF2B5EF4-FFF2-40B4-BE49-F238E27FC236}">
              <a16:creationId xmlns:a16="http://schemas.microsoft.com/office/drawing/2014/main" id="{7B71D54A-AE4B-4ED1-BE77-CFA0ED6725D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33" name="テキスト ボックス 632">
          <a:extLst>
            <a:ext uri="{FF2B5EF4-FFF2-40B4-BE49-F238E27FC236}">
              <a16:creationId xmlns:a16="http://schemas.microsoft.com/office/drawing/2014/main" id="{04D91176-577B-4E2E-A7F1-CDB353396734}"/>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a:extLst>
            <a:ext uri="{FF2B5EF4-FFF2-40B4-BE49-F238E27FC236}">
              <a16:creationId xmlns:a16="http://schemas.microsoft.com/office/drawing/2014/main" id="{7F0DDAF2-EF91-43AC-BAC3-72D83EF4565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35" name="テキスト ボックス 634">
          <a:extLst>
            <a:ext uri="{FF2B5EF4-FFF2-40B4-BE49-F238E27FC236}">
              <a16:creationId xmlns:a16="http://schemas.microsoft.com/office/drawing/2014/main" id="{01A26773-88AA-40ED-A4E0-4523899621C2}"/>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26AFE9DA-CE61-4CCF-BEEA-BB2B4ED943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7" name="テキスト ボックス 636">
          <a:extLst>
            <a:ext uri="{FF2B5EF4-FFF2-40B4-BE49-F238E27FC236}">
              <a16:creationId xmlns:a16="http://schemas.microsoft.com/office/drawing/2014/main" id="{75E2A660-35A4-4127-9D78-D075463A5FB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a:extLst>
            <a:ext uri="{FF2B5EF4-FFF2-40B4-BE49-F238E27FC236}">
              <a16:creationId xmlns:a16="http://schemas.microsoft.com/office/drawing/2014/main" id="{43B4252D-07C6-4800-BE4A-B3186E0F999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39" name="直線コネクタ 638">
          <a:extLst>
            <a:ext uri="{FF2B5EF4-FFF2-40B4-BE49-F238E27FC236}">
              <a16:creationId xmlns:a16="http://schemas.microsoft.com/office/drawing/2014/main" id="{567FF457-8665-466E-BE75-F9B04A825FB5}"/>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40" name="【公民館】&#10;一人当たり面積最小値テキスト">
          <a:extLst>
            <a:ext uri="{FF2B5EF4-FFF2-40B4-BE49-F238E27FC236}">
              <a16:creationId xmlns:a16="http://schemas.microsoft.com/office/drawing/2014/main" id="{1AA0B433-9C15-48F9-AE60-9378A394C11C}"/>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41" name="直線コネクタ 640">
          <a:extLst>
            <a:ext uri="{FF2B5EF4-FFF2-40B4-BE49-F238E27FC236}">
              <a16:creationId xmlns:a16="http://schemas.microsoft.com/office/drawing/2014/main" id="{7EBBBA9D-3BCC-4548-A315-45880CB96542}"/>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42" name="【公民館】&#10;一人当たり面積最大値テキスト">
          <a:extLst>
            <a:ext uri="{FF2B5EF4-FFF2-40B4-BE49-F238E27FC236}">
              <a16:creationId xmlns:a16="http://schemas.microsoft.com/office/drawing/2014/main" id="{491FAAC3-DC71-4A9C-9E3A-A6FE037086AD}"/>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43" name="直線コネクタ 642">
          <a:extLst>
            <a:ext uri="{FF2B5EF4-FFF2-40B4-BE49-F238E27FC236}">
              <a16:creationId xmlns:a16="http://schemas.microsoft.com/office/drawing/2014/main" id="{E8AA78A7-9E91-41A7-88F1-E96EB6C728D6}"/>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44" name="【公民館】&#10;一人当たり面積平均値テキスト">
          <a:extLst>
            <a:ext uri="{FF2B5EF4-FFF2-40B4-BE49-F238E27FC236}">
              <a16:creationId xmlns:a16="http://schemas.microsoft.com/office/drawing/2014/main" id="{ACF78ED5-0A6F-40E9-8B3D-17D516AD0AF1}"/>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45" name="フローチャート: 判断 644">
          <a:extLst>
            <a:ext uri="{FF2B5EF4-FFF2-40B4-BE49-F238E27FC236}">
              <a16:creationId xmlns:a16="http://schemas.microsoft.com/office/drawing/2014/main" id="{4BFFDABB-2DC6-4978-93F5-49805C5E077B}"/>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46" name="フローチャート: 判断 645">
          <a:extLst>
            <a:ext uri="{FF2B5EF4-FFF2-40B4-BE49-F238E27FC236}">
              <a16:creationId xmlns:a16="http://schemas.microsoft.com/office/drawing/2014/main" id="{28C818B7-30A0-4C7B-AF9F-FDF4D48525B7}"/>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47" name="フローチャート: 判断 646">
          <a:extLst>
            <a:ext uri="{FF2B5EF4-FFF2-40B4-BE49-F238E27FC236}">
              <a16:creationId xmlns:a16="http://schemas.microsoft.com/office/drawing/2014/main" id="{3648C4E1-17B0-4FB6-9A24-530A2558B7B1}"/>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36830</xdr:rowOff>
    </xdr:from>
    <xdr:to>
      <xdr:col>102</xdr:col>
      <xdr:colOff>165100</xdr:colOff>
      <xdr:row>108</xdr:row>
      <xdr:rowOff>138430</xdr:rowOff>
    </xdr:to>
    <xdr:sp macro="" textlink="">
      <xdr:nvSpPr>
        <xdr:cNvPr id="648" name="フローチャート: 判断 647">
          <a:extLst>
            <a:ext uri="{FF2B5EF4-FFF2-40B4-BE49-F238E27FC236}">
              <a16:creationId xmlns:a16="http://schemas.microsoft.com/office/drawing/2014/main" id="{76EE6ADC-45EB-4106-945F-CDC39471E301}"/>
            </a:ext>
          </a:extLst>
        </xdr:cNvPr>
        <xdr:cNvSpPr/>
      </xdr:nvSpPr>
      <xdr:spPr>
        <a:xfrm>
          <a:off x="19494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61C5CF4A-7009-4B95-9F14-25D1C12F10C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CB83DF84-9BBD-47BB-AED4-45F6D7A166D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20DA26C2-A7B3-4683-9666-4A619D12921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BA6D5D45-2992-4259-976F-877B6945B8B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39452536-ED28-4339-84DC-6CA6DD9F49F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41021</xdr:rowOff>
    </xdr:from>
    <xdr:to>
      <xdr:col>116</xdr:col>
      <xdr:colOff>114300</xdr:colOff>
      <xdr:row>108</xdr:row>
      <xdr:rowOff>142621</xdr:rowOff>
    </xdr:to>
    <xdr:sp macro="" textlink="">
      <xdr:nvSpPr>
        <xdr:cNvPr id="654" name="楕円 653">
          <a:extLst>
            <a:ext uri="{FF2B5EF4-FFF2-40B4-BE49-F238E27FC236}">
              <a16:creationId xmlns:a16="http://schemas.microsoft.com/office/drawing/2014/main" id="{955A1AD6-533F-4859-A4CE-3543C4114485}"/>
            </a:ext>
          </a:extLst>
        </xdr:cNvPr>
        <xdr:cNvSpPr/>
      </xdr:nvSpPr>
      <xdr:spPr>
        <a:xfrm>
          <a:off x="22110700" y="185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55" name="【公民館】&#10;一人当たり面積該当値テキスト">
          <a:extLst>
            <a:ext uri="{FF2B5EF4-FFF2-40B4-BE49-F238E27FC236}">
              <a16:creationId xmlns:a16="http://schemas.microsoft.com/office/drawing/2014/main" id="{289A87DE-E5FD-4DB9-BAFE-7E4C1EBB21F4}"/>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43002</xdr:rowOff>
    </xdr:from>
    <xdr:to>
      <xdr:col>112</xdr:col>
      <xdr:colOff>38100</xdr:colOff>
      <xdr:row>108</xdr:row>
      <xdr:rowOff>144602</xdr:rowOff>
    </xdr:to>
    <xdr:sp macro="" textlink="">
      <xdr:nvSpPr>
        <xdr:cNvPr id="656" name="楕円 655">
          <a:extLst>
            <a:ext uri="{FF2B5EF4-FFF2-40B4-BE49-F238E27FC236}">
              <a16:creationId xmlns:a16="http://schemas.microsoft.com/office/drawing/2014/main" id="{9F1834DC-7045-401C-8249-917C49E45237}"/>
            </a:ext>
          </a:extLst>
        </xdr:cNvPr>
        <xdr:cNvSpPr/>
      </xdr:nvSpPr>
      <xdr:spPr>
        <a:xfrm>
          <a:off x="21272500" y="185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91821</xdr:rowOff>
    </xdr:from>
    <xdr:to>
      <xdr:col>116</xdr:col>
      <xdr:colOff>63500</xdr:colOff>
      <xdr:row>108</xdr:row>
      <xdr:rowOff>93802</xdr:rowOff>
    </xdr:to>
    <xdr:cxnSp macro="">
      <xdr:nvCxnSpPr>
        <xdr:cNvPr id="657" name="直線コネクタ 656">
          <a:extLst>
            <a:ext uri="{FF2B5EF4-FFF2-40B4-BE49-F238E27FC236}">
              <a16:creationId xmlns:a16="http://schemas.microsoft.com/office/drawing/2014/main" id="{611BD5B7-67DD-4ED7-867D-09FCAEAE88B8}"/>
            </a:ext>
          </a:extLst>
        </xdr:cNvPr>
        <xdr:cNvCxnSpPr/>
      </xdr:nvCxnSpPr>
      <xdr:spPr>
        <a:xfrm flipV="1">
          <a:off x="21323300" y="18608421"/>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45289</xdr:rowOff>
    </xdr:from>
    <xdr:to>
      <xdr:col>107</xdr:col>
      <xdr:colOff>101600</xdr:colOff>
      <xdr:row>108</xdr:row>
      <xdr:rowOff>146889</xdr:rowOff>
    </xdr:to>
    <xdr:sp macro="" textlink="">
      <xdr:nvSpPr>
        <xdr:cNvPr id="658" name="楕円 657">
          <a:extLst>
            <a:ext uri="{FF2B5EF4-FFF2-40B4-BE49-F238E27FC236}">
              <a16:creationId xmlns:a16="http://schemas.microsoft.com/office/drawing/2014/main" id="{63DB96CD-5469-4BC5-959B-334D3027CEB7}"/>
            </a:ext>
          </a:extLst>
        </xdr:cNvPr>
        <xdr:cNvSpPr/>
      </xdr:nvSpPr>
      <xdr:spPr>
        <a:xfrm>
          <a:off x="20383500" y="185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93802</xdr:rowOff>
    </xdr:from>
    <xdr:to>
      <xdr:col>111</xdr:col>
      <xdr:colOff>177800</xdr:colOff>
      <xdr:row>108</xdr:row>
      <xdr:rowOff>96089</xdr:rowOff>
    </xdr:to>
    <xdr:cxnSp macro="">
      <xdr:nvCxnSpPr>
        <xdr:cNvPr id="659" name="直線コネクタ 658">
          <a:extLst>
            <a:ext uri="{FF2B5EF4-FFF2-40B4-BE49-F238E27FC236}">
              <a16:creationId xmlns:a16="http://schemas.microsoft.com/office/drawing/2014/main" id="{34659B8C-5321-4C5E-9475-52E7A1F80CB0}"/>
            </a:ext>
          </a:extLst>
        </xdr:cNvPr>
        <xdr:cNvCxnSpPr/>
      </xdr:nvCxnSpPr>
      <xdr:spPr>
        <a:xfrm flipV="1">
          <a:off x="20434300" y="1861040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60" name="n_1aveValue【公民館】&#10;一人当たり面積">
          <a:extLst>
            <a:ext uri="{FF2B5EF4-FFF2-40B4-BE49-F238E27FC236}">
              <a16:creationId xmlns:a16="http://schemas.microsoft.com/office/drawing/2014/main" id="{E5987D38-16C9-409F-9BB0-C820948D4B17}"/>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61" name="n_2aveValue【公民館】&#10;一人当たり面積">
          <a:extLst>
            <a:ext uri="{FF2B5EF4-FFF2-40B4-BE49-F238E27FC236}">
              <a16:creationId xmlns:a16="http://schemas.microsoft.com/office/drawing/2014/main" id="{34090928-8F15-4BB9-A743-3D94E006F906}"/>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154957</xdr:rowOff>
    </xdr:from>
    <xdr:ext cx="469744" cy="259045"/>
    <xdr:sp macro="" textlink="">
      <xdr:nvSpPr>
        <xdr:cNvPr id="662" name="n_3aveValue【公民館】&#10;一人当たり面積">
          <a:extLst>
            <a:ext uri="{FF2B5EF4-FFF2-40B4-BE49-F238E27FC236}">
              <a16:creationId xmlns:a16="http://schemas.microsoft.com/office/drawing/2014/main" id="{E31B3A81-76D7-4BA6-8364-0A88FBCEA570}"/>
            </a:ext>
          </a:extLst>
        </xdr:cNvPr>
        <xdr:cNvSpPr txBox="1"/>
      </xdr:nvSpPr>
      <xdr:spPr>
        <a:xfrm>
          <a:off x="19310427" y="183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135729</xdr:rowOff>
    </xdr:from>
    <xdr:ext cx="469744" cy="259045"/>
    <xdr:sp macro="" textlink="">
      <xdr:nvSpPr>
        <xdr:cNvPr id="663" name="n_1mainValue【公民館】&#10;一人当たり面積">
          <a:extLst>
            <a:ext uri="{FF2B5EF4-FFF2-40B4-BE49-F238E27FC236}">
              <a16:creationId xmlns:a16="http://schemas.microsoft.com/office/drawing/2014/main" id="{6965C6C2-43C7-4754-A7EE-EE82A2910211}"/>
            </a:ext>
          </a:extLst>
        </xdr:cNvPr>
        <xdr:cNvSpPr txBox="1"/>
      </xdr:nvSpPr>
      <xdr:spPr>
        <a:xfrm>
          <a:off x="21075727" y="1865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138016</xdr:rowOff>
    </xdr:from>
    <xdr:ext cx="469744" cy="259045"/>
    <xdr:sp macro="" textlink="">
      <xdr:nvSpPr>
        <xdr:cNvPr id="664" name="n_2mainValue【公民館】&#10;一人当たり面積">
          <a:extLst>
            <a:ext uri="{FF2B5EF4-FFF2-40B4-BE49-F238E27FC236}">
              <a16:creationId xmlns:a16="http://schemas.microsoft.com/office/drawing/2014/main" id="{32766EDD-6AD0-4885-AFC9-2FE18BC169C1}"/>
            </a:ext>
          </a:extLst>
        </xdr:cNvPr>
        <xdr:cNvSpPr txBox="1"/>
      </xdr:nvSpPr>
      <xdr:spPr>
        <a:xfrm>
          <a:off x="20199427" y="186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73F29C56-CA7E-429B-BA9F-24A027203D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A4048500-FA62-43B9-8CCA-DB6A9E41704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BC7FDFF7-1790-4271-98F8-1AEAEE44066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について、定期的な資本的支出が行われているため、類似団体と比較して同等のものとなっている。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橋梁・トンネル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について、償却の終わっていないものが多数あるが、間もなく償却を終えるものや、耐用年数を大きく超えて稼働しているものがあるため、平均を上回る結果となった。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について、耐用年数の経過した資産が多く、平均を上回る結果となっている。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について、村内唯一のみつえ保育所の建物附属設備が老朽化を迎えた結果となっている。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について、御杖小学校と御杖中学校が該当し、御杖中学校の校舎が老朽化を迎えたことにより平均を上回る結果となった。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桃俣多目的研修センターの耐震改修工事を行ったため、数値が大きく改善した。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BF1A4C1-4607-4A27-85FA-A05E318DAE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104900-9CC9-4CB3-8457-4FF580C47B7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B58175-A2F7-48B4-81D6-CABD389A132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F667263-1B3B-48F7-922A-160EF401CE5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F9F297-80CA-4A15-9627-68CDC61F61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2091E2C-180E-44E1-8198-C1D615DDA14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ED0DF97-31FE-4279-8F4F-121C6DAD383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0EAAFA0-0198-4252-933D-439C853F716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FBDF6E-C998-483F-91B2-CDCFAEBA4C8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A38379-095B-469D-AAC3-A67250794C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
1,629
79.58
2,390,270
2,042,516
316,213
1,289,940
1,640,188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C490D36-E24E-4E62-90BC-5B845AAF22B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B2726DE-E73C-4EE3-88DE-5A6E6C2DDD0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2C83B4-C3F9-47B8-8F5D-22C863A5A40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EBA283-86D1-44E5-A426-48A6F9148FB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3E489BE-3C68-4410-A4E6-6581ED9ADCC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E55C9B3-80ED-4905-9EFF-CB5FF3124C1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F5CB2AB-46CD-4432-89CC-757B4311DF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893CB4E-9EFB-4F97-92A8-0FF04EE1DB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FA34E5F-47B1-4919-B8D5-962DCAC49F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E36D73-6838-4067-9798-9A48D75C3B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61226C2-D59F-4B49-9156-6900FB27CCF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2E2E85-54FB-4167-B49B-20641AA1149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168225-7E46-4751-BEC9-C313AE477A8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7372822-6AC6-465A-8452-192AA502EE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3DB6EF-7977-44A6-B0B0-C6E576C3E5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9697A96-EEDB-42CC-BA51-DCABE5964F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E2B7E65-055D-49FE-A0BB-9F7B24829B4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7114B52-5DD0-4C09-9E26-40E3FA6B979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2D2A869-996B-4A73-A108-11432B77229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D1D96EB-6E5C-4D25-A8D1-ACC96D1A92C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32519F6-FEB5-476C-9433-842907975CF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B3C7B1F-F5D8-4B8A-9146-217ABAF9BCB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A1CCC6F-6550-4B05-A5B8-333160A00AE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301913D-8A5D-4139-8C33-47DBCA20861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34E2E5D-8FD9-498A-BBFB-7F05ECE29E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C637472-8350-421B-B9C3-3328CA872E3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27E1663-3B90-4AEF-9B08-6F3B7D191D2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EA981FD-E9CC-4DD5-827E-F7AD3F7B03F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96C5A1AE-12FF-4B2D-B341-22AC580D047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F38CCB68-B2B9-4CC8-AB6A-D1A3631827C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E3AADDBD-4365-4F6E-80DC-9847D795086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F398471C-42B2-43CD-8C57-EB14EFCAB71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9C919A46-4661-4030-AF48-645F9971EBE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B4BD56C2-6CD4-4026-8014-FCBC35E5A49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5CCD6882-52AF-4637-B262-7CDF8F48568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F82FA0D2-3F06-4DE1-AA15-9EE61BC0CC5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5A6DEACB-28B4-42AF-8CD5-B35F91E89D1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8A2E3D7E-CBA2-4F28-A551-AB9E5B89C8B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52ECF140-B6D4-4CED-9F98-9D0073CCBC4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A0E65E67-4B36-43A9-B56D-7AC5DDF79EE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AC9A59A6-1D32-43F4-93E1-5AA44051E8E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AF721F0B-13D9-44D1-959C-07259026559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53D6EA52-0BF1-424A-84EF-D66D824A28F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5CC4873A-93F2-439E-A267-A1F2F42D3D3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2EA985D6-C36A-4239-818F-74A5A5C557A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24F87F30-2887-4ACC-88CC-4F14E83B655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B4045660-648A-4801-8386-BC596130720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1FC4D5A9-46F5-4E7D-839C-ED9C2CF5FA4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441D15BA-16A8-4803-A7CD-0F3809770AA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8CA75B60-19EB-4C76-9206-652FAF9C923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3E70AFCA-46DC-4CE6-881F-9363C998418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7E5C155-C6D4-4C19-809F-EB7C534038F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87272899-BABF-4B38-9A55-D78C56D0E07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E0F6B858-0B09-4A3B-A0A7-C3CB24F7600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9235DE2B-3228-404B-9B9B-3B5FBC5C5BA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440A5108-4FBE-4A41-80D6-8FFE7606B66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2CB2818C-FF20-4E2A-BDDA-5830D312E7C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C89917FD-8EEB-456E-80C8-C22C768E555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97280980-3085-48E0-B02B-E8AF5462CB8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A97F7990-310F-469E-83BE-9C078BA8204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5168A032-3F88-4970-BFE7-FA45DB29F7DD}"/>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1E1666B4-72EE-4FFF-950F-BE73CB9E4E5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23DEB464-BFE9-4A35-9903-966F4CE9ECF5}"/>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3759CE94-4F7C-4DAA-A94A-25C82ADC4BA5}"/>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ECEC8BC-2C75-436E-9599-7519089AFC15}"/>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9A8DDC70-962D-4846-9785-CBAEF3279F00}"/>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92F5B42B-FDD9-4EB6-BAA9-38C1A084C314}"/>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FE3981A3-5D4E-4103-AC58-07F6B9E48079}"/>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E1149211-66FD-4491-A4DE-C7E68807C7D2}"/>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679168AC-ECC1-44A9-A6C7-6D28001DA897}"/>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23D6F9B6-EA98-446B-89C4-56143559D5A2}"/>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69215</xdr:rowOff>
    </xdr:from>
    <xdr:to>
      <xdr:col>10</xdr:col>
      <xdr:colOff>165100</xdr:colOff>
      <xdr:row>59</xdr:row>
      <xdr:rowOff>170815</xdr:rowOff>
    </xdr:to>
    <xdr:sp macro="" textlink="">
      <xdr:nvSpPr>
        <xdr:cNvPr id="83" name="フローチャート: 判断 82">
          <a:extLst>
            <a:ext uri="{FF2B5EF4-FFF2-40B4-BE49-F238E27FC236}">
              <a16:creationId xmlns:a16="http://schemas.microsoft.com/office/drawing/2014/main" id="{FFE6D706-5EE2-4180-A8F1-C81BE072DEB3}"/>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15892</xdr:rowOff>
    </xdr:from>
    <xdr:ext cx="405111" cy="259045"/>
    <xdr:sp macro="" textlink="">
      <xdr:nvSpPr>
        <xdr:cNvPr id="84" name="n_3aveValue【体育館・プール】&#10;有形固定資産減価償却率">
          <a:extLst>
            <a:ext uri="{FF2B5EF4-FFF2-40B4-BE49-F238E27FC236}">
              <a16:creationId xmlns:a16="http://schemas.microsoft.com/office/drawing/2014/main" id="{CB671AFC-D806-4693-8171-8AD7CCE3800B}"/>
            </a:ext>
          </a:extLst>
        </xdr:cNvPr>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6A19574-8D20-459D-A5D0-A63712645F1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203F72E-2EDD-43CF-ACE7-B66481EC27F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5390AF8-2051-4B89-B8A1-0FF98A37353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6BF1228-4BF1-4FBD-AD18-AC6272468A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A785DF8-0889-4D19-A93A-D805464B516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52070</xdr:rowOff>
    </xdr:from>
    <xdr:to>
      <xdr:col>24</xdr:col>
      <xdr:colOff>114300</xdr:colOff>
      <xdr:row>56</xdr:row>
      <xdr:rowOff>153670</xdr:rowOff>
    </xdr:to>
    <xdr:sp macro="" textlink="">
      <xdr:nvSpPr>
        <xdr:cNvPr id="90" name="楕円 89">
          <a:extLst>
            <a:ext uri="{FF2B5EF4-FFF2-40B4-BE49-F238E27FC236}">
              <a16:creationId xmlns:a16="http://schemas.microsoft.com/office/drawing/2014/main" id="{EBCFF790-4BA5-46DF-8557-33B2750B8FFC}"/>
            </a:ext>
          </a:extLst>
        </xdr:cNvPr>
        <xdr:cNvSpPr/>
      </xdr:nvSpPr>
      <xdr:spPr>
        <a:xfrm>
          <a:off x="45847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74947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9DC0900-05EA-49A2-8633-1E76EBA99DC4}"/>
            </a:ext>
          </a:extLst>
        </xdr:cNvPr>
        <xdr:cNvSpPr txBox="1"/>
      </xdr:nvSpPr>
      <xdr:spPr>
        <a:xfrm>
          <a:off x="4673600"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82550</xdr:rowOff>
    </xdr:from>
    <xdr:to>
      <xdr:col>20</xdr:col>
      <xdr:colOff>38100</xdr:colOff>
      <xdr:row>57</xdr:row>
      <xdr:rowOff>12700</xdr:rowOff>
    </xdr:to>
    <xdr:sp macro="" textlink="">
      <xdr:nvSpPr>
        <xdr:cNvPr id="92" name="楕円 91">
          <a:extLst>
            <a:ext uri="{FF2B5EF4-FFF2-40B4-BE49-F238E27FC236}">
              <a16:creationId xmlns:a16="http://schemas.microsoft.com/office/drawing/2014/main" id="{1A4CA8DF-CEFF-4FD6-B1AC-F434825259FB}"/>
            </a:ext>
          </a:extLst>
        </xdr:cNvPr>
        <xdr:cNvSpPr/>
      </xdr:nvSpPr>
      <xdr:spPr>
        <a:xfrm>
          <a:off x="3746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102870</xdr:rowOff>
    </xdr:from>
    <xdr:to>
      <xdr:col>24</xdr:col>
      <xdr:colOff>63500</xdr:colOff>
      <xdr:row>56</xdr:row>
      <xdr:rowOff>133350</xdr:rowOff>
    </xdr:to>
    <xdr:cxnSp macro="">
      <xdr:nvCxnSpPr>
        <xdr:cNvPr id="93" name="直線コネクタ 92">
          <a:extLst>
            <a:ext uri="{FF2B5EF4-FFF2-40B4-BE49-F238E27FC236}">
              <a16:creationId xmlns:a16="http://schemas.microsoft.com/office/drawing/2014/main" id="{C748053A-80B2-49D6-A1FE-79210970806D}"/>
            </a:ext>
          </a:extLst>
        </xdr:cNvPr>
        <xdr:cNvCxnSpPr/>
      </xdr:nvCxnSpPr>
      <xdr:spPr>
        <a:xfrm flipV="1">
          <a:off x="3797300" y="97040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113030</xdr:rowOff>
    </xdr:from>
    <xdr:to>
      <xdr:col>15</xdr:col>
      <xdr:colOff>101600</xdr:colOff>
      <xdr:row>57</xdr:row>
      <xdr:rowOff>43180</xdr:rowOff>
    </xdr:to>
    <xdr:sp macro="" textlink="">
      <xdr:nvSpPr>
        <xdr:cNvPr id="94" name="楕円 93">
          <a:extLst>
            <a:ext uri="{FF2B5EF4-FFF2-40B4-BE49-F238E27FC236}">
              <a16:creationId xmlns:a16="http://schemas.microsoft.com/office/drawing/2014/main" id="{986CFDD7-8A47-4E59-8EC7-B38468FC3006}"/>
            </a:ext>
          </a:extLst>
        </xdr:cNvPr>
        <xdr:cNvSpPr/>
      </xdr:nvSpPr>
      <xdr:spPr>
        <a:xfrm>
          <a:off x="2857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133350</xdr:rowOff>
    </xdr:from>
    <xdr:to>
      <xdr:col>19</xdr:col>
      <xdr:colOff>177800</xdr:colOff>
      <xdr:row>56</xdr:row>
      <xdr:rowOff>163830</xdr:rowOff>
    </xdr:to>
    <xdr:cxnSp macro="">
      <xdr:nvCxnSpPr>
        <xdr:cNvPr id="95" name="直線コネクタ 94">
          <a:extLst>
            <a:ext uri="{FF2B5EF4-FFF2-40B4-BE49-F238E27FC236}">
              <a16:creationId xmlns:a16="http://schemas.microsoft.com/office/drawing/2014/main" id="{5E163744-651E-48F9-AD13-9D4FE961FD79}"/>
            </a:ext>
          </a:extLst>
        </xdr:cNvPr>
        <xdr:cNvCxnSpPr/>
      </xdr:nvCxnSpPr>
      <xdr:spPr>
        <a:xfrm flipV="1">
          <a:off x="2908300" y="9734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29227</xdr:rowOff>
    </xdr:from>
    <xdr:ext cx="405111" cy="259045"/>
    <xdr:sp macro="" textlink="">
      <xdr:nvSpPr>
        <xdr:cNvPr id="96" name="n_1mainValue【体育館・プール】&#10;有形固定資産減価償却率">
          <a:extLst>
            <a:ext uri="{FF2B5EF4-FFF2-40B4-BE49-F238E27FC236}">
              <a16:creationId xmlns:a16="http://schemas.microsoft.com/office/drawing/2014/main" id="{D8769B3F-AAC2-4FA2-ABBF-6E3DE3F60411}"/>
            </a:ext>
          </a:extLst>
        </xdr:cNvPr>
        <xdr:cNvSpPr txBox="1"/>
      </xdr:nvSpPr>
      <xdr:spPr>
        <a:xfrm>
          <a:off x="35820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59707</xdr:rowOff>
    </xdr:from>
    <xdr:ext cx="405111" cy="259045"/>
    <xdr:sp macro="" textlink="">
      <xdr:nvSpPr>
        <xdr:cNvPr id="97" name="n_2mainValue【体育館・プール】&#10;有形固定資産減価償却率">
          <a:extLst>
            <a:ext uri="{FF2B5EF4-FFF2-40B4-BE49-F238E27FC236}">
              <a16:creationId xmlns:a16="http://schemas.microsoft.com/office/drawing/2014/main" id="{97676E22-80A0-47D5-A54B-A1AFF77D7FF1}"/>
            </a:ext>
          </a:extLst>
        </xdr:cNvPr>
        <xdr:cNvSpPr txBox="1"/>
      </xdr:nvSpPr>
      <xdr:spPr>
        <a:xfrm>
          <a:off x="27057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82ACA79D-97EE-4442-AC54-21A04D58B6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FB08A173-71B9-446D-8C73-CE06C389A3E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C19C6320-E7B5-47E5-B7D8-ABF630451AF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4D2DD0AE-8346-4918-9AF5-DCBD08DA0CF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2B477799-ACB1-4FB6-A6FC-B1624D385F0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3BF0CA40-7189-4C32-BC53-A1056F7FE4E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11D8AC84-F664-43AE-AB0A-857B1041D74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30412544-D850-44F0-B406-022E97185A1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70FC1095-D210-44D4-B3D0-9BA2E0642E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439CB057-FFC2-4343-B4B0-DA915B8DBF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52AE8F44-90D6-4980-8274-70D91EE5867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D7667776-E1A7-44B7-A468-3B08511EC50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24AE6B8D-4FBE-42C6-9153-6B629EE7F65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4585D733-4CC5-4BA0-A339-5FE4D790177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7D2B519D-FFB8-483E-8D44-2BFBE505B57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DA102F85-04D7-4B42-92CA-3F43AB7D091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3B1E2431-52B5-4BC2-8197-279E5AF89B3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C0FD04F6-C603-4F60-86E5-02D07AA91C4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C77F46A3-C7CC-4650-9847-14F160CBF0E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97BCA0A3-F968-4429-B9E1-FF04DAF4FCE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ADF5596F-EB6B-4678-8B54-A1BC36CC103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a:extLst>
            <a:ext uri="{FF2B5EF4-FFF2-40B4-BE49-F238E27FC236}">
              <a16:creationId xmlns:a16="http://schemas.microsoft.com/office/drawing/2014/main" id="{729CF55E-07DA-448A-B5F4-C9F3F9635C18}"/>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72103FEF-557D-4FB9-9693-2E3176311FE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a:extLst>
            <a:ext uri="{FF2B5EF4-FFF2-40B4-BE49-F238E27FC236}">
              <a16:creationId xmlns:a16="http://schemas.microsoft.com/office/drawing/2014/main" id="{E8BB6D8C-24A7-4F79-AF7E-731EBC865C0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E1FB3ADF-61CB-481A-976B-D9F06E9A575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a:extLst>
            <a:ext uri="{FF2B5EF4-FFF2-40B4-BE49-F238E27FC236}">
              <a16:creationId xmlns:a16="http://schemas.microsoft.com/office/drawing/2014/main" id="{9011222F-DCFC-4E95-AC4C-C1553B802CDA}"/>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a:extLst>
            <a:ext uri="{FF2B5EF4-FFF2-40B4-BE49-F238E27FC236}">
              <a16:creationId xmlns:a16="http://schemas.microsoft.com/office/drawing/2014/main" id="{25AB021C-ECF9-48E7-97C3-434F3E3E795D}"/>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a:extLst>
            <a:ext uri="{FF2B5EF4-FFF2-40B4-BE49-F238E27FC236}">
              <a16:creationId xmlns:a16="http://schemas.microsoft.com/office/drawing/2014/main" id="{F6086571-0161-4655-B75B-DF72654F7DAA}"/>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a:extLst>
            <a:ext uri="{FF2B5EF4-FFF2-40B4-BE49-F238E27FC236}">
              <a16:creationId xmlns:a16="http://schemas.microsoft.com/office/drawing/2014/main" id="{2B642011-E0BF-4BF4-A4C9-FF3B705B910F}"/>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a:extLst>
            <a:ext uri="{FF2B5EF4-FFF2-40B4-BE49-F238E27FC236}">
              <a16:creationId xmlns:a16="http://schemas.microsoft.com/office/drawing/2014/main" id="{5D9F8EDC-E8B4-49AD-8190-60DE84090732}"/>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8" name="【体育館・プール】&#10;一人当たり面積平均値テキスト">
          <a:extLst>
            <a:ext uri="{FF2B5EF4-FFF2-40B4-BE49-F238E27FC236}">
              <a16:creationId xmlns:a16="http://schemas.microsoft.com/office/drawing/2014/main" id="{C9DA35FE-6BED-46DF-A390-1B9E3CB1FA46}"/>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a:extLst>
            <a:ext uri="{FF2B5EF4-FFF2-40B4-BE49-F238E27FC236}">
              <a16:creationId xmlns:a16="http://schemas.microsoft.com/office/drawing/2014/main" id="{008CB45B-8713-42E3-AD31-91783073B76E}"/>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a:extLst>
            <a:ext uri="{FF2B5EF4-FFF2-40B4-BE49-F238E27FC236}">
              <a16:creationId xmlns:a16="http://schemas.microsoft.com/office/drawing/2014/main" id="{FA58E504-4BBB-46F4-93EB-03AFA04D3A45}"/>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1" name="n_1aveValue【体育館・プール】&#10;一人当たり面積">
          <a:extLst>
            <a:ext uri="{FF2B5EF4-FFF2-40B4-BE49-F238E27FC236}">
              <a16:creationId xmlns:a16="http://schemas.microsoft.com/office/drawing/2014/main" id="{A30CEB33-A6AB-457F-A16E-57B6FC298685}"/>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a:extLst>
            <a:ext uri="{FF2B5EF4-FFF2-40B4-BE49-F238E27FC236}">
              <a16:creationId xmlns:a16="http://schemas.microsoft.com/office/drawing/2014/main" id="{BD214574-04CB-4971-B815-8D82925C8FE2}"/>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3" name="n_2aveValue【体育館・プール】&#10;一人当たり面積">
          <a:extLst>
            <a:ext uri="{FF2B5EF4-FFF2-40B4-BE49-F238E27FC236}">
              <a16:creationId xmlns:a16="http://schemas.microsoft.com/office/drawing/2014/main" id="{F34A5DE3-3D31-4318-9C82-155A043D096B}"/>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72317</xdr:rowOff>
    </xdr:from>
    <xdr:to>
      <xdr:col>41</xdr:col>
      <xdr:colOff>101600</xdr:colOff>
      <xdr:row>64</xdr:row>
      <xdr:rowOff>2467</xdr:rowOff>
    </xdr:to>
    <xdr:sp macro="" textlink="">
      <xdr:nvSpPr>
        <xdr:cNvPr id="134" name="フローチャート: 判断 133">
          <a:extLst>
            <a:ext uri="{FF2B5EF4-FFF2-40B4-BE49-F238E27FC236}">
              <a16:creationId xmlns:a16="http://schemas.microsoft.com/office/drawing/2014/main" id="{B3DBA91A-EC82-4F20-90A8-21C6BD25DE11}"/>
            </a:ext>
          </a:extLst>
        </xdr:cNvPr>
        <xdr:cNvSpPr/>
      </xdr:nvSpPr>
      <xdr:spPr>
        <a:xfrm>
          <a:off x="7810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18994</xdr:rowOff>
    </xdr:from>
    <xdr:ext cx="469744" cy="259045"/>
    <xdr:sp macro="" textlink="">
      <xdr:nvSpPr>
        <xdr:cNvPr id="135" name="n_3aveValue【体育館・プール】&#10;一人当たり面積">
          <a:extLst>
            <a:ext uri="{FF2B5EF4-FFF2-40B4-BE49-F238E27FC236}">
              <a16:creationId xmlns:a16="http://schemas.microsoft.com/office/drawing/2014/main" id="{19097085-2E15-49DE-ADAF-F2D50FD1F2D9}"/>
            </a:ext>
          </a:extLst>
        </xdr:cNvPr>
        <xdr:cNvSpPr txBox="1"/>
      </xdr:nvSpPr>
      <xdr:spPr>
        <a:xfrm>
          <a:off x="7626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5DD2F6A7-A390-4995-8290-153DE5D3553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50432B15-AFD4-45D4-9537-E28E677632A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28EEC7C4-0AE1-468C-BCE9-27E8F2E8B53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A21E64FA-63A5-4727-915D-3E254FC7D04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337F6C2-DE2B-4D43-9C60-869BBB2484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58601</xdr:rowOff>
    </xdr:from>
    <xdr:to>
      <xdr:col>55</xdr:col>
      <xdr:colOff>50800</xdr:colOff>
      <xdr:row>63</xdr:row>
      <xdr:rowOff>160201</xdr:rowOff>
    </xdr:to>
    <xdr:sp macro="" textlink="">
      <xdr:nvSpPr>
        <xdr:cNvPr id="141" name="楕円 140">
          <a:extLst>
            <a:ext uri="{FF2B5EF4-FFF2-40B4-BE49-F238E27FC236}">
              <a16:creationId xmlns:a16="http://schemas.microsoft.com/office/drawing/2014/main" id="{A719BB44-C6B6-4013-A709-F54DBE4D8C06}"/>
            </a:ext>
          </a:extLst>
        </xdr:cNvPr>
        <xdr:cNvSpPr/>
      </xdr:nvSpPr>
      <xdr:spPr>
        <a:xfrm>
          <a:off x="104267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81478</xdr:rowOff>
    </xdr:from>
    <xdr:ext cx="469744" cy="259045"/>
    <xdr:sp macro="" textlink="">
      <xdr:nvSpPr>
        <xdr:cNvPr id="142" name="【体育館・プール】&#10;一人当たり面積該当値テキスト">
          <a:extLst>
            <a:ext uri="{FF2B5EF4-FFF2-40B4-BE49-F238E27FC236}">
              <a16:creationId xmlns:a16="http://schemas.microsoft.com/office/drawing/2014/main" id="{345B88EA-BB13-411A-B82E-389A433F22B9}"/>
            </a:ext>
          </a:extLst>
        </xdr:cNvPr>
        <xdr:cNvSpPr txBox="1"/>
      </xdr:nvSpPr>
      <xdr:spPr>
        <a:xfrm>
          <a:off x="10515600" y="1071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64970</xdr:rowOff>
    </xdr:from>
    <xdr:to>
      <xdr:col>50</xdr:col>
      <xdr:colOff>165100</xdr:colOff>
      <xdr:row>63</xdr:row>
      <xdr:rowOff>166570</xdr:rowOff>
    </xdr:to>
    <xdr:sp macro="" textlink="">
      <xdr:nvSpPr>
        <xdr:cNvPr id="143" name="楕円 142">
          <a:extLst>
            <a:ext uri="{FF2B5EF4-FFF2-40B4-BE49-F238E27FC236}">
              <a16:creationId xmlns:a16="http://schemas.microsoft.com/office/drawing/2014/main" id="{6A32034F-F26F-4521-9479-A6950F7552FE}"/>
            </a:ext>
          </a:extLst>
        </xdr:cNvPr>
        <xdr:cNvSpPr/>
      </xdr:nvSpPr>
      <xdr:spPr>
        <a:xfrm>
          <a:off x="9588500" y="108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109401</xdr:rowOff>
    </xdr:from>
    <xdr:to>
      <xdr:col>55</xdr:col>
      <xdr:colOff>0</xdr:colOff>
      <xdr:row>63</xdr:row>
      <xdr:rowOff>115770</xdr:rowOff>
    </xdr:to>
    <xdr:cxnSp macro="">
      <xdr:nvCxnSpPr>
        <xdr:cNvPr id="144" name="直線コネクタ 143">
          <a:extLst>
            <a:ext uri="{FF2B5EF4-FFF2-40B4-BE49-F238E27FC236}">
              <a16:creationId xmlns:a16="http://schemas.microsoft.com/office/drawing/2014/main" id="{4CF438E2-52E4-4E92-A6E2-8BA757593430}"/>
            </a:ext>
          </a:extLst>
        </xdr:cNvPr>
        <xdr:cNvCxnSpPr/>
      </xdr:nvCxnSpPr>
      <xdr:spPr>
        <a:xfrm flipV="1">
          <a:off x="9639300" y="10910751"/>
          <a:ext cx="8382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72155</xdr:rowOff>
    </xdr:from>
    <xdr:to>
      <xdr:col>46</xdr:col>
      <xdr:colOff>38100</xdr:colOff>
      <xdr:row>64</xdr:row>
      <xdr:rowOff>2305</xdr:rowOff>
    </xdr:to>
    <xdr:sp macro="" textlink="">
      <xdr:nvSpPr>
        <xdr:cNvPr id="145" name="楕円 144">
          <a:extLst>
            <a:ext uri="{FF2B5EF4-FFF2-40B4-BE49-F238E27FC236}">
              <a16:creationId xmlns:a16="http://schemas.microsoft.com/office/drawing/2014/main" id="{FFD14AFD-32AA-4708-8048-52D5F410F6DE}"/>
            </a:ext>
          </a:extLst>
        </xdr:cNvPr>
        <xdr:cNvSpPr/>
      </xdr:nvSpPr>
      <xdr:spPr>
        <a:xfrm>
          <a:off x="8699500" y="108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115770</xdr:rowOff>
    </xdr:from>
    <xdr:to>
      <xdr:col>50</xdr:col>
      <xdr:colOff>114300</xdr:colOff>
      <xdr:row>63</xdr:row>
      <xdr:rowOff>122955</xdr:rowOff>
    </xdr:to>
    <xdr:cxnSp macro="">
      <xdr:nvCxnSpPr>
        <xdr:cNvPr id="146" name="直線コネクタ 145">
          <a:extLst>
            <a:ext uri="{FF2B5EF4-FFF2-40B4-BE49-F238E27FC236}">
              <a16:creationId xmlns:a16="http://schemas.microsoft.com/office/drawing/2014/main" id="{84C9A8DA-77D8-4BAA-A880-003FA87D5A98}"/>
            </a:ext>
          </a:extLst>
        </xdr:cNvPr>
        <xdr:cNvCxnSpPr/>
      </xdr:nvCxnSpPr>
      <xdr:spPr>
        <a:xfrm flipV="1">
          <a:off x="8750300" y="10917120"/>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11647</xdr:rowOff>
    </xdr:from>
    <xdr:ext cx="469744" cy="259045"/>
    <xdr:sp macro="" textlink="">
      <xdr:nvSpPr>
        <xdr:cNvPr id="147" name="n_1mainValue【体育館・プール】&#10;一人当たり面積">
          <a:extLst>
            <a:ext uri="{FF2B5EF4-FFF2-40B4-BE49-F238E27FC236}">
              <a16:creationId xmlns:a16="http://schemas.microsoft.com/office/drawing/2014/main" id="{7E78C59D-E0BB-4EAE-AB58-A56152E84B89}"/>
            </a:ext>
          </a:extLst>
        </xdr:cNvPr>
        <xdr:cNvSpPr txBox="1"/>
      </xdr:nvSpPr>
      <xdr:spPr>
        <a:xfrm>
          <a:off x="9391727" y="1064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18832</xdr:rowOff>
    </xdr:from>
    <xdr:ext cx="469744" cy="259045"/>
    <xdr:sp macro="" textlink="">
      <xdr:nvSpPr>
        <xdr:cNvPr id="148" name="n_2mainValue【体育館・プール】&#10;一人当たり面積">
          <a:extLst>
            <a:ext uri="{FF2B5EF4-FFF2-40B4-BE49-F238E27FC236}">
              <a16:creationId xmlns:a16="http://schemas.microsoft.com/office/drawing/2014/main" id="{524A3997-ADD2-4197-B002-109469B8169E}"/>
            </a:ext>
          </a:extLst>
        </xdr:cNvPr>
        <xdr:cNvSpPr txBox="1"/>
      </xdr:nvSpPr>
      <xdr:spPr>
        <a:xfrm>
          <a:off x="8515427" y="1064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0D56CFDE-3D60-42F5-93C4-151A2009712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D66F8003-11CF-4987-B367-A42FE6DD252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988B4C3A-6C4C-4792-AF74-332A011956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2200F4B3-3710-4788-BF8C-C0065EA7E8A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5DB633A4-0067-462D-9A85-A0CB7C5F13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F3E6D51A-0758-4767-96D6-CCCF9F04490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E24740E1-5F6C-405C-B589-5545B93A016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0F118112-1C65-40B7-BF33-14D84403A9D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920B5C58-6E0D-455F-91FA-5D442B8BF3C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A2FCD9BF-B608-4A4A-BD3F-71ED577D958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9" name="テキスト ボックス 158">
          <a:extLst>
            <a:ext uri="{FF2B5EF4-FFF2-40B4-BE49-F238E27FC236}">
              <a16:creationId xmlns:a16="http://schemas.microsoft.com/office/drawing/2014/main" id="{A3D8F7B6-F008-4BFD-A30B-1CC77B8A4D7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0" name="直線コネクタ 159">
          <a:extLst>
            <a:ext uri="{FF2B5EF4-FFF2-40B4-BE49-F238E27FC236}">
              <a16:creationId xmlns:a16="http://schemas.microsoft.com/office/drawing/2014/main" id="{186E8224-1F23-4EFC-9761-41F12AA3D0E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1" name="テキスト ボックス 160">
          <a:extLst>
            <a:ext uri="{FF2B5EF4-FFF2-40B4-BE49-F238E27FC236}">
              <a16:creationId xmlns:a16="http://schemas.microsoft.com/office/drawing/2014/main" id="{54703D60-0898-4A20-A943-2374AEE244D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2" name="直線コネクタ 161">
          <a:extLst>
            <a:ext uri="{FF2B5EF4-FFF2-40B4-BE49-F238E27FC236}">
              <a16:creationId xmlns:a16="http://schemas.microsoft.com/office/drawing/2014/main" id="{58904C06-968C-4D75-9CD5-AAD7EBDF978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3" name="テキスト ボックス 162">
          <a:extLst>
            <a:ext uri="{FF2B5EF4-FFF2-40B4-BE49-F238E27FC236}">
              <a16:creationId xmlns:a16="http://schemas.microsoft.com/office/drawing/2014/main" id="{69BA4236-FAE4-4F88-9720-729198E6A6B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4" name="直線コネクタ 163">
          <a:extLst>
            <a:ext uri="{FF2B5EF4-FFF2-40B4-BE49-F238E27FC236}">
              <a16:creationId xmlns:a16="http://schemas.microsoft.com/office/drawing/2014/main" id="{99D5065A-F112-4B08-851C-B94157D93F8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5" name="テキスト ボックス 164">
          <a:extLst>
            <a:ext uri="{FF2B5EF4-FFF2-40B4-BE49-F238E27FC236}">
              <a16:creationId xmlns:a16="http://schemas.microsoft.com/office/drawing/2014/main" id="{AAB869F3-CF48-4269-840B-44C788058EE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6" name="直線コネクタ 165">
          <a:extLst>
            <a:ext uri="{FF2B5EF4-FFF2-40B4-BE49-F238E27FC236}">
              <a16:creationId xmlns:a16="http://schemas.microsoft.com/office/drawing/2014/main" id="{5F1DA35D-92C8-4593-B4CD-7341AEE123A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7" name="テキスト ボックス 166">
          <a:extLst>
            <a:ext uri="{FF2B5EF4-FFF2-40B4-BE49-F238E27FC236}">
              <a16:creationId xmlns:a16="http://schemas.microsoft.com/office/drawing/2014/main" id="{AE890C08-4530-4B69-BF1B-516A5A743EE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8" name="直線コネクタ 167">
          <a:extLst>
            <a:ext uri="{FF2B5EF4-FFF2-40B4-BE49-F238E27FC236}">
              <a16:creationId xmlns:a16="http://schemas.microsoft.com/office/drawing/2014/main" id="{9B50776F-723D-4895-A814-48203350F05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9" name="テキスト ボックス 168">
          <a:extLst>
            <a:ext uri="{FF2B5EF4-FFF2-40B4-BE49-F238E27FC236}">
              <a16:creationId xmlns:a16="http://schemas.microsoft.com/office/drawing/2014/main" id="{2CBFE94F-1DEF-4CE7-BE0C-3901FB18D20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B56B20AE-F785-4451-B313-5FDF9863EC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a:extLst>
            <a:ext uri="{FF2B5EF4-FFF2-40B4-BE49-F238E27FC236}">
              <a16:creationId xmlns:a16="http://schemas.microsoft.com/office/drawing/2014/main" id="{C5996C70-F1FA-400C-9455-12360186FD8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92804F6C-B07E-464F-A3F9-84588993AD9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3" name="直線コネクタ 172">
          <a:extLst>
            <a:ext uri="{FF2B5EF4-FFF2-40B4-BE49-F238E27FC236}">
              <a16:creationId xmlns:a16="http://schemas.microsoft.com/office/drawing/2014/main" id="{13400519-6616-4871-8578-315BD0255A99}"/>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74" name="【福祉施設】&#10;有形固定資産減価償却率最小値テキスト">
          <a:extLst>
            <a:ext uri="{FF2B5EF4-FFF2-40B4-BE49-F238E27FC236}">
              <a16:creationId xmlns:a16="http://schemas.microsoft.com/office/drawing/2014/main" id="{8AC29F7D-7900-4D4C-A3F5-B869CF053904}"/>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75" name="直線コネクタ 174">
          <a:extLst>
            <a:ext uri="{FF2B5EF4-FFF2-40B4-BE49-F238E27FC236}">
              <a16:creationId xmlns:a16="http://schemas.microsoft.com/office/drawing/2014/main" id="{DDB8B054-8FAE-4472-BF1C-F20CBDE6AC7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6" name="【福祉施設】&#10;有形固定資産減価償却率最大値テキスト">
          <a:extLst>
            <a:ext uri="{FF2B5EF4-FFF2-40B4-BE49-F238E27FC236}">
              <a16:creationId xmlns:a16="http://schemas.microsoft.com/office/drawing/2014/main" id="{2D782113-C5B0-4C93-92E5-8F871AFAFD8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7" name="直線コネクタ 176">
          <a:extLst>
            <a:ext uri="{FF2B5EF4-FFF2-40B4-BE49-F238E27FC236}">
              <a16:creationId xmlns:a16="http://schemas.microsoft.com/office/drawing/2014/main" id="{9BE0CCE3-2E0F-45FA-96DD-52C6632360C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65A8DB70-717F-4BDB-B26A-5B3BC59F31EF}"/>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79" name="フローチャート: 判断 178">
          <a:extLst>
            <a:ext uri="{FF2B5EF4-FFF2-40B4-BE49-F238E27FC236}">
              <a16:creationId xmlns:a16="http://schemas.microsoft.com/office/drawing/2014/main" id="{1776F01F-F703-49C9-BD2E-73D73AD41537}"/>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0" name="フローチャート: 判断 179">
          <a:extLst>
            <a:ext uri="{FF2B5EF4-FFF2-40B4-BE49-F238E27FC236}">
              <a16:creationId xmlns:a16="http://schemas.microsoft.com/office/drawing/2014/main" id="{6B7F2892-C93C-4B06-B9D8-29122EDB12F3}"/>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181" name="n_1aveValue【福祉施設】&#10;有形固定資産減価償却率">
          <a:extLst>
            <a:ext uri="{FF2B5EF4-FFF2-40B4-BE49-F238E27FC236}">
              <a16:creationId xmlns:a16="http://schemas.microsoft.com/office/drawing/2014/main" id="{EEBA55CF-92AA-42F4-B889-93960BF4D065}"/>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2" name="フローチャート: 判断 181">
          <a:extLst>
            <a:ext uri="{FF2B5EF4-FFF2-40B4-BE49-F238E27FC236}">
              <a16:creationId xmlns:a16="http://schemas.microsoft.com/office/drawing/2014/main" id="{FA73B08B-7864-446A-87CE-831E21F6DFEF}"/>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83" name="n_2aveValue【福祉施設】&#10;有形固定資産減価償却率">
          <a:extLst>
            <a:ext uri="{FF2B5EF4-FFF2-40B4-BE49-F238E27FC236}">
              <a16:creationId xmlns:a16="http://schemas.microsoft.com/office/drawing/2014/main" id="{434683FB-2017-4BC8-9B4B-4CF64E2DB620}"/>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111125</xdr:rowOff>
    </xdr:from>
    <xdr:to>
      <xdr:col>10</xdr:col>
      <xdr:colOff>165100</xdr:colOff>
      <xdr:row>84</xdr:row>
      <xdr:rowOff>41275</xdr:rowOff>
    </xdr:to>
    <xdr:sp macro="" textlink="">
      <xdr:nvSpPr>
        <xdr:cNvPr id="184" name="フローチャート: 判断 183">
          <a:extLst>
            <a:ext uri="{FF2B5EF4-FFF2-40B4-BE49-F238E27FC236}">
              <a16:creationId xmlns:a16="http://schemas.microsoft.com/office/drawing/2014/main" id="{809923E3-CB5A-4B45-AF34-2A8BDF48FEE7}"/>
            </a:ext>
          </a:extLst>
        </xdr:cNvPr>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57802</xdr:rowOff>
    </xdr:from>
    <xdr:ext cx="405111" cy="259045"/>
    <xdr:sp macro="" textlink="">
      <xdr:nvSpPr>
        <xdr:cNvPr id="185" name="n_3aveValue【福祉施設】&#10;有形固定資産減価償却率">
          <a:extLst>
            <a:ext uri="{FF2B5EF4-FFF2-40B4-BE49-F238E27FC236}">
              <a16:creationId xmlns:a16="http://schemas.microsoft.com/office/drawing/2014/main" id="{5021162F-F0BB-4EEA-9F3E-C24D9CAD4325}"/>
            </a:ext>
          </a:extLst>
        </xdr:cNvPr>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BBDAD8DC-1CA4-4106-A0FF-987DEB3E99A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77AAE06E-CFB1-4C93-AB35-19565AA6623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A7488300-C8A7-4543-AA49-0FE9512DFA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35CA15E-DA9F-4191-B3B8-6608084B568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4E8C52B7-25E5-4B6C-B57D-CA64744FFEC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12064</xdr:rowOff>
    </xdr:from>
    <xdr:to>
      <xdr:col>24</xdr:col>
      <xdr:colOff>114300</xdr:colOff>
      <xdr:row>83</xdr:row>
      <xdr:rowOff>113664</xdr:rowOff>
    </xdr:to>
    <xdr:sp macro="" textlink="">
      <xdr:nvSpPr>
        <xdr:cNvPr id="191" name="楕円 190">
          <a:extLst>
            <a:ext uri="{FF2B5EF4-FFF2-40B4-BE49-F238E27FC236}">
              <a16:creationId xmlns:a16="http://schemas.microsoft.com/office/drawing/2014/main" id="{18E62319-2358-4AA8-AD6F-3C098D47FEEA}"/>
            </a:ext>
          </a:extLst>
        </xdr:cNvPr>
        <xdr:cNvSpPr/>
      </xdr:nvSpPr>
      <xdr:spPr>
        <a:xfrm>
          <a:off x="4584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34941</xdr:rowOff>
    </xdr:from>
    <xdr:ext cx="405111" cy="259045"/>
    <xdr:sp macro="" textlink="">
      <xdr:nvSpPr>
        <xdr:cNvPr id="192" name="【福祉施設】&#10;有形固定資産減価償却率該当値テキスト">
          <a:extLst>
            <a:ext uri="{FF2B5EF4-FFF2-40B4-BE49-F238E27FC236}">
              <a16:creationId xmlns:a16="http://schemas.microsoft.com/office/drawing/2014/main" id="{69F54F35-90E4-445A-960F-84006AB696CB}"/>
            </a:ext>
          </a:extLst>
        </xdr:cNvPr>
        <xdr:cNvSpPr txBox="1"/>
      </xdr:nvSpPr>
      <xdr:spPr>
        <a:xfrm>
          <a:off x="4673600" y="1409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193" name="楕円 192">
          <a:extLst>
            <a:ext uri="{FF2B5EF4-FFF2-40B4-BE49-F238E27FC236}">
              <a16:creationId xmlns:a16="http://schemas.microsoft.com/office/drawing/2014/main" id="{B71D9F87-46CB-46CD-A86F-FAAFFED0A264}"/>
            </a:ext>
          </a:extLst>
        </xdr:cNvPr>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62864</xdr:rowOff>
    </xdr:from>
    <xdr:to>
      <xdr:col>24</xdr:col>
      <xdr:colOff>63500</xdr:colOff>
      <xdr:row>83</xdr:row>
      <xdr:rowOff>129539</xdr:rowOff>
    </xdr:to>
    <xdr:cxnSp macro="">
      <xdr:nvCxnSpPr>
        <xdr:cNvPr id="194" name="直線コネクタ 193">
          <a:extLst>
            <a:ext uri="{FF2B5EF4-FFF2-40B4-BE49-F238E27FC236}">
              <a16:creationId xmlns:a16="http://schemas.microsoft.com/office/drawing/2014/main" id="{6362D829-132C-4395-AE0F-05B066DEB8E6}"/>
            </a:ext>
          </a:extLst>
        </xdr:cNvPr>
        <xdr:cNvCxnSpPr/>
      </xdr:nvCxnSpPr>
      <xdr:spPr>
        <a:xfrm flipV="1">
          <a:off x="3797300" y="1429321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143511</xdr:rowOff>
    </xdr:from>
    <xdr:to>
      <xdr:col>15</xdr:col>
      <xdr:colOff>101600</xdr:colOff>
      <xdr:row>84</xdr:row>
      <xdr:rowOff>73661</xdr:rowOff>
    </xdr:to>
    <xdr:sp macro="" textlink="">
      <xdr:nvSpPr>
        <xdr:cNvPr id="195" name="楕円 194">
          <a:extLst>
            <a:ext uri="{FF2B5EF4-FFF2-40B4-BE49-F238E27FC236}">
              <a16:creationId xmlns:a16="http://schemas.microsoft.com/office/drawing/2014/main" id="{8AF89534-ABA0-4A99-81AD-DC6923B915E8}"/>
            </a:ext>
          </a:extLst>
        </xdr:cNvPr>
        <xdr:cNvSpPr/>
      </xdr:nvSpPr>
      <xdr:spPr>
        <a:xfrm>
          <a:off x="2857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84</xdr:row>
      <xdr:rowOff>22861</xdr:rowOff>
    </xdr:to>
    <xdr:cxnSp macro="">
      <xdr:nvCxnSpPr>
        <xdr:cNvPr id="196" name="直線コネクタ 195">
          <a:extLst>
            <a:ext uri="{FF2B5EF4-FFF2-40B4-BE49-F238E27FC236}">
              <a16:creationId xmlns:a16="http://schemas.microsoft.com/office/drawing/2014/main" id="{1BB46D80-5837-4B73-8BCF-32975A3ADB88}"/>
            </a:ext>
          </a:extLst>
        </xdr:cNvPr>
        <xdr:cNvCxnSpPr/>
      </xdr:nvCxnSpPr>
      <xdr:spPr>
        <a:xfrm flipV="1">
          <a:off x="2908300" y="143598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xdr:rowOff>
    </xdr:from>
    <xdr:ext cx="405111" cy="259045"/>
    <xdr:sp macro="" textlink="">
      <xdr:nvSpPr>
        <xdr:cNvPr id="197" name="n_1mainValue【福祉施設】&#10;有形固定資産減価償却率">
          <a:extLst>
            <a:ext uri="{FF2B5EF4-FFF2-40B4-BE49-F238E27FC236}">
              <a16:creationId xmlns:a16="http://schemas.microsoft.com/office/drawing/2014/main" id="{D74337F9-CF44-4FB0-936E-371C290823BB}"/>
            </a:ext>
          </a:extLst>
        </xdr:cNvPr>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64788</xdr:rowOff>
    </xdr:from>
    <xdr:ext cx="405111" cy="259045"/>
    <xdr:sp macro="" textlink="">
      <xdr:nvSpPr>
        <xdr:cNvPr id="198" name="n_2mainValue【福祉施設】&#10;有形固定資産減価償却率">
          <a:extLst>
            <a:ext uri="{FF2B5EF4-FFF2-40B4-BE49-F238E27FC236}">
              <a16:creationId xmlns:a16="http://schemas.microsoft.com/office/drawing/2014/main" id="{D67537C7-2AB3-40ED-9A0E-0D71C5235921}"/>
            </a:ext>
          </a:extLst>
        </xdr:cNvPr>
        <xdr:cNvSpPr txBox="1"/>
      </xdr:nvSpPr>
      <xdr:spPr>
        <a:xfrm>
          <a:off x="2705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a:extLst>
            <a:ext uri="{FF2B5EF4-FFF2-40B4-BE49-F238E27FC236}">
              <a16:creationId xmlns:a16="http://schemas.microsoft.com/office/drawing/2014/main" id="{F727ED2A-27B7-4C95-8330-6E14ED6029F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a:extLst>
            <a:ext uri="{FF2B5EF4-FFF2-40B4-BE49-F238E27FC236}">
              <a16:creationId xmlns:a16="http://schemas.microsoft.com/office/drawing/2014/main" id="{AF22CC92-D577-4810-BDF7-C014E2D77B0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a:extLst>
            <a:ext uri="{FF2B5EF4-FFF2-40B4-BE49-F238E27FC236}">
              <a16:creationId xmlns:a16="http://schemas.microsoft.com/office/drawing/2014/main" id="{C39ECB48-3B51-400D-88B0-76901B72BDA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a:extLst>
            <a:ext uri="{FF2B5EF4-FFF2-40B4-BE49-F238E27FC236}">
              <a16:creationId xmlns:a16="http://schemas.microsoft.com/office/drawing/2014/main" id="{852FD323-1C8F-4C5E-A902-DAF310DA49C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a:extLst>
            <a:ext uri="{FF2B5EF4-FFF2-40B4-BE49-F238E27FC236}">
              <a16:creationId xmlns:a16="http://schemas.microsoft.com/office/drawing/2014/main" id="{6E882751-E5D2-4298-B462-6EA499E20B7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a:extLst>
            <a:ext uri="{FF2B5EF4-FFF2-40B4-BE49-F238E27FC236}">
              <a16:creationId xmlns:a16="http://schemas.microsoft.com/office/drawing/2014/main" id="{577764F4-6542-4CD5-95AE-1DF71C6D7E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a:extLst>
            <a:ext uri="{FF2B5EF4-FFF2-40B4-BE49-F238E27FC236}">
              <a16:creationId xmlns:a16="http://schemas.microsoft.com/office/drawing/2014/main" id="{1C2974FA-371C-4218-86CC-38CFCAA95C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a:extLst>
            <a:ext uri="{FF2B5EF4-FFF2-40B4-BE49-F238E27FC236}">
              <a16:creationId xmlns:a16="http://schemas.microsoft.com/office/drawing/2014/main" id="{115BDC11-29D9-4939-8F50-A551ED5EE94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a:extLst>
            <a:ext uri="{FF2B5EF4-FFF2-40B4-BE49-F238E27FC236}">
              <a16:creationId xmlns:a16="http://schemas.microsoft.com/office/drawing/2014/main" id="{4A2778BA-94B0-44A3-BB20-A46BADD7BAE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a:extLst>
            <a:ext uri="{FF2B5EF4-FFF2-40B4-BE49-F238E27FC236}">
              <a16:creationId xmlns:a16="http://schemas.microsoft.com/office/drawing/2014/main" id="{DEBDD8FC-4BC5-4827-96A3-F5EAA3493A9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9" name="直線コネクタ 208">
          <a:extLst>
            <a:ext uri="{FF2B5EF4-FFF2-40B4-BE49-F238E27FC236}">
              <a16:creationId xmlns:a16="http://schemas.microsoft.com/office/drawing/2014/main" id="{F1E26013-0BD2-4ED1-8FBE-F5664E45773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0" name="テキスト ボックス 209">
          <a:extLst>
            <a:ext uri="{FF2B5EF4-FFF2-40B4-BE49-F238E27FC236}">
              <a16:creationId xmlns:a16="http://schemas.microsoft.com/office/drawing/2014/main" id="{38C8E744-DA0F-42B8-A531-8EA6766B45B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1" name="直線コネクタ 210">
          <a:extLst>
            <a:ext uri="{FF2B5EF4-FFF2-40B4-BE49-F238E27FC236}">
              <a16:creationId xmlns:a16="http://schemas.microsoft.com/office/drawing/2014/main" id="{9248D652-2956-4EE3-A11B-F82E6245D7D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2" name="テキスト ボックス 211">
          <a:extLst>
            <a:ext uri="{FF2B5EF4-FFF2-40B4-BE49-F238E27FC236}">
              <a16:creationId xmlns:a16="http://schemas.microsoft.com/office/drawing/2014/main" id="{B71AF475-BC9C-478F-B3E0-B7AF5A52E73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3" name="直線コネクタ 212">
          <a:extLst>
            <a:ext uri="{FF2B5EF4-FFF2-40B4-BE49-F238E27FC236}">
              <a16:creationId xmlns:a16="http://schemas.microsoft.com/office/drawing/2014/main" id="{09DEA8F6-E859-4D04-90BB-FB477F45031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4" name="テキスト ボックス 213">
          <a:extLst>
            <a:ext uri="{FF2B5EF4-FFF2-40B4-BE49-F238E27FC236}">
              <a16:creationId xmlns:a16="http://schemas.microsoft.com/office/drawing/2014/main" id="{753B06E7-D377-4883-9B81-AC079102418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5" name="直線コネクタ 214">
          <a:extLst>
            <a:ext uri="{FF2B5EF4-FFF2-40B4-BE49-F238E27FC236}">
              <a16:creationId xmlns:a16="http://schemas.microsoft.com/office/drawing/2014/main" id="{6F0FEAC5-1A8D-42E7-A0FB-AC51F666F68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6" name="テキスト ボックス 215">
          <a:extLst>
            <a:ext uri="{FF2B5EF4-FFF2-40B4-BE49-F238E27FC236}">
              <a16:creationId xmlns:a16="http://schemas.microsoft.com/office/drawing/2014/main" id="{E6D597FD-E245-4817-8168-A2A19544D30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7" name="直線コネクタ 216">
          <a:extLst>
            <a:ext uri="{FF2B5EF4-FFF2-40B4-BE49-F238E27FC236}">
              <a16:creationId xmlns:a16="http://schemas.microsoft.com/office/drawing/2014/main" id="{E3E5C0C5-0F37-4ADD-B362-CD3308B8643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8" name="テキスト ボックス 217">
          <a:extLst>
            <a:ext uri="{FF2B5EF4-FFF2-40B4-BE49-F238E27FC236}">
              <a16:creationId xmlns:a16="http://schemas.microsoft.com/office/drawing/2014/main" id="{9E1769E7-7FCA-4D48-A2E3-B32A5D2ED43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9" name="直線コネクタ 218">
          <a:extLst>
            <a:ext uri="{FF2B5EF4-FFF2-40B4-BE49-F238E27FC236}">
              <a16:creationId xmlns:a16="http://schemas.microsoft.com/office/drawing/2014/main" id="{2771A481-150C-4775-A0AA-BAE6F1B48D2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0" name="テキスト ボックス 219">
          <a:extLst>
            <a:ext uri="{FF2B5EF4-FFF2-40B4-BE49-F238E27FC236}">
              <a16:creationId xmlns:a16="http://schemas.microsoft.com/office/drawing/2014/main" id="{5B7A8A16-B843-424F-B428-87CC663D937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1" name="直線コネクタ 220">
          <a:extLst>
            <a:ext uri="{FF2B5EF4-FFF2-40B4-BE49-F238E27FC236}">
              <a16:creationId xmlns:a16="http://schemas.microsoft.com/office/drawing/2014/main" id="{8452FE43-75F8-47BC-9B56-EF8B571D5D0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2" name="テキスト ボックス 221">
          <a:extLst>
            <a:ext uri="{FF2B5EF4-FFF2-40B4-BE49-F238E27FC236}">
              <a16:creationId xmlns:a16="http://schemas.microsoft.com/office/drawing/2014/main" id="{DFE5FC0D-ACC6-45EF-BE7A-71D87A925F7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3" name="【福祉施設】&#10;一人当たり面積グラフ枠">
          <a:extLst>
            <a:ext uri="{FF2B5EF4-FFF2-40B4-BE49-F238E27FC236}">
              <a16:creationId xmlns:a16="http://schemas.microsoft.com/office/drawing/2014/main" id="{CBE7B174-6FBB-4D19-A1CD-1002BD2D507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24" name="直線コネクタ 223">
          <a:extLst>
            <a:ext uri="{FF2B5EF4-FFF2-40B4-BE49-F238E27FC236}">
              <a16:creationId xmlns:a16="http://schemas.microsoft.com/office/drawing/2014/main" id="{62B7A122-1031-4604-BAA2-A40CDB6162C2}"/>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25" name="【福祉施設】&#10;一人当たり面積最小値テキスト">
          <a:extLst>
            <a:ext uri="{FF2B5EF4-FFF2-40B4-BE49-F238E27FC236}">
              <a16:creationId xmlns:a16="http://schemas.microsoft.com/office/drawing/2014/main" id="{5CC324E0-BB9B-4DFC-A911-90C1EFA3A51A}"/>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26" name="直線コネクタ 225">
          <a:extLst>
            <a:ext uri="{FF2B5EF4-FFF2-40B4-BE49-F238E27FC236}">
              <a16:creationId xmlns:a16="http://schemas.microsoft.com/office/drawing/2014/main" id="{D6FD0638-64E4-4A2E-97CC-4CC483BB9A9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27" name="【福祉施設】&#10;一人当たり面積最大値テキスト">
          <a:extLst>
            <a:ext uri="{FF2B5EF4-FFF2-40B4-BE49-F238E27FC236}">
              <a16:creationId xmlns:a16="http://schemas.microsoft.com/office/drawing/2014/main" id="{8554A716-AB96-4234-AF26-57CA5F08EE35}"/>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28" name="直線コネクタ 227">
          <a:extLst>
            <a:ext uri="{FF2B5EF4-FFF2-40B4-BE49-F238E27FC236}">
              <a16:creationId xmlns:a16="http://schemas.microsoft.com/office/drawing/2014/main" id="{C8DC0153-D0C3-46EF-BD39-A83A21EE9EA8}"/>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29" name="【福祉施設】&#10;一人当たり面積平均値テキスト">
          <a:extLst>
            <a:ext uri="{FF2B5EF4-FFF2-40B4-BE49-F238E27FC236}">
              <a16:creationId xmlns:a16="http://schemas.microsoft.com/office/drawing/2014/main" id="{44A93B9F-2CB1-4FD6-B2F2-F3611CA4F0DD}"/>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0" name="フローチャート: 判断 229">
          <a:extLst>
            <a:ext uri="{FF2B5EF4-FFF2-40B4-BE49-F238E27FC236}">
              <a16:creationId xmlns:a16="http://schemas.microsoft.com/office/drawing/2014/main" id="{EEE79CCF-80B3-4C44-BE9A-BDAF4F271175}"/>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1" name="フローチャート: 判断 230">
          <a:extLst>
            <a:ext uri="{FF2B5EF4-FFF2-40B4-BE49-F238E27FC236}">
              <a16:creationId xmlns:a16="http://schemas.microsoft.com/office/drawing/2014/main" id="{9AF11305-196F-44F1-B7C2-9D4E27870F0F}"/>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32" name="n_1aveValue【福祉施設】&#10;一人当たり面積">
          <a:extLst>
            <a:ext uri="{FF2B5EF4-FFF2-40B4-BE49-F238E27FC236}">
              <a16:creationId xmlns:a16="http://schemas.microsoft.com/office/drawing/2014/main" id="{D51EFE97-BF8F-4DB3-95FB-761DE4FD1599}"/>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33" name="フローチャート: 判断 232">
          <a:extLst>
            <a:ext uri="{FF2B5EF4-FFF2-40B4-BE49-F238E27FC236}">
              <a16:creationId xmlns:a16="http://schemas.microsoft.com/office/drawing/2014/main" id="{6FE87CFB-00C3-4321-BDFC-15D0ED88ECE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34" name="n_2aveValue【福祉施設】&#10;一人当たり面積">
          <a:extLst>
            <a:ext uri="{FF2B5EF4-FFF2-40B4-BE49-F238E27FC236}">
              <a16:creationId xmlns:a16="http://schemas.microsoft.com/office/drawing/2014/main" id="{265E5EBD-895E-46F4-88E9-99153505B395}"/>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119887</xdr:rowOff>
    </xdr:from>
    <xdr:to>
      <xdr:col>41</xdr:col>
      <xdr:colOff>101600</xdr:colOff>
      <xdr:row>85</xdr:row>
      <xdr:rowOff>50037</xdr:rowOff>
    </xdr:to>
    <xdr:sp macro="" textlink="">
      <xdr:nvSpPr>
        <xdr:cNvPr id="235" name="フローチャート: 判断 234">
          <a:extLst>
            <a:ext uri="{FF2B5EF4-FFF2-40B4-BE49-F238E27FC236}">
              <a16:creationId xmlns:a16="http://schemas.microsoft.com/office/drawing/2014/main" id="{6302D500-276C-4E5A-BB8F-82DA734E0345}"/>
            </a:ext>
          </a:extLst>
        </xdr:cNvPr>
        <xdr:cNvSpPr/>
      </xdr:nvSpPr>
      <xdr:spPr>
        <a:xfrm>
          <a:off x="7810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66564</xdr:rowOff>
    </xdr:from>
    <xdr:ext cx="469744" cy="259045"/>
    <xdr:sp macro="" textlink="">
      <xdr:nvSpPr>
        <xdr:cNvPr id="236" name="n_3aveValue【福祉施設】&#10;一人当たり面積">
          <a:extLst>
            <a:ext uri="{FF2B5EF4-FFF2-40B4-BE49-F238E27FC236}">
              <a16:creationId xmlns:a16="http://schemas.microsoft.com/office/drawing/2014/main" id="{662526A9-CB68-473F-BBAF-52AAAD889C51}"/>
            </a:ext>
          </a:extLst>
        </xdr:cNvPr>
        <xdr:cNvSpPr txBox="1"/>
      </xdr:nvSpPr>
      <xdr:spPr>
        <a:xfrm>
          <a:off x="7626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80CBEA86-ECD9-474C-BC7A-8E3B6FE2403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38177276-99B9-434F-8476-C198A4A08A7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2091678D-71E7-42CD-B02E-95A8D131FA9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34C59C64-908F-4093-B74D-21B39C284AE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19BE208-90C6-4FAD-91FB-04F13DF91F3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150586</xdr:rowOff>
    </xdr:from>
    <xdr:to>
      <xdr:col>55</xdr:col>
      <xdr:colOff>50800</xdr:colOff>
      <xdr:row>84</xdr:row>
      <xdr:rowOff>80736</xdr:rowOff>
    </xdr:to>
    <xdr:sp macro="" textlink="">
      <xdr:nvSpPr>
        <xdr:cNvPr id="242" name="楕円 241">
          <a:extLst>
            <a:ext uri="{FF2B5EF4-FFF2-40B4-BE49-F238E27FC236}">
              <a16:creationId xmlns:a16="http://schemas.microsoft.com/office/drawing/2014/main" id="{EDBB2AE8-799F-4258-9E55-69983E152BAD}"/>
            </a:ext>
          </a:extLst>
        </xdr:cNvPr>
        <xdr:cNvSpPr/>
      </xdr:nvSpPr>
      <xdr:spPr>
        <a:xfrm>
          <a:off x="104267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2013</xdr:rowOff>
    </xdr:from>
    <xdr:ext cx="469744" cy="259045"/>
    <xdr:sp macro="" textlink="">
      <xdr:nvSpPr>
        <xdr:cNvPr id="243" name="【福祉施設】&#10;一人当たり面積該当値テキスト">
          <a:extLst>
            <a:ext uri="{FF2B5EF4-FFF2-40B4-BE49-F238E27FC236}">
              <a16:creationId xmlns:a16="http://schemas.microsoft.com/office/drawing/2014/main" id="{0CFEFDE0-8A9E-4288-9A0E-04748E403314}"/>
            </a:ext>
          </a:extLst>
        </xdr:cNvPr>
        <xdr:cNvSpPr txBox="1"/>
      </xdr:nvSpPr>
      <xdr:spPr>
        <a:xfrm>
          <a:off x="10515600" y="1423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166261</xdr:rowOff>
    </xdr:from>
    <xdr:to>
      <xdr:col>50</xdr:col>
      <xdr:colOff>165100</xdr:colOff>
      <xdr:row>84</xdr:row>
      <xdr:rowOff>96411</xdr:rowOff>
    </xdr:to>
    <xdr:sp macro="" textlink="">
      <xdr:nvSpPr>
        <xdr:cNvPr id="244" name="楕円 243">
          <a:extLst>
            <a:ext uri="{FF2B5EF4-FFF2-40B4-BE49-F238E27FC236}">
              <a16:creationId xmlns:a16="http://schemas.microsoft.com/office/drawing/2014/main" id="{2715EB8A-A6FF-4B89-9A80-4C1A2A48C31B}"/>
            </a:ext>
          </a:extLst>
        </xdr:cNvPr>
        <xdr:cNvSpPr/>
      </xdr:nvSpPr>
      <xdr:spPr>
        <a:xfrm>
          <a:off x="9588500" y="1439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29936</xdr:rowOff>
    </xdr:from>
    <xdr:to>
      <xdr:col>55</xdr:col>
      <xdr:colOff>0</xdr:colOff>
      <xdr:row>84</xdr:row>
      <xdr:rowOff>45611</xdr:rowOff>
    </xdr:to>
    <xdr:cxnSp macro="">
      <xdr:nvCxnSpPr>
        <xdr:cNvPr id="245" name="直線コネクタ 244">
          <a:extLst>
            <a:ext uri="{FF2B5EF4-FFF2-40B4-BE49-F238E27FC236}">
              <a16:creationId xmlns:a16="http://schemas.microsoft.com/office/drawing/2014/main" id="{53F84531-9F29-4B2D-AB0A-E011F11401AA}"/>
            </a:ext>
          </a:extLst>
        </xdr:cNvPr>
        <xdr:cNvCxnSpPr/>
      </xdr:nvCxnSpPr>
      <xdr:spPr>
        <a:xfrm flipV="1">
          <a:off x="9639300" y="14431736"/>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12773</xdr:rowOff>
    </xdr:from>
    <xdr:to>
      <xdr:col>46</xdr:col>
      <xdr:colOff>38100</xdr:colOff>
      <xdr:row>84</xdr:row>
      <xdr:rowOff>114373</xdr:rowOff>
    </xdr:to>
    <xdr:sp macro="" textlink="">
      <xdr:nvSpPr>
        <xdr:cNvPr id="246" name="楕円 245">
          <a:extLst>
            <a:ext uri="{FF2B5EF4-FFF2-40B4-BE49-F238E27FC236}">
              <a16:creationId xmlns:a16="http://schemas.microsoft.com/office/drawing/2014/main" id="{52E383FA-2551-4707-BABC-CCF6C9050FBE}"/>
            </a:ext>
          </a:extLst>
        </xdr:cNvPr>
        <xdr:cNvSpPr/>
      </xdr:nvSpPr>
      <xdr:spPr>
        <a:xfrm>
          <a:off x="8699500" y="144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45611</xdr:rowOff>
    </xdr:from>
    <xdr:to>
      <xdr:col>50</xdr:col>
      <xdr:colOff>114300</xdr:colOff>
      <xdr:row>84</xdr:row>
      <xdr:rowOff>63573</xdr:rowOff>
    </xdr:to>
    <xdr:cxnSp macro="">
      <xdr:nvCxnSpPr>
        <xdr:cNvPr id="247" name="直線コネクタ 246">
          <a:extLst>
            <a:ext uri="{FF2B5EF4-FFF2-40B4-BE49-F238E27FC236}">
              <a16:creationId xmlns:a16="http://schemas.microsoft.com/office/drawing/2014/main" id="{D0E1FCDA-5D3C-4C95-9B6C-8ED4D7B15E9B}"/>
            </a:ext>
          </a:extLst>
        </xdr:cNvPr>
        <xdr:cNvCxnSpPr/>
      </xdr:nvCxnSpPr>
      <xdr:spPr>
        <a:xfrm flipV="1">
          <a:off x="8750300" y="1444741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112938</xdr:rowOff>
    </xdr:from>
    <xdr:ext cx="469744" cy="259045"/>
    <xdr:sp macro="" textlink="">
      <xdr:nvSpPr>
        <xdr:cNvPr id="248" name="n_1mainValue【福祉施設】&#10;一人当たり面積">
          <a:extLst>
            <a:ext uri="{FF2B5EF4-FFF2-40B4-BE49-F238E27FC236}">
              <a16:creationId xmlns:a16="http://schemas.microsoft.com/office/drawing/2014/main" id="{A70C3EDE-5310-4A6D-83D7-FC237F1D0C73}"/>
            </a:ext>
          </a:extLst>
        </xdr:cNvPr>
        <xdr:cNvSpPr txBox="1"/>
      </xdr:nvSpPr>
      <xdr:spPr>
        <a:xfrm>
          <a:off x="9391727" y="141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130900</xdr:rowOff>
    </xdr:from>
    <xdr:ext cx="469744" cy="259045"/>
    <xdr:sp macro="" textlink="">
      <xdr:nvSpPr>
        <xdr:cNvPr id="249" name="n_2mainValue【福祉施設】&#10;一人当たり面積">
          <a:extLst>
            <a:ext uri="{FF2B5EF4-FFF2-40B4-BE49-F238E27FC236}">
              <a16:creationId xmlns:a16="http://schemas.microsoft.com/office/drawing/2014/main" id="{C03C4741-7EC2-4638-BCA7-878D9F7CF56F}"/>
            </a:ext>
          </a:extLst>
        </xdr:cNvPr>
        <xdr:cNvSpPr txBox="1"/>
      </xdr:nvSpPr>
      <xdr:spPr>
        <a:xfrm>
          <a:off x="8515427" y="1418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a:extLst>
            <a:ext uri="{FF2B5EF4-FFF2-40B4-BE49-F238E27FC236}">
              <a16:creationId xmlns:a16="http://schemas.microsoft.com/office/drawing/2014/main" id="{9978A471-D6F9-44CA-B63C-92B15C8FE14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a:extLst>
            <a:ext uri="{FF2B5EF4-FFF2-40B4-BE49-F238E27FC236}">
              <a16:creationId xmlns:a16="http://schemas.microsoft.com/office/drawing/2014/main" id="{84025C6A-5ABC-4983-A663-56FDD8ED85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a:extLst>
            <a:ext uri="{FF2B5EF4-FFF2-40B4-BE49-F238E27FC236}">
              <a16:creationId xmlns:a16="http://schemas.microsoft.com/office/drawing/2014/main" id="{0C69DF2D-3F0C-4A8A-BCC2-C3AE1EFCFE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a:extLst>
            <a:ext uri="{FF2B5EF4-FFF2-40B4-BE49-F238E27FC236}">
              <a16:creationId xmlns:a16="http://schemas.microsoft.com/office/drawing/2014/main" id="{38484D2F-50F4-4502-949A-6927AA2439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a:extLst>
            <a:ext uri="{FF2B5EF4-FFF2-40B4-BE49-F238E27FC236}">
              <a16:creationId xmlns:a16="http://schemas.microsoft.com/office/drawing/2014/main" id="{E39E9B6E-A439-4394-A773-C0923614787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a:extLst>
            <a:ext uri="{FF2B5EF4-FFF2-40B4-BE49-F238E27FC236}">
              <a16:creationId xmlns:a16="http://schemas.microsoft.com/office/drawing/2014/main" id="{82B221BF-5BED-466E-AD65-45F346703D9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a:extLst>
            <a:ext uri="{FF2B5EF4-FFF2-40B4-BE49-F238E27FC236}">
              <a16:creationId xmlns:a16="http://schemas.microsoft.com/office/drawing/2014/main" id="{702BE921-F798-44A8-897E-9C42AD481A6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B936BA06-1DB5-455B-BBAA-0A46924E362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a:extLst>
            <a:ext uri="{FF2B5EF4-FFF2-40B4-BE49-F238E27FC236}">
              <a16:creationId xmlns:a16="http://schemas.microsoft.com/office/drawing/2014/main" id="{9EF2006F-57C5-4458-BA53-D4D1D29CCB1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a:extLst>
            <a:ext uri="{FF2B5EF4-FFF2-40B4-BE49-F238E27FC236}">
              <a16:creationId xmlns:a16="http://schemas.microsoft.com/office/drawing/2014/main" id="{8A81B3DE-4466-4DB1-87B2-422B533D4DC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0" name="テキスト ボックス 259">
          <a:extLst>
            <a:ext uri="{FF2B5EF4-FFF2-40B4-BE49-F238E27FC236}">
              <a16:creationId xmlns:a16="http://schemas.microsoft.com/office/drawing/2014/main" id="{03E6A982-49FA-4E33-BCEA-68D45B39F87D}"/>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61" name="直線コネクタ 260">
          <a:extLst>
            <a:ext uri="{FF2B5EF4-FFF2-40B4-BE49-F238E27FC236}">
              <a16:creationId xmlns:a16="http://schemas.microsoft.com/office/drawing/2014/main" id="{C934F869-B513-48CC-864D-1AC9E6A1F81A}"/>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62" name="テキスト ボックス 261">
          <a:extLst>
            <a:ext uri="{FF2B5EF4-FFF2-40B4-BE49-F238E27FC236}">
              <a16:creationId xmlns:a16="http://schemas.microsoft.com/office/drawing/2014/main" id="{7A18A7D8-6593-4E1F-8BC0-E9D73104A3CD}"/>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63" name="直線コネクタ 262">
          <a:extLst>
            <a:ext uri="{FF2B5EF4-FFF2-40B4-BE49-F238E27FC236}">
              <a16:creationId xmlns:a16="http://schemas.microsoft.com/office/drawing/2014/main" id="{6A867C7B-3F8A-428F-9528-384B53260283}"/>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64" name="テキスト ボックス 263">
          <a:extLst>
            <a:ext uri="{FF2B5EF4-FFF2-40B4-BE49-F238E27FC236}">
              <a16:creationId xmlns:a16="http://schemas.microsoft.com/office/drawing/2014/main" id="{16964D15-26AD-49C8-AEC0-A76EBDF353ED}"/>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65" name="直線コネクタ 264">
          <a:extLst>
            <a:ext uri="{FF2B5EF4-FFF2-40B4-BE49-F238E27FC236}">
              <a16:creationId xmlns:a16="http://schemas.microsoft.com/office/drawing/2014/main" id="{71582201-42B6-4740-BF4A-A95FE0E5E966}"/>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66" name="テキスト ボックス 265">
          <a:extLst>
            <a:ext uri="{FF2B5EF4-FFF2-40B4-BE49-F238E27FC236}">
              <a16:creationId xmlns:a16="http://schemas.microsoft.com/office/drawing/2014/main" id="{9B7E3E51-0F2C-49BF-BB53-F1C18CD013B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67" name="直線コネクタ 266">
          <a:extLst>
            <a:ext uri="{FF2B5EF4-FFF2-40B4-BE49-F238E27FC236}">
              <a16:creationId xmlns:a16="http://schemas.microsoft.com/office/drawing/2014/main" id="{5914489A-2C8E-484F-A65E-8E235D06F35E}"/>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68" name="テキスト ボックス 267">
          <a:extLst>
            <a:ext uri="{FF2B5EF4-FFF2-40B4-BE49-F238E27FC236}">
              <a16:creationId xmlns:a16="http://schemas.microsoft.com/office/drawing/2014/main" id="{2847BED9-B610-46C5-9B2F-C863993C0DCB}"/>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9" name="直線コネクタ 268">
          <a:extLst>
            <a:ext uri="{FF2B5EF4-FFF2-40B4-BE49-F238E27FC236}">
              <a16:creationId xmlns:a16="http://schemas.microsoft.com/office/drawing/2014/main" id="{FBE94B79-6981-4632-89F9-E5B76B2A0FA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0" name="テキスト ボックス 269">
          <a:extLst>
            <a:ext uri="{FF2B5EF4-FFF2-40B4-BE49-F238E27FC236}">
              <a16:creationId xmlns:a16="http://schemas.microsoft.com/office/drawing/2014/main" id="{EBC2A866-A0C4-45B8-9250-30AB5D0EA16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1" name="【市民会館】&#10;有形固定資産減価償却率グラフ枠">
          <a:extLst>
            <a:ext uri="{FF2B5EF4-FFF2-40B4-BE49-F238E27FC236}">
              <a16:creationId xmlns:a16="http://schemas.microsoft.com/office/drawing/2014/main" id="{E269199E-C2D2-4D75-83C0-573240C0052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72" name="直線コネクタ 271">
          <a:extLst>
            <a:ext uri="{FF2B5EF4-FFF2-40B4-BE49-F238E27FC236}">
              <a16:creationId xmlns:a16="http://schemas.microsoft.com/office/drawing/2014/main" id="{1689A0ED-3E7C-41FE-9DC2-A659C2A9D61C}"/>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73" name="【市民会館】&#10;有形固定資産減価償却率最小値テキスト">
          <a:extLst>
            <a:ext uri="{FF2B5EF4-FFF2-40B4-BE49-F238E27FC236}">
              <a16:creationId xmlns:a16="http://schemas.microsoft.com/office/drawing/2014/main" id="{6638E314-2A51-452E-8C77-8838F3E6F5DF}"/>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74" name="直線コネクタ 273">
          <a:extLst>
            <a:ext uri="{FF2B5EF4-FFF2-40B4-BE49-F238E27FC236}">
              <a16:creationId xmlns:a16="http://schemas.microsoft.com/office/drawing/2014/main" id="{D21AC0B9-02FD-4686-9387-CB69DACDE3D5}"/>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75" name="【市民会館】&#10;有形固定資産減価償却率最大値テキスト">
          <a:extLst>
            <a:ext uri="{FF2B5EF4-FFF2-40B4-BE49-F238E27FC236}">
              <a16:creationId xmlns:a16="http://schemas.microsoft.com/office/drawing/2014/main" id="{58A9D2E0-B289-4550-B26C-2D2B5864912D}"/>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76" name="直線コネクタ 275">
          <a:extLst>
            <a:ext uri="{FF2B5EF4-FFF2-40B4-BE49-F238E27FC236}">
              <a16:creationId xmlns:a16="http://schemas.microsoft.com/office/drawing/2014/main" id="{8DF46ED3-ED52-4257-A71B-8C2F2D8E7BE5}"/>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77" name="【市民会館】&#10;有形固定資産減価償却率平均値テキスト">
          <a:extLst>
            <a:ext uri="{FF2B5EF4-FFF2-40B4-BE49-F238E27FC236}">
              <a16:creationId xmlns:a16="http://schemas.microsoft.com/office/drawing/2014/main" id="{B0415332-3F84-49FE-B1C0-83B72D5D3E00}"/>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78" name="フローチャート: 判断 277">
          <a:extLst>
            <a:ext uri="{FF2B5EF4-FFF2-40B4-BE49-F238E27FC236}">
              <a16:creationId xmlns:a16="http://schemas.microsoft.com/office/drawing/2014/main" id="{B73ED403-337B-4DA4-AD58-C5796C1CC94F}"/>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79" name="フローチャート: 判断 278">
          <a:extLst>
            <a:ext uri="{FF2B5EF4-FFF2-40B4-BE49-F238E27FC236}">
              <a16:creationId xmlns:a16="http://schemas.microsoft.com/office/drawing/2014/main" id="{634AFDA2-C637-4915-BE1F-A81EEE9BB2F4}"/>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280" name="n_1aveValue【市民会館】&#10;有形固定資産減価償却率">
          <a:extLst>
            <a:ext uri="{FF2B5EF4-FFF2-40B4-BE49-F238E27FC236}">
              <a16:creationId xmlns:a16="http://schemas.microsoft.com/office/drawing/2014/main" id="{E357ACEE-1531-482E-BEBE-E23D83B24801}"/>
            </a:ext>
          </a:extLst>
        </xdr:cNvPr>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81" name="フローチャート: 判断 280">
          <a:extLst>
            <a:ext uri="{FF2B5EF4-FFF2-40B4-BE49-F238E27FC236}">
              <a16:creationId xmlns:a16="http://schemas.microsoft.com/office/drawing/2014/main" id="{8238C677-AFC4-47E4-BF5C-966C3FD523D1}"/>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282" name="n_2aveValue【市民会館】&#10;有形固定資産減価償却率">
          <a:extLst>
            <a:ext uri="{FF2B5EF4-FFF2-40B4-BE49-F238E27FC236}">
              <a16:creationId xmlns:a16="http://schemas.microsoft.com/office/drawing/2014/main" id="{164003D0-C1EC-4A75-B2D5-772E978A61A9}"/>
            </a:ext>
          </a:extLst>
        </xdr:cNvPr>
        <xdr:cNvSpPr txBox="1"/>
      </xdr:nvSpPr>
      <xdr:spPr>
        <a:xfrm>
          <a:off x="2705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108</xdr:row>
      <xdr:rowOff>132842</xdr:rowOff>
    </xdr:from>
    <xdr:to>
      <xdr:col>10</xdr:col>
      <xdr:colOff>165100</xdr:colOff>
      <xdr:row>109</xdr:row>
      <xdr:rowOff>62992</xdr:rowOff>
    </xdr:to>
    <xdr:sp macro="" textlink="">
      <xdr:nvSpPr>
        <xdr:cNvPr id="283" name="フローチャート: 判断 282">
          <a:extLst>
            <a:ext uri="{FF2B5EF4-FFF2-40B4-BE49-F238E27FC236}">
              <a16:creationId xmlns:a16="http://schemas.microsoft.com/office/drawing/2014/main" id="{05E1A628-DAFC-4E0A-B14C-A83D98A128E4}"/>
            </a:ext>
          </a:extLst>
        </xdr:cNvPr>
        <xdr:cNvSpPr/>
      </xdr:nvSpPr>
      <xdr:spPr>
        <a:xfrm>
          <a:off x="1968500" y="186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79519</xdr:rowOff>
    </xdr:from>
    <xdr:ext cx="405111" cy="259045"/>
    <xdr:sp macro="" textlink="">
      <xdr:nvSpPr>
        <xdr:cNvPr id="284" name="n_3aveValue【市民会館】&#10;有形固定資産減価償却率">
          <a:extLst>
            <a:ext uri="{FF2B5EF4-FFF2-40B4-BE49-F238E27FC236}">
              <a16:creationId xmlns:a16="http://schemas.microsoft.com/office/drawing/2014/main" id="{AAE86593-AFEE-4422-9915-EF79A7402F94}"/>
            </a:ext>
          </a:extLst>
        </xdr:cNvPr>
        <xdr:cNvSpPr txBox="1"/>
      </xdr:nvSpPr>
      <xdr:spPr>
        <a:xfrm>
          <a:off x="1816744" y="18424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DF1856CE-ACE2-468B-A684-D2DE68141AD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D19D07B1-E683-431C-849A-512676351B5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53007A27-6201-483E-BBAA-84978D03F28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186BD33D-9D0E-4337-8F2A-1C341AFD03C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8A80CE52-D42A-4FFF-AFDD-2386ACE06EF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32258</xdr:rowOff>
    </xdr:from>
    <xdr:to>
      <xdr:col>24</xdr:col>
      <xdr:colOff>114300</xdr:colOff>
      <xdr:row>102</xdr:row>
      <xdr:rowOff>133858</xdr:rowOff>
    </xdr:to>
    <xdr:sp macro="" textlink="">
      <xdr:nvSpPr>
        <xdr:cNvPr id="290" name="楕円 289">
          <a:extLst>
            <a:ext uri="{FF2B5EF4-FFF2-40B4-BE49-F238E27FC236}">
              <a16:creationId xmlns:a16="http://schemas.microsoft.com/office/drawing/2014/main" id="{4F26FA0C-56A1-4564-98BB-4B507C64C00B}"/>
            </a:ext>
          </a:extLst>
        </xdr:cNvPr>
        <xdr:cNvSpPr/>
      </xdr:nvSpPr>
      <xdr:spPr>
        <a:xfrm>
          <a:off x="4584700" y="175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55135</xdr:rowOff>
    </xdr:from>
    <xdr:ext cx="405111" cy="259045"/>
    <xdr:sp macro="" textlink="">
      <xdr:nvSpPr>
        <xdr:cNvPr id="291" name="【市民会館】&#10;有形固定資産減価償却率該当値テキスト">
          <a:extLst>
            <a:ext uri="{FF2B5EF4-FFF2-40B4-BE49-F238E27FC236}">
              <a16:creationId xmlns:a16="http://schemas.microsoft.com/office/drawing/2014/main" id="{B04B606B-8B05-41CC-B72A-DEC0D8784E35}"/>
            </a:ext>
          </a:extLst>
        </xdr:cNvPr>
        <xdr:cNvSpPr txBox="1"/>
      </xdr:nvSpPr>
      <xdr:spPr>
        <a:xfrm>
          <a:off x="4673600" y="1737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82550</xdr:rowOff>
    </xdr:from>
    <xdr:to>
      <xdr:col>20</xdr:col>
      <xdr:colOff>38100</xdr:colOff>
      <xdr:row>103</xdr:row>
      <xdr:rowOff>12700</xdr:rowOff>
    </xdr:to>
    <xdr:sp macro="" textlink="">
      <xdr:nvSpPr>
        <xdr:cNvPr id="292" name="楕円 291">
          <a:extLst>
            <a:ext uri="{FF2B5EF4-FFF2-40B4-BE49-F238E27FC236}">
              <a16:creationId xmlns:a16="http://schemas.microsoft.com/office/drawing/2014/main" id="{DC240D51-4A54-462A-AB54-AC26C24BC732}"/>
            </a:ext>
          </a:extLst>
        </xdr:cNvPr>
        <xdr:cNvSpPr/>
      </xdr:nvSpPr>
      <xdr:spPr>
        <a:xfrm>
          <a:off x="3746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83058</xdr:rowOff>
    </xdr:from>
    <xdr:to>
      <xdr:col>24</xdr:col>
      <xdr:colOff>63500</xdr:colOff>
      <xdr:row>102</xdr:row>
      <xdr:rowOff>133350</xdr:rowOff>
    </xdr:to>
    <xdr:cxnSp macro="">
      <xdr:nvCxnSpPr>
        <xdr:cNvPr id="293" name="直線コネクタ 292">
          <a:extLst>
            <a:ext uri="{FF2B5EF4-FFF2-40B4-BE49-F238E27FC236}">
              <a16:creationId xmlns:a16="http://schemas.microsoft.com/office/drawing/2014/main" id="{30A45D14-53A3-414B-8117-6F963D56FD05}"/>
            </a:ext>
          </a:extLst>
        </xdr:cNvPr>
        <xdr:cNvCxnSpPr/>
      </xdr:nvCxnSpPr>
      <xdr:spPr>
        <a:xfrm flipV="1">
          <a:off x="3797300" y="1757095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130556</xdr:rowOff>
    </xdr:from>
    <xdr:to>
      <xdr:col>15</xdr:col>
      <xdr:colOff>101600</xdr:colOff>
      <xdr:row>103</xdr:row>
      <xdr:rowOff>60706</xdr:rowOff>
    </xdr:to>
    <xdr:sp macro="" textlink="">
      <xdr:nvSpPr>
        <xdr:cNvPr id="294" name="楕円 293">
          <a:extLst>
            <a:ext uri="{FF2B5EF4-FFF2-40B4-BE49-F238E27FC236}">
              <a16:creationId xmlns:a16="http://schemas.microsoft.com/office/drawing/2014/main" id="{313C0186-4707-40BF-84DE-C3C9C5BCDE4B}"/>
            </a:ext>
          </a:extLst>
        </xdr:cNvPr>
        <xdr:cNvSpPr/>
      </xdr:nvSpPr>
      <xdr:spPr>
        <a:xfrm>
          <a:off x="2857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133350</xdr:rowOff>
    </xdr:from>
    <xdr:to>
      <xdr:col>19</xdr:col>
      <xdr:colOff>177800</xdr:colOff>
      <xdr:row>103</xdr:row>
      <xdr:rowOff>9906</xdr:rowOff>
    </xdr:to>
    <xdr:cxnSp macro="">
      <xdr:nvCxnSpPr>
        <xdr:cNvPr id="295" name="直線コネクタ 294">
          <a:extLst>
            <a:ext uri="{FF2B5EF4-FFF2-40B4-BE49-F238E27FC236}">
              <a16:creationId xmlns:a16="http://schemas.microsoft.com/office/drawing/2014/main" id="{5332C538-0A42-445D-8E8B-11B065029B17}"/>
            </a:ext>
          </a:extLst>
        </xdr:cNvPr>
        <xdr:cNvCxnSpPr/>
      </xdr:nvCxnSpPr>
      <xdr:spPr>
        <a:xfrm flipV="1">
          <a:off x="2908300" y="176212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29227</xdr:rowOff>
    </xdr:from>
    <xdr:ext cx="405111" cy="259045"/>
    <xdr:sp macro="" textlink="">
      <xdr:nvSpPr>
        <xdr:cNvPr id="296" name="n_1mainValue【市民会館】&#10;有形固定資産減価償却率">
          <a:extLst>
            <a:ext uri="{FF2B5EF4-FFF2-40B4-BE49-F238E27FC236}">
              <a16:creationId xmlns:a16="http://schemas.microsoft.com/office/drawing/2014/main" id="{C0DB95A5-C685-441B-8273-87B13D0BECBE}"/>
            </a:ext>
          </a:extLst>
        </xdr:cNvPr>
        <xdr:cNvSpPr txBox="1"/>
      </xdr:nvSpPr>
      <xdr:spPr>
        <a:xfrm>
          <a:off x="35820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77233</xdr:rowOff>
    </xdr:from>
    <xdr:ext cx="405111" cy="259045"/>
    <xdr:sp macro="" textlink="">
      <xdr:nvSpPr>
        <xdr:cNvPr id="297" name="n_2mainValue【市民会館】&#10;有形固定資産減価償却率">
          <a:extLst>
            <a:ext uri="{FF2B5EF4-FFF2-40B4-BE49-F238E27FC236}">
              <a16:creationId xmlns:a16="http://schemas.microsoft.com/office/drawing/2014/main" id="{8BC41D33-A190-471F-89FB-7B65244B4882}"/>
            </a:ext>
          </a:extLst>
        </xdr:cNvPr>
        <xdr:cNvSpPr txBox="1"/>
      </xdr:nvSpPr>
      <xdr:spPr>
        <a:xfrm>
          <a:off x="27057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a:extLst>
            <a:ext uri="{FF2B5EF4-FFF2-40B4-BE49-F238E27FC236}">
              <a16:creationId xmlns:a16="http://schemas.microsoft.com/office/drawing/2014/main" id="{1A570453-C05C-4E35-BB5A-0C8F328A106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a:extLst>
            <a:ext uri="{FF2B5EF4-FFF2-40B4-BE49-F238E27FC236}">
              <a16:creationId xmlns:a16="http://schemas.microsoft.com/office/drawing/2014/main" id="{BE90EEEE-AD05-4C6C-8E6E-EA290B7159C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a:extLst>
            <a:ext uri="{FF2B5EF4-FFF2-40B4-BE49-F238E27FC236}">
              <a16:creationId xmlns:a16="http://schemas.microsoft.com/office/drawing/2014/main" id="{E54A4CE6-F846-4C62-AEDC-699208722A0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a:extLst>
            <a:ext uri="{FF2B5EF4-FFF2-40B4-BE49-F238E27FC236}">
              <a16:creationId xmlns:a16="http://schemas.microsoft.com/office/drawing/2014/main" id="{ED8D0BD0-849E-4A9E-8F5B-CC72D920474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a:extLst>
            <a:ext uri="{FF2B5EF4-FFF2-40B4-BE49-F238E27FC236}">
              <a16:creationId xmlns:a16="http://schemas.microsoft.com/office/drawing/2014/main" id="{48BA115C-56DE-43CA-B5D7-6496EECD785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a:extLst>
            <a:ext uri="{FF2B5EF4-FFF2-40B4-BE49-F238E27FC236}">
              <a16:creationId xmlns:a16="http://schemas.microsoft.com/office/drawing/2014/main" id="{3CA0CD26-57A0-4FB3-BA0E-551A2823BB9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a:extLst>
            <a:ext uri="{FF2B5EF4-FFF2-40B4-BE49-F238E27FC236}">
              <a16:creationId xmlns:a16="http://schemas.microsoft.com/office/drawing/2014/main" id="{9E929108-7A90-4A01-9D94-56CA4A0EEE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a:extLst>
            <a:ext uri="{FF2B5EF4-FFF2-40B4-BE49-F238E27FC236}">
              <a16:creationId xmlns:a16="http://schemas.microsoft.com/office/drawing/2014/main" id="{427B0FE7-B855-4C3B-AE6C-E6072F938CF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6" name="テキスト ボックス 305">
          <a:extLst>
            <a:ext uri="{FF2B5EF4-FFF2-40B4-BE49-F238E27FC236}">
              <a16:creationId xmlns:a16="http://schemas.microsoft.com/office/drawing/2014/main" id="{6DC93E78-317E-48DB-8C3E-3F073E1FC28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7" name="直線コネクタ 306">
          <a:extLst>
            <a:ext uri="{FF2B5EF4-FFF2-40B4-BE49-F238E27FC236}">
              <a16:creationId xmlns:a16="http://schemas.microsoft.com/office/drawing/2014/main" id="{7062CE13-6CC3-492A-9D85-68C70B6E935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8" name="直線コネクタ 307">
          <a:extLst>
            <a:ext uri="{FF2B5EF4-FFF2-40B4-BE49-F238E27FC236}">
              <a16:creationId xmlns:a16="http://schemas.microsoft.com/office/drawing/2014/main" id="{6BFB80F8-68D3-47FE-86D4-4E6C1A31E6D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9" name="テキスト ボックス 308">
          <a:extLst>
            <a:ext uri="{FF2B5EF4-FFF2-40B4-BE49-F238E27FC236}">
              <a16:creationId xmlns:a16="http://schemas.microsoft.com/office/drawing/2014/main" id="{FFE66162-9C87-4283-A088-7F76DBAA2C6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0" name="直線コネクタ 309">
          <a:extLst>
            <a:ext uri="{FF2B5EF4-FFF2-40B4-BE49-F238E27FC236}">
              <a16:creationId xmlns:a16="http://schemas.microsoft.com/office/drawing/2014/main" id="{70387CD3-D41E-4577-8576-878469919D9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1" name="テキスト ボックス 310">
          <a:extLst>
            <a:ext uri="{FF2B5EF4-FFF2-40B4-BE49-F238E27FC236}">
              <a16:creationId xmlns:a16="http://schemas.microsoft.com/office/drawing/2014/main" id="{0EA5A38E-F28A-4944-9835-8D1FE1783C8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2" name="直線コネクタ 311">
          <a:extLst>
            <a:ext uri="{FF2B5EF4-FFF2-40B4-BE49-F238E27FC236}">
              <a16:creationId xmlns:a16="http://schemas.microsoft.com/office/drawing/2014/main" id="{EE5397C3-619D-4DE9-8418-777901F7DF2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3" name="テキスト ボックス 312">
          <a:extLst>
            <a:ext uri="{FF2B5EF4-FFF2-40B4-BE49-F238E27FC236}">
              <a16:creationId xmlns:a16="http://schemas.microsoft.com/office/drawing/2014/main" id="{777E4B29-4BC8-4C65-9FD3-AA1064FB392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4" name="直線コネクタ 313">
          <a:extLst>
            <a:ext uri="{FF2B5EF4-FFF2-40B4-BE49-F238E27FC236}">
              <a16:creationId xmlns:a16="http://schemas.microsoft.com/office/drawing/2014/main" id="{494DDA27-D1B9-4449-98B2-92D36EB2106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5" name="テキスト ボックス 314">
          <a:extLst>
            <a:ext uri="{FF2B5EF4-FFF2-40B4-BE49-F238E27FC236}">
              <a16:creationId xmlns:a16="http://schemas.microsoft.com/office/drawing/2014/main" id="{5B74F088-9CF1-4066-AFF7-EFB90397EBC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6" name="直線コネクタ 315">
          <a:extLst>
            <a:ext uri="{FF2B5EF4-FFF2-40B4-BE49-F238E27FC236}">
              <a16:creationId xmlns:a16="http://schemas.microsoft.com/office/drawing/2014/main" id="{FD5109E8-9CA8-4D11-9358-B04D8E7D912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7" name="テキスト ボックス 316">
          <a:extLst>
            <a:ext uri="{FF2B5EF4-FFF2-40B4-BE49-F238E27FC236}">
              <a16:creationId xmlns:a16="http://schemas.microsoft.com/office/drawing/2014/main" id="{67F00F54-A447-4754-A28D-75F60D5712A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a:extLst>
            <a:ext uri="{FF2B5EF4-FFF2-40B4-BE49-F238E27FC236}">
              <a16:creationId xmlns:a16="http://schemas.microsoft.com/office/drawing/2014/main" id="{8212734D-DC81-406D-BB6C-3D64AF0567A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47601182-1CA3-4EA7-BCD0-08F70CE84D5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市民会館】&#10;一人当たり面積グラフ枠">
          <a:extLst>
            <a:ext uri="{FF2B5EF4-FFF2-40B4-BE49-F238E27FC236}">
              <a16:creationId xmlns:a16="http://schemas.microsoft.com/office/drawing/2014/main" id="{06FA792B-B7A8-42A5-BB30-6BC0EED7D52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21" name="直線コネクタ 320">
          <a:extLst>
            <a:ext uri="{FF2B5EF4-FFF2-40B4-BE49-F238E27FC236}">
              <a16:creationId xmlns:a16="http://schemas.microsoft.com/office/drawing/2014/main" id="{873D3E29-1F62-4AF0-9BF3-92E92433FB38}"/>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22" name="【市民会館】&#10;一人当たり面積最小値テキスト">
          <a:extLst>
            <a:ext uri="{FF2B5EF4-FFF2-40B4-BE49-F238E27FC236}">
              <a16:creationId xmlns:a16="http://schemas.microsoft.com/office/drawing/2014/main" id="{A7661DF3-A8F0-4122-86CE-9B6F4CE9F6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23" name="直線コネクタ 322">
          <a:extLst>
            <a:ext uri="{FF2B5EF4-FFF2-40B4-BE49-F238E27FC236}">
              <a16:creationId xmlns:a16="http://schemas.microsoft.com/office/drawing/2014/main" id="{4165C260-1840-4B7B-A576-752E81F0CF6A}"/>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24" name="【市民会館】&#10;一人当たり面積最大値テキスト">
          <a:extLst>
            <a:ext uri="{FF2B5EF4-FFF2-40B4-BE49-F238E27FC236}">
              <a16:creationId xmlns:a16="http://schemas.microsoft.com/office/drawing/2014/main" id="{FE95ABE4-547B-4251-A3AC-BA2EC3CBA307}"/>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25" name="直線コネクタ 324">
          <a:extLst>
            <a:ext uri="{FF2B5EF4-FFF2-40B4-BE49-F238E27FC236}">
              <a16:creationId xmlns:a16="http://schemas.microsoft.com/office/drawing/2014/main" id="{3424D8ED-9FA5-4B74-AD64-D3FA52426667}"/>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326" name="【市民会館】&#10;一人当たり面積平均値テキスト">
          <a:extLst>
            <a:ext uri="{FF2B5EF4-FFF2-40B4-BE49-F238E27FC236}">
              <a16:creationId xmlns:a16="http://schemas.microsoft.com/office/drawing/2014/main" id="{ED54AF3F-0D7E-4B93-AF08-9C0DB3ED0211}"/>
            </a:ext>
          </a:extLst>
        </xdr:cNvPr>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27" name="フローチャート: 判断 326">
          <a:extLst>
            <a:ext uri="{FF2B5EF4-FFF2-40B4-BE49-F238E27FC236}">
              <a16:creationId xmlns:a16="http://schemas.microsoft.com/office/drawing/2014/main" id="{3F2AF2E9-261A-455F-82C2-7B86459759A8}"/>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28" name="フローチャート: 判断 327">
          <a:extLst>
            <a:ext uri="{FF2B5EF4-FFF2-40B4-BE49-F238E27FC236}">
              <a16:creationId xmlns:a16="http://schemas.microsoft.com/office/drawing/2014/main" id="{180D8E3C-DC5E-4EFE-AB04-C86F04CF66CF}"/>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29" name="n_1aveValue【市民会館】&#10;一人当たり面積">
          <a:extLst>
            <a:ext uri="{FF2B5EF4-FFF2-40B4-BE49-F238E27FC236}">
              <a16:creationId xmlns:a16="http://schemas.microsoft.com/office/drawing/2014/main" id="{6131BEE5-67C9-45E4-BDCF-F4BA2C083D60}"/>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30" name="フローチャート: 判断 329">
          <a:extLst>
            <a:ext uri="{FF2B5EF4-FFF2-40B4-BE49-F238E27FC236}">
              <a16:creationId xmlns:a16="http://schemas.microsoft.com/office/drawing/2014/main" id="{4E44A0C8-43F9-4490-8683-40062525BF7D}"/>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31" name="n_2aveValue【市民会館】&#10;一人当たり面積">
          <a:extLst>
            <a:ext uri="{FF2B5EF4-FFF2-40B4-BE49-F238E27FC236}">
              <a16:creationId xmlns:a16="http://schemas.microsoft.com/office/drawing/2014/main" id="{639429D8-22DE-4BF0-9F5B-CB80B3D6E243}"/>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332" name="フローチャート: 判断 331">
          <a:extLst>
            <a:ext uri="{FF2B5EF4-FFF2-40B4-BE49-F238E27FC236}">
              <a16:creationId xmlns:a16="http://schemas.microsoft.com/office/drawing/2014/main" id="{A0571EAB-9DD8-4FB1-8DB1-96135D5E5D52}"/>
            </a:ext>
          </a:extLst>
        </xdr:cNvPr>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51325</xdr:rowOff>
    </xdr:from>
    <xdr:ext cx="469744" cy="259045"/>
    <xdr:sp macro="" textlink="">
      <xdr:nvSpPr>
        <xdr:cNvPr id="333" name="n_3aveValue【市民会館】&#10;一人当たり面積">
          <a:extLst>
            <a:ext uri="{FF2B5EF4-FFF2-40B4-BE49-F238E27FC236}">
              <a16:creationId xmlns:a16="http://schemas.microsoft.com/office/drawing/2014/main" id="{09508550-824D-46E9-9ED4-B0583D59D684}"/>
            </a:ext>
          </a:extLst>
        </xdr:cNvPr>
        <xdr:cNvSpPr txBox="1"/>
      </xdr:nvSpPr>
      <xdr:spPr>
        <a:xfrm>
          <a:off x="7626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B8873857-1964-4658-AFCB-01294A98AF0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A49EAD72-CA51-451F-A570-3F6E55C54A5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A589D343-9E5A-467D-AE81-110E74332C8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FDECA809-CAD5-43DC-BDE0-DFC0E2088C4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9B316BFA-85D6-46A1-A645-A8572012A00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126364</xdr:rowOff>
    </xdr:from>
    <xdr:to>
      <xdr:col>55</xdr:col>
      <xdr:colOff>50800</xdr:colOff>
      <xdr:row>107</xdr:row>
      <xdr:rowOff>56514</xdr:rowOff>
    </xdr:to>
    <xdr:sp macro="" textlink="">
      <xdr:nvSpPr>
        <xdr:cNvPr id="339" name="楕円 338">
          <a:extLst>
            <a:ext uri="{FF2B5EF4-FFF2-40B4-BE49-F238E27FC236}">
              <a16:creationId xmlns:a16="http://schemas.microsoft.com/office/drawing/2014/main" id="{4C516385-0C05-4A12-94C2-BBC770B30AEF}"/>
            </a:ext>
          </a:extLst>
        </xdr:cNvPr>
        <xdr:cNvSpPr/>
      </xdr:nvSpPr>
      <xdr:spPr>
        <a:xfrm>
          <a:off x="104267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104791</xdr:rowOff>
    </xdr:from>
    <xdr:ext cx="469744" cy="259045"/>
    <xdr:sp macro="" textlink="">
      <xdr:nvSpPr>
        <xdr:cNvPr id="340" name="【市民会館】&#10;一人当たり面積該当値テキスト">
          <a:extLst>
            <a:ext uri="{FF2B5EF4-FFF2-40B4-BE49-F238E27FC236}">
              <a16:creationId xmlns:a16="http://schemas.microsoft.com/office/drawing/2014/main" id="{FEB3CCC1-D735-41A2-8B43-110C65A6C9C2}"/>
            </a:ext>
          </a:extLst>
        </xdr:cNvPr>
        <xdr:cNvSpPr txBox="1"/>
      </xdr:nvSpPr>
      <xdr:spPr>
        <a:xfrm>
          <a:off x="10515600" y="182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136652</xdr:rowOff>
    </xdr:from>
    <xdr:to>
      <xdr:col>50</xdr:col>
      <xdr:colOff>165100</xdr:colOff>
      <xdr:row>107</xdr:row>
      <xdr:rowOff>66802</xdr:rowOff>
    </xdr:to>
    <xdr:sp macro="" textlink="">
      <xdr:nvSpPr>
        <xdr:cNvPr id="341" name="楕円 340">
          <a:extLst>
            <a:ext uri="{FF2B5EF4-FFF2-40B4-BE49-F238E27FC236}">
              <a16:creationId xmlns:a16="http://schemas.microsoft.com/office/drawing/2014/main" id="{41E2F004-5576-4A39-8EBC-107FCA9DC329}"/>
            </a:ext>
          </a:extLst>
        </xdr:cNvPr>
        <xdr:cNvSpPr/>
      </xdr:nvSpPr>
      <xdr:spPr>
        <a:xfrm>
          <a:off x="9588500" y="183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5714</xdr:rowOff>
    </xdr:from>
    <xdr:to>
      <xdr:col>55</xdr:col>
      <xdr:colOff>0</xdr:colOff>
      <xdr:row>107</xdr:row>
      <xdr:rowOff>16002</xdr:rowOff>
    </xdr:to>
    <xdr:cxnSp macro="">
      <xdr:nvCxnSpPr>
        <xdr:cNvPr id="342" name="直線コネクタ 341">
          <a:extLst>
            <a:ext uri="{FF2B5EF4-FFF2-40B4-BE49-F238E27FC236}">
              <a16:creationId xmlns:a16="http://schemas.microsoft.com/office/drawing/2014/main" id="{A0078559-EFE7-4745-A0D6-F9B26439A52E}"/>
            </a:ext>
          </a:extLst>
        </xdr:cNvPr>
        <xdr:cNvCxnSpPr/>
      </xdr:nvCxnSpPr>
      <xdr:spPr>
        <a:xfrm flipV="1">
          <a:off x="9639300" y="18350864"/>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148844</xdr:rowOff>
    </xdr:from>
    <xdr:to>
      <xdr:col>46</xdr:col>
      <xdr:colOff>38100</xdr:colOff>
      <xdr:row>107</xdr:row>
      <xdr:rowOff>78994</xdr:rowOff>
    </xdr:to>
    <xdr:sp macro="" textlink="">
      <xdr:nvSpPr>
        <xdr:cNvPr id="343" name="楕円 342">
          <a:extLst>
            <a:ext uri="{FF2B5EF4-FFF2-40B4-BE49-F238E27FC236}">
              <a16:creationId xmlns:a16="http://schemas.microsoft.com/office/drawing/2014/main" id="{BC8108BF-6109-4B43-8C1B-58B15C87ECD6}"/>
            </a:ext>
          </a:extLst>
        </xdr:cNvPr>
        <xdr:cNvSpPr/>
      </xdr:nvSpPr>
      <xdr:spPr>
        <a:xfrm>
          <a:off x="8699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16002</xdr:rowOff>
    </xdr:from>
    <xdr:to>
      <xdr:col>50</xdr:col>
      <xdr:colOff>114300</xdr:colOff>
      <xdr:row>107</xdr:row>
      <xdr:rowOff>28194</xdr:rowOff>
    </xdr:to>
    <xdr:cxnSp macro="">
      <xdr:nvCxnSpPr>
        <xdr:cNvPr id="344" name="直線コネクタ 343">
          <a:extLst>
            <a:ext uri="{FF2B5EF4-FFF2-40B4-BE49-F238E27FC236}">
              <a16:creationId xmlns:a16="http://schemas.microsoft.com/office/drawing/2014/main" id="{6C5FCE00-BA56-49B6-A184-C15A778F659F}"/>
            </a:ext>
          </a:extLst>
        </xdr:cNvPr>
        <xdr:cNvCxnSpPr/>
      </xdr:nvCxnSpPr>
      <xdr:spPr>
        <a:xfrm flipV="1">
          <a:off x="8750300" y="1836115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57929</xdr:rowOff>
    </xdr:from>
    <xdr:ext cx="469744" cy="259045"/>
    <xdr:sp macro="" textlink="">
      <xdr:nvSpPr>
        <xdr:cNvPr id="345" name="n_1mainValue【市民会館】&#10;一人当たり面積">
          <a:extLst>
            <a:ext uri="{FF2B5EF4-FFF2-40B4-BE49-F238E27FC236}">
              <a16:creationId xmlns:a16="http://schemas.microsoft.com/office/drawing/2014/main" id="{A6DE6A12-24BF-43C2-BC63-B0F1B419C142}"/>
            </a:ext>
          </a:extLst>
        </xdr:cNvPr>
        <xdr:cNvSpPr txBox="1"/>
      </xdr:nvSpPr>
      <xdr:spPr>
        <a:xfrm>
          <a:off x="9391727" y="1840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70121</xdr:rowOff>
    </xdr:from>
    <xdr:ext cx="469744" cy="259045"/>
    <xdr:sp macro="" textlink="">
      <xdr:nvSpPr>
        <xdr:cNvPr id="346" name="n_2mainValue【市民会館】&#10;一人当たり面積">
          <a:extLst>
            <a:ext uri="{FF2B5EF4-FFF2-40B4-BE49-F238E27FC236}">
              <a16:creationId xmlns:a16="http://schemas.microsoft.com/office/drawing/2014/main" id="{65F88E11-F991-4E21-BBD9-F2E1D0013A31}"/>
            </a:ext>
          </a:extLst>
        </xdr:cNvPr>
        <xdr:cNvSpPr txBox="1"/>
      </xdr:nvSpPr>
      <xdr:spPr>
        <a:xfrm>
          <a:off x="8515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81723346-DA00-4F39-8D83-19FEEEF9C57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ED1E6A8E-4381-40A6-8D53-6E3158CE44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7B99A7AA-9E50-48E3-89C2-1018B26D62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C6C38B23-8C69-4464-837E-79A6A4F41E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6B9A548D-E727-4606-B634-9B80701BF9F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E09CF6E0-839B-4BCF-93FE-6B3B61B9185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EB344ECE-868B-4E61-A182-EDB1F3FA6CB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E234277B-B9ED-4306-93EC-1D6D37A7331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CB0959D0-3307-4783-83EF-9FC27F59A26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C2CCF002-733D-4FAA-B91F-210ACCC7151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CF33F3E8-4A11-4E01-89FB-EAE749B08A5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8D0EA438-96D8-4ED9-8B03-B35BAC6645E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AC4FAA6B-3A9E-45D8-A924-7F2D19B8BB9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B29B0448-F786-4CA5-8B92-C5E3DEB4359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C3096374-757A-4BEE-A540-4A4E3E444A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B3F24D92-C468-4EDD-8FBF-5F579D1DA6D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a:extLst>
            <a:ext uri="{FF2B5EF4-FFF2-40B4-BE49-F238E27FC236}">
              <a16:creationId xmlns:a16="http://schemas.microsoft.com/office/drawing/2014/main" id="{C4137E22-64B9-4B81-86D3-58E786812A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a:extLst>
            <a:ext uri="{FF2B5EF4-FFF2-40B4-BE49-F238E27FC236}">
              <a16:creationId xmlns:a16="http://schemas.microsoft.com/office/drawing/2014/main" id="{FFEC9802-73CA-4AB9-B519-6FAC041D9FF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a:extLst>
            <a:ext uri="{FF2B5EF4-FFF2-40B4-BE49-F238E27FC236}">
              <a16:creationId xmlns:a16="http://schemas.microsoft.com/office/drawing/2014/main" id="{BE7037F1-BE86-420A-85B9-EA671B5EF2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a:extLst>
            <a:ext uri="{FF2B5EF4-FFF2-40B4-BE49-F238E27FC236}">
              <a16:creationId xmlns:a16="http://schemas.microsoft.com/office/drawing/2014/main" id="{48D6A9CB-F861-4DAB-8488-9073EE129A0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a:extLst>
            <a:ext uri="{FF2B5EF4-FFF2-40B4-BE49-F238E27FC236}">
              <a16:creationId xmlns:a16="http://schemas.microsoft.com/office/drawing/2014/main" id="{2378D456-B9B8-4085-AA49-67A0BAFC702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a:extLst>
            <a:ext uri="{FF2B5EF4-FFF2-40B4-BE49-F238E27FC236}">
              <a16:creationId xmlns:a16="http://schemas.microsoft.com/office/drawing/2014/main" id="{6E959D26-ABA3-4054-AF59-52F44BE887B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a:extLst>
            <a:ext uri="{FF2B5EF4-FFF2-40B4-BE49-F238E27FC236}">
              <a16:creationId xmlns:a16="http://schemas.microsoft.com/office/drawing/2014/main" id="{07DC04EC-3E92-4920-9CA0-4FA0EFA3713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a:extLst>
            <a:ext uri="{FF2B5EF4-FFF2-40B4-BE49-F238E27FC236}">
              <a16:creationId xmlns:a16="http://schemas.microsoft.com/office/drawing/2014/main" id="{E81238CC-D095-4A2D-87D2-0E9EB27384A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C89C8535-AD4D-4337-83C7-9A8F6C4A9B3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a:extLst>
            <a:ext uri="{FF2B5EF4-FFF2-40B4-BE49-F238E27FC236}">
              <a16:creationId xmlns:a16="http://schemas.microsoft.com/office/drawing/2014/main" id="{653D6A4A-2DE3-422F-A8F0-21CB14D55C3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3" name="直線コネクタ 372">
          <a:extLst>
            <a:ext uri="{FF2B5EF4-FFF2-40B4-BE49-F238E27FC236}">
              <a16:creationId xmlns:a16="http://schemas.microsoft.com/office/drawing/2014/main" id="{9997B6B3-0DBE-4BA4-A207-439D9E6A288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4" name="テキスト ボックス 373">
          <a:extLst>
            <a:ext uri="{FF2B5EF4-FFF2-40B4-BE49-F238E27FC236}">
              <a16:creationId xmlns:a16="http://schemas.microsoft.com/office/drawing/2014/main" id="{460771DC-E773-4EC3-B0DC-CC1CD9ECD09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5" name="直線コネクタ 374">
          <a:extLst>
            <a:ext uri="{FF2B5EF4-FFF2-40B4-BE49-F238E27FC236}">
              <a16:creationId xmlns:a16="http://schemas.microsoft.com/office/drawing/2014/main" id="{4FF591C8-BB0D-4A5A-81A2-C48A7830848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6" name="テキスト ボックス 375">
          <a:extLst>
            <a:ext uri="{FF2B5EF4-FFF2-40B4-BE49-F238E27FC236}">
              <a16:creationId xmlns:a16="http://schemas.microsoft.com/office/drawing/2014/main" id="{9473B8DC-1542-4E58-B2C8-2111E8D7D84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7" name="直線コネクタ 376">
          <a:extLst>
            <a:ext uri="{FF2B5EF4-FFF2-40B4-BE49-F238E27FC236}">
              <a16:creationId xmlns:a16="http://schemas.microsoft.com/office/drawing/2014/main" id="{9B3F3EF9-EF24-4A40-B117-E9E6549B0D3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8" name="テキスト ボックス 377">
          <a:extLst>
            <a:ext uri="{FF2B5EF4-FFF2-40B4-BE49-F238E27FC236}">
              <a16:creationId xmlns:a16="http://schemas.microsoft.com/office/drawing/2014/main" id="{9B028635-258E-4781-88CD-05FA25CFBA8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9" name="直線コネクタ 378">
          <a:extLst>
            <a:ext uri="{FF2B5EF4-FFF2-40B4-BE49-F238E27FC236}">
              <a16:creationId xmlns:a16="http://schemas.microsoft.com/office/drawing/2014/main" id="{052EE732-3142-4372-9767-61AF1F99603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0" name="テキスト ボックス 379">
          <a:extLst>
            <a:ext uri="{FF2B5EF4-FFF2-40B4-BE49-F238E27FC236}">
              <a16:creationId xmlns:a16="http://schemas.microsoft.com/office/drawing/2014/main" id="{219EE7AC-4086-400B-B1F6-D31949E9919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1" name="直線コネクタ 380">
          <a:extLst>
            <a:ext uri="{FF2B5EF4-FFF2-40B4-BE49-F238E27FC236}">
              <a16:creationId xmlns:a16="http://schemas.microsoft.com/office/drawing/2014/main" id="{69978E01-8CD1-4846-972C-E3722463524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2" name="テキスト ボックス 381">
          <a:extLst>
            <a:ext uri="{FF2B5EF4-FFF2-40B4-BE49-F238E27FC236}">
              <a16:creationId xmlns:a16="http://schemas.microsoft.com/office/drawing/2014/main" id="{76A9B5BC-AFE7-4BE3-94EF-F10C58F76A8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3" name="直線コネクタ 382">
          <a:extLst>
            <a:ext uri="{FF2B5EF4-FFF2-40B4-BE49-F238E27FC236}">
              <a16:creationId xmlns:a16="http://schemas.microsoft.com/office/drawing/2014/main" id="{D2EF77C2-EB2B-42D4-ACC4-D6D0E40314A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4" name="テキスト ボックス 383">
          <a:extLst>
            <a:ext uri="{FF2B5EF4-FFF2-40B4-BE49-F238E27FC236}">
              <a16:creationId xmlns:a16="http://schemas.microsoft.com/office/drawing/2014/main" id="{DEE9868C-B110-4B50-88C7-513C21C756B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5" name="直線コネクタ 384">
          <a:extLst>
            <a:ext uri="{FF2B5EF4-FFF2-40B4-BE49-F238E27FC236}">
              <a16:creationId xmlns:a16="http://schemas.microsoft.com/office/drawing/2014/main" id="{BAA4348D-6B05-4426-B68E-B56C8BC9EB8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6" name="テキスト ボックス 385">
          <a:extLst>
            <a:ext uri="{FF2B5EF4-FFF2-40B4-BE49-F238E27FC236}">
              <a16:creationId xmlns:a16="http://schemas.microsoft.com/office/drawing/2014/main" id="{1B6EAECE-C627-4164-9BDF-DC8A4238DE8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7" name="【保健センター・保健所】&#10;有形固定資産減価償却率グラフ枠">
          <a:extLst>
            <a:ext uri="{FF2B5EF4-FFF2-40B4-BE49-F238E27FC236}">
              <a16:creationId xmlns:a16="http://schemas.microsoft.com/office/drawing/2014/main" id="{8F7B19B3-C6F0-4CC7-9B81-BA5CD2936AF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88" name="直線コネクタ 387">
          <a:extLst>
            <a:ext uri="{FF2B5EF4-FFF2-40B4-BE49-F238E27FC236}">
              <a16:creationId xmlns:a16="http://schemas.microsoft.com/office/drawing/2014/main" id="{B5FE7ECD-36C6-4600-8193-158C5C37D501}"/>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89" name="【保健センター・保健所】&#10;有形固定資産減価償却率最小値テキスト">
          <a:extLst>
            <a:ext uri="{FF2B5EF4-FFF2-40B4-BE49-F238E27FC236}">
              <a16:creationId xmlns:a16="http://schemas.microsoft.com/office/drawing/2014/main" id="{CF087764-2848-4DDF-9BBA-A23A09C8646E}"/>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90" name="直線コネクタ 389">
          <a:extLst>
            <a:ext uri="{FF2B5EF4-FFF2-40B4-BE49-F238E27FC236}">
              <a16:creationId xmlns:a16="http://schemas.microsoft.com/office/drawing/2014/main" id="{B20C14DF-C688-4C41-99CA-F55BB216901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91" name="【保健センター・保健所】&#10;有形固定資産減価償却率最大値テキスト">
          <a:extLst>
            <a:ext uri="{FF2B5EF4-FFF2-40B4-BE49-F238E27FC236}">
              <a16:creationId xmlns:a16="http://schemas.microsoft.com/office/drawing/2014/main" id="{8D6314F4-69B7-4B61-AF07-DEE23579C143}"/>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92" name="直線コネクタ 391">
          <a:extLst>
            <a:ext uri="{FF2B5EF4-FFF2-40B4-BE49-F238E27FC236}">
              <a16:creationId xmlns:a16="http://schemas.microsoft.com/office/drawing/2014/main" id="{7FFE41FF-6861-46D5-8143-F45D68C0E112}"/>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393" name="【保健センター・保健所】&#10;有形固定資産減価償却率平均値テキスト">
          <a:extLst>
            <a:ext uri="{FF2B5EF4-FFF2-40B4-BE49-F238E27FC236}">
              <a16:creationId xmlns:a16="http://schemas.microsoft.com/office/drawing/2014/main" id="{49E2F410-246F-4191-A26E-BF8DCE332CBB}"/>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94" name="フローチャート: 判断 393">
          <a:extLst>
            <a:ext uri="{FF2B5EF4-FFF2-40B4-BE49-F238E27FC236}">
              <a16:creationId xmlns:a16="http://schemas.microsoft.com/office/drawing/2014/main" id="{9541CDD7-0033-4F50-8C88-579BD3F341C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95" name="フローチャート: 判断 394">
          <a:extLst>
            <a:ext uri="{FF2B5EF4-FFF2-40B4-BE49-F238E27FC236}">
              <a16:creationId xmlns:a16="http://schemas.microsoft.com/office/drawing/2014/main" id="{AB7944DF-0842-4D14-910A-5333EB331706}"/>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396" name="n_1aveValue【保健センター・保健所】&#10;有形固定資産減価償却率">
          <a:extLst>
            <a:ext uri="{FF2B5EF4-FFF2-40B4-BE49-F238E27FC236}">
              <a16:creationId xmlns:a16="http://schemas.microsoft.com/office/drawing/2014/main" id="{9267186E-E454-4313-8EDD-FAE1601EE19D}"/>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97" name="フローチャート: 判断 396">
          <a:extLst>
            <a:ext uri="{FF2B5EF4-FFF2-40B4-BE49-F238E27FC236}">
              <a16:creationId xmlns:a16="http://schemas.microsoft.com/office/drawing/2014/main" id="{289D07A1-0225-44CE-BB7E-8295EBE50F6A}"/>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98" name="n_2aveValue【保健センター・保健所】&#10;有形固定資産減価償却率">
          <a:extLst>
            <a:ext uri="{FF2B5EF4-FFF2-40B4-BE49-F238E27FC236}">
              <a16:creationId xmlns:a16="http://schemas.microsoft.com/office/drawing/2014/main" id="{3574EB6F-9F02-4E87-8AA2-F7C669877F3E}"/>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399" name="フローチャート: 判断 398">
          <a:extLst>
            <a:ext uri="{FF2B5EF4-FFF2-40B4-BE49-F238E27FC236}">
              <a16:creationId xmlns:a16="http://schemas.microsoft.com/office/drawing/2014/main" id="{AA5C0103-353F-4352-B672-E7730964D830}"/>
            </a:ext>
          </a:extLst>
        </xdr:cNvPr>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400" name="n_3aveValue【保健センター・保健所】&#10;有形固定資産減価償却率">
          <a:extLst>
            <a:ext uri="{FF2B5EF4-FFF2-40B4-BE49-F238E27FC236}">
              <a16:creationId xmlns:a16="http://schemas.microsoft.com/office/drawing/2014/main" id="{95655CF7-595C-4C2F-9E24-1AE6B7882D5A}"/>
            </a:ext>
          </a:extLst>
        </xdr:cNvPr>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B2E46F34-8FD2-48F7-8DD7-B6AF30CC413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BC8ED94-7E47-4C25-BD9B-8A381B41CD1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3C1B9166-EC8E-49B0-A17A-9DFDC4A5246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CB7FC0DD-90EE-4583-8628-C2017BB75C4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E38432B6-A73A-430D-8B51-9172FA6C4B7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70031</xdr:rowOff>
    </xdr:from>
    <xdr:to>
      <xdr:col>85</xdr:col>
      <xdr:colOff>177800</xdr:colOff>
      <xdr:row>58</xdr:row>
      <xdr:rowOff>181</xdr:rowOff>
    </xdr:to>
    <xdr:sp macro="" textlink="">
      <xdr:nvSpPr>
        <xdr:cNvPr id="406" name="楕円 405">
          <a:extLst>
            <a:ext uri="{FF2B5EF4-FFF2-40B4-BE49-F238E27FC236}">
              <a16:creationId xmlns:a16="http://schemas.microsoft.com/office/drawing/2014/main" id="{BB5815DB-B84A-4C6C-B4D4-FD3CE4C88B1A}"/>
            </a:ext>
          </a:extLst>
        </xdr:cNvPr>
        <xdr:cNvSpPr/>
      </xdr:nvSpPr>
      <xdr:spPr>
        <a:xfrm>
          <a:off x="162687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92908</xdr:rowOff>
    </xdr:from>
    <xdr:ext cx="405111" cy="259045"/>
    <xdr:sp macro="" textlink="">
      <xdr:nvSpPr>
        <xdr:cNvPr id="407" name="【保健センター・保健所】&#10;有形固定資産減価償却率該当値テキスト">
          <a:extLst>
            <a:ext uri="{FF2B5EF4-FFF2-40B4-BE49-F238E27FC236}">
              <a16:creationId xmlns:a16="http://schemas.microsoft.com/office/drawing/2014/main" id="{774F8034-3B0B-44F6-B5AA-28399CEF6CE0}"/>
            </a:ext>
          </a:extLst>
        </xdr:cNvPr>
        <xdr:cNvSpPr txBox="1"/>
      </xdr:nvSpPr>
      <xdr:spPr>
        <a:xfrm>
          <a:off x="16357600" y="969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104322</xdr:rowOff>
    </xdr:from>
    <xdr:to>
      <xdr:col>81</xdr:col>
      <xdr:colOff>101600</xdr:colOff>
      <xdr:row>58</xdr:row>
      <xdr:rowOff>34472</xdr:rowOff>
    </xdr:to>
    <xdr:sp macro="" textlink="">
      <xdr:nvSpPr>
        <xdr:cNvPr id="408" name="楕円 407">
          <a:extLst>
            <a:ext uri="{FF2B5EF4-FFF2-40B4-BE49-F238E27FC236}">
              <a16:creationId xmlns:a16="http://schemas.microsoft.com/office/drawing/2014/main" id="{271FF20F-E1A6-4F55-9C94-6CA7C2B6F74C}"/>
            </a:ext>
          </a:extLst>
        </xdr:cNvPr>
        <xdr:cNvSpPr/>
      </xdr:nvSpPr>
      <xdr:spPr>
        <a:xfrm>
          <a:off x="15430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120831</xdr:rowOff>
    </xdr:from>
    <xdr:to>
      <xdr:col>85</xdr:col>
      <xdr:colOff>127000</xdr:colOff>
      <xdr:row>57</xdr:row>
      <xdr:rowOff>155122</xdr:rowOff>
    </xdr:to>
    <xdr:cxnSp macro="">
      <xdr:nvCxnSpPr>
        <xdr:cNvPr id="409" name="直線コネクタ 408">
          <a:extLst>
            <a:ext uri="{FF2B5EF4-FFF2-40B4-BE49-F238E27FC236}">
              <a16:creationId xmlns:a16="http://schemas.microsoft.com/office/drawing/2014/main" id="{4D229E08-D01C-4EB6-849F-0EB015BB136B}"/>
            </a:ext>
          </a:extLst>
        </xdr:cNvPr>
        <xdr:cNvCxnSpPr/>
      </xdr:nvCxnSpPr>
      <xdr:spPr>
        <a:xfrm flipV="1">
          <a:off x="15481300" y="989348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136978</xdr:rowOff>
    </xdr:from>
    <xdr:to>
      <xdr:col>76</xdr:col>
      <xdr:colOff>165100</xdr:colOff>
      <xdr:row>58</xdr:row>
      <xdr:rowOff>67128</xdr:rowOff>
    </xdr:to>
    <xdr:sp macro="" textlink="">
      <xdr:nvSpPr>
        <xdr:cNvPr id="410" name="楕円 409">
          <a:extLst>
            <a:ext uri="{FF2B5EF4-FFF2-40B4-BE49-F238E27FC236}">
              <a16:creationId xmlns:a16="http://schemas.microsoft.com/office/drawing/2014/main" id="{9242689A-724E-4494-A3B5-F8A1DA2EB354}"/>
            </a:ext>
          </a:extLst>
        </xdr:cNvPr>
        <xdr:cNvSpPr/>
      </xdr:nvSpPr>
      <xdr:spPr>
        <a:xfrm>
          <a:off x="14541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155122</xdr:rowOff>
    </xdr:from>
    <xdr:to>
      <xdr:col>81</xdr:col>
      <xdr:colOff>50800</xdr:colOff>
      <xdr:row>58</xdr:row>
      <xdr:rowOff>16328</xdr:rowOff>
    </xdr:to>
    <xdr:cxnSp macro="">
      <xdr:nvCxnSpPr>
        <xdr:cNvPr id="411" name="直線コネクタ 410">
          <a:extLst>
            <a:ext uri="{FF2B5EF4-FFF2-40B4-BE49-F238E27FC236}">
              <a16:creationId xmlns:a16="http://schemas.microsoft.com/office/drawing/2014/main" id="{532D8E15-D2EA-411C-9E15-9E50DB9226B7}"/>
            </a:ext>
          </a:extLst>
        </xdr:cNvPr>
        <xdr:cNvCxnSpPr/>
      </xdr:nvCxnSpPr>
      <xdr:spPr>
        <a:xfrm flipV="1">
          <a:off x="14592300" y="992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50999</xdr:rowOff>
    </xdr:from>
    <xdr:ext cx="405111" cy="259045"/>
    <xdr:sp macro="" textlink="">
      <xdr:nvSpPr>
        <xdr:cNvPr id="412" name="n_1mainValue【保健センター・保健所】&#10;有形固定資産減価償却率">
          <a:extLst>
            <a:ext uri="{FF2B5EF4-FFF2-40B4-BE49-F238E27FC236}">
              <a16:creationId xmlns:a16="http://schemas.microsoft.com/office/drawing/2014/main" id="{71E14C8C-F114-425B-99C6-B142898A9173}"/>
            </a:ext>
          </a:extLst>
        </xdr:cNvPr>
        <xdr:cNvSpPr txBox="1"/>
      </xdr:nvSpPr>
      <xdr:spPr>
        <a:xfrm>
          <a:off x="152660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413" name="n_2mainValue【保健センター・保健所】&#10;有形固定資産減価償却率">
          <a:extLst>
            <a:ext uri="{FF2B5EF4-FFF2-40B4-BE49-F238E27FC236}">
              <a16:creationId xmlns:a16="http://schemas.microsoft.com/office/drawing/2014/main" id="{7B83A05C-FE21-49F7-BE31-C32DFB263143}"/>
            </a:ext>
          </a:extLst>
        </xdr:cNvPr>
        <xdr:cNvSpPr txBox="1"/>
      </xdr:nvSpPr>
      <xdr:spPr>
        <a:xfrm>
          <a:off x="14389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a:extLst>
            <a:ext uri="{FF2B5EF4-FFF2-40B4-BE49-F238E27FC236}">
              <a16:creationId xmlns:a16="http://schemas.microsoft.com/office/drawing/2014/main" id="{A323DE2D-04BD-4D22-BBFA-F9300463D33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a:extLst>
            <a:ext uri="{FF2B5EF4-FFF2-40B4-BE49-F238E27FC236}">
              <a16:creationId xmlns:a16="http://schemas.microsoft.com/office/drawing/2014/main" id="{2BEC296A-8AFA-4250-9AF5-ED2DE50C63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a:extLst>
            <a:ext uri="{FF2B5EF4-FFF2-40B4-BE49-F238E27FC236}">
              <a16:creationId xmlns:a16="http://schemas.microsoft.com/office/drawing/2014/main" id="{F5D8F5D3-7940-4EE6-A763-FCBDC9F243B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a:extLst>
            <a:ext uri="{FF2B5EF4-FFF2-40B4-BE49-F238E27FC236}">
              <a16:creationId xmlns:a16="http://schemas.microsoft.com/office/drawing/2014/main" id="{CF7F0659-E741-4ABA-AF6F-1ACC9226874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a:extLst>
            <a:ext uri="{FF2B5EF4-FFF2-40B4-BE49-F238E27FC236}">
              <a16:creationId xmlns:a16="http://schemas.microsoft.com/office/drawing/2014/main" id="{FA5A10A4-5E66-47B8-82A2-63A7CAF1E44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a:extLst>
            <a:ext uri="{FF2B5EF4-FFF2-40B4-BE49-F238E27FC236}">
              <a16:creationId xmlns:a16="http://schemas.microsoft.com/office/drawing/2014/main" id="{8EC4ABDB-ED8B-488E-B158-C156641C4AB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a:extLst>
            <a:ext uri="{FF2B5EF4-FFF2-40B4-BE49-F238E27FC236}">
              <a16:creationId xmlns:a16="http://schemas.microsoft.com/office/drawing/2014/main" id="{3DAE8E2F-690B-4C0C-8777-3A8D31E9E8B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a:extLst>
            <a:ext uri="{FF2B5EF4-FFF2-40B4-BE49-F238E27FC236}">
              <a16:creationId xmlns:a16="http://schemas.microsoft.com/office/drawing/2014/main" id="{00FB53DC-ED2A-4327-87B0-E44CE7A660F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2" name="テキスト ボックス 421">
          <a:extLst>
            <a:ext uri="{FF2B5EF4-FFF2-40B4-BE49-F238E27FC236}">
              <a16:creationId xmlns:a16="http://schemas.microsoft.com/office/drawing/2014/main" id="{23C72B00-E924-4533-BCCA-4725EB25A63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3" name="直線コネクタ 422">
          <a:extLst>
            <a:ext uri="{FF2B5EF4-FFF2-40B4-BE49-F238E27FC236}">
              <a16:creationId xmlns:a16="http://schemas.microsoft.com/office/drawing/2014/main" id="{4E8707EC-A9EB-4AC7-AB6F-6AD26CFA2D1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4" name="直線コネクタ 423">
          <a:extLst>
            <a:ext uri="{FF2B5EF4-FFF2-40B4-BE49-F238E27FC236}">
              <a16:creationId xmlns:a16="http://schemas.microsoft.com/office/drawing/2014/main" id="{11C4698E-32D0-4011-9232-955653CC8D9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id="{85CB2261-C9DE-411E-947D-C11084D3A7F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6" name="直線コネクタ 425">
          <a:extLst>
            <a:ext uri="{FF2B5EF4-FFF2-40B4-BE49-F238E27FC236}">
              <a16:creationId xmlns:a16="http://schemas.microsoft.com/office/drawing/2014/main" id="{757BB593-09F4-4614-818D-5A68C2D0777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7" name="テキスト ボックス 426">
          <a:extLst>
            <a:ext uri="{FF2B5EF4-FFF2-40B4-BE49-F238E27FC236}">
              <a16:creationId xmlns:a16="http://schemas.microsoft.com/office/drawing/2014/main" id="{03372767-7DFC-4A0C-B7BA-6A39879FDC5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8" name="直線コネクタ 427">
          <a:extLst>
            <a:ext uri="{FF2B5EF4-FFF2-40B4-BE49-F238E27FC236}">
              <a16:creationId xmlns:a16="http://schemas.microsoft.com/office/drawing/2014/main" id="{211F0EE8-B60B-46A2-8C53-E3367A6A3BC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9" name="テキスト ボックス 428">
          <a:extLst>
            <a:ext uri="{FF2B5EF4-FFF2-40B4-BE49-F238E27FC236}">
              <a16:creationId xmlns:a16="http://schemas.microsoft.com/office/drawing/2014/main" id="{6DAC53BB-EF33-478F-B651-1D05EA5181E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0" name="直線コネクタ 429">
          <a:extLst>
            <a:ext uri="{FF2B5EF4-FFF2-40B4-BE49-F238E27FC236}">
              <a16:creationId xmlns:a16="http://schemas.microsoft.com/office/drawing/2014/main" id="{40F22FFA-137A-4AAC-A344-A24F8F417B8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1" name="テキスト ボックス 430">
          <a:extLst>
            <a:ext uri="{FF2B5EF4-FFF2-40B4-BE49-F238E27FC236}">
              <a16:creationId xmlns:a16="http://schemas.microsoft.com/office/drawing/2014/main" id="{374C17AC-A70E-4F6B-BA77-B7F6E08BF76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2" name="直線コネクタ 431">
          <a:extLst>
            <a:ext uri="{FF2B5EF4-FFF2-40B4-BE49-F238E27FC236}">
              <a16:creationId xmlns:a16="http://schemas.microsoft.com/office/drawing/2014/main" id="{A29F9AE3-9F37-418B-BDF9-3F543EA25E2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3" name="テキスト ボックス 432">
          <a:extLst>
            <a:ext uri="{FF2B5EF4-FFF2-40B4-BE49-F238E27FC236}">
              <a16:creationId xmlns:a16="http://schemas.microsoft.com/office/drawing/2014/main" id="{7E9A9665-4B2C-474F-B0EA-64476EB66F0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4" name="直線コネクタ 433">
          <a:extLst>
            <a:ext uri="{FF2B5EF4-FFF2-40B4-BE49-F238E27FC236}">
              <a16:creationId xmlns:a16="http://schemas.microsoft.com/office/drawing/2014/main" id="{A3038B2D-2C11-4052-8CFB-13BC69EBC9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5" name="テキスト ボックス 434">
          <a:extLst>
            <a:ext uri="{FF2B5EF4-FFF2-40B4-BE49-F238E27FC236}">
              <a16:creationId xmlns:a16="http://schemas.microsoft.com/office/drawing/2014/main" id="{EC07A3F9-9F2D-4C20-83E3-8EACBCDBEE5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6" name="【保健センター・保健所】&#10;一人当たり面積グラフ枠">
          <a:extLst>
            <a:ext uri="{FF2B5EF4-FFF2-40B4-BE49-F238E27FC236}">
              <a16:creationId xmlns:a16="http://schemas.microsoft.com/office/drawing/2014/main" id="{A224E8B0-F3D3-4013-AB5E-78F81FDFC03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37" name="直線コネクタ 436">
          <a:extLst>
            <a:ext uri="{FF2B5EF4-FFF2-40B4-BE49-F238E27FC236}">
              <a16:creationId xmlns:a16="http://schemas.microsoft.com/office/drawing/2014/main" id="{C0A320F1-459B-45FD-928A-BD5FF9637B01}"/>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38" name="【保健センター・保健所】&#10;一人当たり面積最小値テキスト">
          <a:extLst>
            <a:ext uri="{FF2B5EF4-FFF2-40B4-BE49-F238E27FC236}">
              <a16:creationId xmlns:a16="http://schemas.microsoft.com/office/drawing/2014/main" id="{9AF9375C-8E4A-4393-BED9-4E30F5BE9D62}"/>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39" name="直線コネクタ 438">
          <a:extLst>
            <a:ext uri="{FF2B5EF4-FFF2-40B4-BE49-F238E27FC236}">
              <a16:creationId xmlns:a16="http://schemas.microsoft.com/office/drawing/2014/main" id="{BED1CADD-956D-454C-9646-4CEBA9E76D21}"/>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40" name="【保健センター・保健所】&#10;一人当たり面積最大値テキスト">
          <a:extLst>
            <a:ext uri="{FF2B5EF4-FFF2-40B4-BE49-F238E27FC236}">
              <a16:creationId xmlns:a16="http://schemas.microsoft.com/office/drawing/2014/main" id="{DF6827A2-17FC-4946-8980-984539B64C8B}"/>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41" name="直線コネクタ 440">
          <a:extLst>
            <a:ext uri="{FF2B5EF4-FFF2-40B4-BE49-F238E27FC236}">
              <a16:creationId xmlns:a16="http://schemas.microsoft.com/office/drawing/2014/main" id="{D5E6A083-29AC-4DB4-849E-48247A97F36E}"/>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442" name="【保健センター・保健所】&#10;一人当たり面積平均値テキスト">
          <a:extLst>
            <a:ext uri="{FF2B5EF4-FFF2-40B4-BE49-F238E27FC236}">
              <a16:creationId xmlns:a16="http://schemas.microsoft.com/office/drawing/2014/main" id="{81EC3C22-E0F7-4C42-974D-8F0BEC94B867}"/>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43" name="フローチャート: 判断 442">
          <a:extLst>
            <a:ext uri="{FF2B5EF4-FFF2-40B4-BE49-F238E27FC236}">
              <a16:creationId xmlns:a16="http://schemas.microsoft.com/office/drawing/2014/main" id="{A49165B3-AE88-41EA-A771-198A3C258CEA}"/>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44" name="フローチャート: 判断 443">
          <a:extLst>
            <a:ext uri="{FF2B5EF4-FFF2-40B4-BE49-F238E27FC236}">
              <a16:creationId xmlns:a16="http://schemas.microsoft.com/office/drawing/2014/main" id="{8EE2F7EC-A367-438C-A0B4-65BC1C433BA6}"/>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445" name="n_1aveValue【保健センター・保健所】&#10;一人当たり面積">
          <a:extLst>
            <a:ext uri="{FF2B5EF4-FFF2-40B4-BE49-F238E27FC236}">
              <a16:creationId xmlns:a16="http://schemas.microsoft.com/office/drawing/2014/main" id="{FB3B6497-C350-4C84-B881-0275DD72831D}"/>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46" name="フローチャート: 判断 445">
          <a:extLst>
            <a:ext uri="{FF2B5EF4-FFF2-40B4-BE49-F238E27FC236}">
              <a16:creationId xmlns:a16="http://schemas.microsoft.com/office/drawing/2014/main" id="{82E0A4E8-969C-4B41-8FE2-33BDFC2E3119}"/>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447" name="n_2aveValue【保健センター・保健所】&#10;一人当たり面積">
          <a:extLst>
            <a:ext uri="{FF2B5EF4-FFF2-40B4-BE49-F238E27FC236}">
              <a16:creationId xmlns:a16="http://schemas.microsoft.com/office/drawing/2014/main" id="{B7CA1E60-40B0-4B42-9523-6E82D9E1BA31}"/>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143510</xdr:rowOff>
    </xdr:from>
    <xdr:to>
      <xdr:col>102</xdr:col>
      <xdr:colOff>165100</xdr:colOff>
      <xdr:row>63</xdr:row>
      <xdr:rowOff>73660</xdr:rowOff>
    </xdr:to>
    <xdr:sp macro="" textlink="">
      <xdr:nvSpPr>
        <xdr:cNvPr id="448" name="フローチャート: 判断 447">
          <a:extLst>
            <a:ext uri="{FF2B5EF4-FFF2-40B4-BE49-F238E27FC236}">
              <a16:creationId xmlns:a16="http://schemas.microsoft.com/office/drawing/2014/main" id="{59A64545-888F-4269-A9A0-91B185276C64}"/>
            </a:ext>
          </a:extLst>
        </xdr:cNvPr>
        <xdr:cNvSpPr/>
      </xdr:nvSpPr>
      <xdr:spPr>
        <a:xfrm>
          <a:off x="19494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90187</xdr:rowOff>
    </xdr:from>
    <xdr:ext cx="469744" cy="259045"/>
    <xdr:sp macro="" textlink="">
      <xdr:nvSpPr>
        <xdr:cNvPr id="449" name="n_3aveValue【保健センター・保健所】&#10;一人当たり面積">
          <a:extLst>
            <a:ext uri="{FF2B5EF4-FFF2-40B4-BE49-F238E27FC236}">
              <a16:creationId xmlns:a16="http://schemas.microsoft.com/office/drawing/2014/main" id="{36D9D7B6-F2C1-4B5D-A9E9-CFA0ED95417D}"/>
            </a:ext>
          </a:extLst>
        </xdr:cNvPr>
        <xdr:cNvSpPr txBox="1"/>
      </xdr:nvSpPr>
      <xdr:spPr>
        <a:xfrm>
          <a:off x="19310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AF70365A-B004-4443-BD69-B342C0AFBA2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7724622E-E9AD-4612-9131-7F0C1412099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A88985DB-E3D7-456B-BE4B-A5106C62015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52B577B9-DBF9-443C-8B41-529370DB4AE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CFFAAC60-E341-4031-B3A1-C128CD898F7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50546</xdr:rowOff>
    </xdr:from>
    <xdr:to>
      <xdr:col>116</xdr:col>
      <xdr:colOff>114300</xdr:colOff>
      <xdr:row>58</xdr:row>
      <xdr:rowOff>152146</xdr:rowOff>
    </xdr:to>
    <xdr:sp macro="" textlink="">
      <xdr:nvSpPr>
        <xdr:cNvPr id="455" name="楕円 454">
          <a:extLst>
            <a:ext uri="{FF2B5EF4-FFF2-40B4-BE49-F238E27FC236}">
              <a16:creationId xmlns:a16="http://schemas.microsoft.com/office/drawing/2014/main" id="{44642821-4A58-422A-9BEC-32B24D9DB709}"/>
            </a:ext>
          </a:extLst>
        </xdr:cNvPr>
        <xdr:cNvSpPr/>
      </xdr:nvSpPr>
      <xdr:spPr>
        <a:xfrm>
          <a:off x="22110700" y="99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73423</xdr:rowOff>
    </xdr:from>
    <xdr:ext cx="469744" cy="259045"/>
    <xdr:sp macro="" textlink="">
      <xdr:nvSpPr>
        <xdr:cNvPr id="456" name="【保健センター・保健所】&#10;一人当たり面積該当値テキスト">
          <a:extLst>
            <a:ext uri="{FF2B5EF4-FFF2-40B4-BE49-F238E27FC236}">
              <a16:creationId xmlns:a16="http://schemas.microsoft.com/office/drawing/2014/main" id="{3117AF7F-AA4F-465B-A7AB-2271245E7FA2}"/>
            </a:ext>
          </a:extLst>
        </xdr:cNvPr>
        <xdr:cNvSpPr txBox="1"/>
      </xdr:nvSpPr>
      <xdr:spPr>
        <a:xfrm>
          <a:off x="22199600" y="984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82550</xdr:rowOff>
    </xdr:from>
    <xdr:to>
      <xdr:col>112</xdr:col>
      <xdr:colOff>38100</xdr:colOff>
      <xdr:row>59</xdr:row>
      <xdr:rowOff>12700</xdr:rowOff>
    </xdr:to>
    <xdr:sp macro="" textlink="">
      <xdr:nvSpPr>
        <xdr:cNvPr id="457" name="楕円 456">
          <a:extLst>
            <a:ext uri="{FF2B5EF4-FFF2-40B4-BE49-F238E27FC236}">
              <a16:creationId xmlns:a16="http://schemas.microsoft.com/office/drawing/2014/main" id="{53C6EE9A-D5CF-4B36-AF77-76306E46F63C}"/>
            </a:ext>
          </a:extLst>
        </xdr:cNvPr>
        <xdr:cNvSpPr/>
      </xdr:nvSpPr>
      <xdr:spPr>
        <a:xfrm>
          <a:off x="21272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101346</xdr:rowOff>
    </xdr:from>
    <xdr:to>
      <xdr:col>116</xdr:col>
      <xdr:colOff>63500</xdr:colOff>
      <xdr:row>58</xdr:row>
      <xdr:rowOff>133350</xdr:rowOff>
    </xdr:to>
    <xdr:cxnSp macro="">
      <xdr:nvCxnSpPr>
        <xdr:cNvPr id="458" name="直線コネクタ 457">
          <a:extLst>
            <a:ext uri="{FF2B5EF4-FFF2-40B4-BE49-F238E27FC236}">
              <a16:creationId xmlns:a16="http://schemas.microsoft.com/office/drawing/2014/main" id="{9C8C6A85-B867-4AB3-8733-DD6DCA937FCB}"/>
            </a:ext>
          </a:extLst>
        </xdr:cNvPr>
        <xdr:cNvCxnSpPr/>
      </xdr:nvCxnSpPr>
      <xdr:spPr>
        <a:xfrm flipV="1">
          <a:off x="21323300" y="1004544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120650</xdr:rowOff>
    </xdr:from>
    <xdr:to>
      <xdr:col>107</xdr:col>
      <xdr:colOff>101600</xdr:colOff>
      <xdr:row>59</xdr:row>
      <xdr:rowOff>50800</xdr:rowOff>
    </xdr:to>
    <xdr:sp macro="" textlink="">
      <xdr:nvSpPr>
        <xdr:cNvPr id="459" name="楕円 458">
          <a:extLst>
            <a:ext uri="{FF2B5EF4-FFF2-40B4-BE49-F238E27FC236}">
              <a16:creationId xmlns:a16="http://schemas.microsoft.com/office/drawing/2014/main" id="{1B2531A7-FEA7-44F5-A55B-0B31A298AEA6}"/>
            </a:ext>
          </a:extLst>
        </xdr:cNvPr>
        <xdr:cNvSpPr/>
      </xdr:nvSpPr>
      <xdr:spPr>
        <a:xfrm>
          <a:off x="20383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133350</xdr:rowOff>
    </xdr:from>
    <xdr:to>
      <xdr:col>111</xdr:col>
      <xdr:colOff>177800</xdr:colOff>
      <xdr:row>59</xdr:row>
      <xdr:rowOff>0</xdr:rowOff>
    </xdr:to>
    <xdr:cxnSp macro="">
      <xdr:nvCxnSpPr>
        <xdr:cNvPr id="460" name="直線コネクタ 459">
          <a:extLst>
            <a:ext uri="{FF2B5EF4-FFF2-40B4-BE49-F238E27FC236}">
              <a16:creationId xmlns:a16="http://schemas.microsoft.com/office/drawing/2014/main" id="{F2665AAA-6BC7-433A-9182-E07F8AB68015}"/>
            </a:ext>
          </a:extLst>
        </xdr:cNvPr>
        <xdr:cNvCxnSpPr/>
      </xdr:nvCxnSpPr>
      <xdr:spPr>
        <a:xfrm flipV="1">
          <a:off x="20434300" y="10077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29227</xdr:rowOff>
    </xdr:from>
    <xdr:ext cx="469744" cy="259045"/>
    <xdr:sp macro="" textlink="">
      <xdr:nvSpPr>
        <xdr:cNvPr id="461" name="n_1mainValue【保健センター・保健所】&#10;一人当たり面積">
          <a:extLst>
            <a:ext uri="{FF2B5EF4-FFF2-40B4-BE49-F238E27FC236}">
              <a16:creationId xmlns:a16="http://schemas.microsoft.com/office/drawing/2014/main" id="{22D22CDB-3D86-42C9-9EA2-0D84CB3B76AF}"/>
            </a:ext>
          </a:extLst>
        </xdr:cNvPr>
        <xdr:cNvSpPr txBox="1"/>
      </xdr:nvSpPr>
      <xdr:spPr>
        <a:xfrm>
          <a:off x="21075727" y="98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67327</xdr:rowOff>
    </xdr:from>
    <xdr:ext cx="469744" cy="259045"/>
    <xdr:sp macro="" textlink="">
      <xdr:nvSpPr>
        <xdr:cNvPr id="462" name="n_2mainValue【保健センター・保健所】&#10;一人当たり面積">
          <a:extLst>
            <a:ext uri="{FF2B5EF4-FFF2-40B4-BE49-F238E27FC236}">
              <a16:creationId xmlns:a16="http://schemas.microsoft.com/office/drawing/2014/main" id="{447DEDB2-B04E-471C-8579-B39E0838A96C}"/>
            </a:ext>
          </a:extLst>
        </xdr:cNvPr>
        <xdr:cNvSpPr txBox="1"/>
      </xdr:nvSpPr>
      <xdr:spPr>
        <a:xfrm>
          <a:off x="201994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a:extLst>
            <a:ext uri="{FF2B5EF4-FFF2-40B4-BE49-F238E27FC236}">
              <a16:creationId xmlns:a16="http://schemas.microsoft.com/office/drawing/2014/main" id="{FA3AC718-B515-499E-BB49-8E545DCDDC4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a:extLst>
            <a:ext uri="{FF2B5EF4-FFF2-40B4-BE49-F238E27FC236}">
              <a16:creationId xmlns:a16="http://schemas.microsoft.com/office/drawing/2014/main" id="{E9C3F7E1-CC28-45A4-B08A-E0B50F5F0C0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a:extLst>
            <a:ext uri="{FF2B5EF4-FFF2-40B4-BE49-F238E27FC236}">
              <a16:creationId xmlns:a16="http://schemas.microsoft.com/office/drawing/2014/main" id="{9A06A35B-1623-425C-88BC-B0ADDC05EBD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a:extLst>
            <a:ext uri="{FF2B5EF4-FFF2-40B4-BE49-F238E27FC236}">
              <a16:creationId xmlns:a16="http://schemas.microsoft.com/office/drawing/2014/main" id="{A174CD53-78FD-4262-B41E-293DDE7A807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a:extLst>
            <a:ext uri="{FF2B5EF4-FFF2-40B4-BE49-F238E27FC236}">
              <a16:creationId xmlns:a16="http://schemas.microsoft.com/office/drawing/2014/main" id="{C26A781C-F59C-47DD-BE2C-6EF9C92A825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a:extLst>
            <a:ext uri="{FF2B5EF4-FFF2-40B4-BE49-F238E27FC236}">
              <a16:creationId xmlns:a16="http://schemas.microsoft.com/office/drawing/2014/main" id="{C39A7DEB-5DDD-4744-850A-6A7CE339DEE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a:extLst>
            <a:ext uri="{FF2B5EF4-FFF2-40B4-BE49-F238E27FC236}">
              <a16:creationId xmlns:a16="http://schemas.microsoft.com/office/drawing/2014/main" id="{7A6661D8-4259-4FE2-BADF-56A81F0AE6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a:extLst>
            <a:ext uri="{FF2B5EF4-FFF2-40B4-BE49-F238E27FC236}">
              <a16:creationId xmlns:a16="http://schemas.microsoft.com/office/drawing/2014/main" id="{3CB36C3F-D789-403C-A51E-1173270A596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a:extLst>
            <a:ext uri="{FF2B5EF4-FFF2-40B4-BE49-F238E27FC236}">
              <a16:creationId xmlns:a16="http://schemas.microsoft.com/office/drawing/2014/main" id="{978B0F11-C5DE-4285-ACE5-8A6103FC6C3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a:extLst>
            <a:ext uri="{FF2B5EF4-FFF2-40B4-BE49-F238E27FC236}">
              <a16:creationId xmlns:a16="http://schemas.microsoft.com/office/drawing/2014/main" id="{6353B356-78F0-4F8D-B6BA-E32C1230BF2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a:extLst>
            <a:ext uri="{FF2B5EF4-FFF2-40B4-BE49-F238E27FC236}">
              <a16:creationId xmlns:a16="http://schemas.microsoft.com/office/drawing/2014/main" id="{8AE23B5C-8DC9-470F-B9B7-880BD2185F0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a:extLst>
            <a:ext uri="{FF2B5EF4-FFF2-40B4-BE49-F238E27FC236}">
              <a16:creationId xmlns:a16="http://schemas.microsoft.com/office/drawing/2014/main" id="{FEAEFBBF-597C-4F76-B1BC-D4500AD717F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a:extLst>
            <a:ext uri="{FF2B5EF4-FFF2-40B4-BE49-F238E27FC236}">
              <a16:creationId xmlns:a16="http://schemas.microsoft.com/office/drawing/2014/main" id="{043551BC-3065-4B06-A11A-01FEDA3A6F4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a:extLst>
            <a:ext uri="{FF2B5EF4-FFF2-40B4-BE49-F238E27FC236}">
              <a16:creationId xmlns:a16="http://schemas.microsoft.com/office/drawing/2014/main" id="{7D7D9395-F16C-40F9-9296-D701F4ED4FB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a:extLst>
            <a:ext uri="{FF2B5EF4-FFF2-40B4-BE49-F238E27FC236}">
              <a16:creationId xmlns:a16="http://schemas.microsoft.com/office/drawing/2014/main" id="{B8E0D842-445A-4B48-9169-946518EFE1A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a:extLst>
            <a:ext uri="{FF2B5EF4-FFF2-40B4-BE49-F238E27FC236}">
              <a16:creationId xmlns:a16="http://schemas.microsoft.com/office/drawing/2014/main" id="{2A8B2049-01B6-422F-96CD-DD35B231248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a:extLst>
            <a:ext uri="{FF2B5EF4-FFF2-40B4-BE49-F238E27FC236}">
              <a16:creationId xmlns:a16="http://schemas.microsoft.com/office/drawing/2014/main" id="{3964DEE9-05A2-4902-AA68-1EF49D8684E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a:extLst>
            <a:ext uri="{FF2B5EF4-FFF2-40B4-BE49-F238E27FC236}">
              <a16:creationId xmlns:a16="http://schemas.microsoft.com/office/drawing/2014/main" id="{0690D512-ED02-4E80-B3C6-FDB7EEF0918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a:extLst>
            <a:ext uri="{FF2B5EF4-FFF2-40B4-BE49-F238E27FC236}">
              <a16:creationId xmlns:a16="http://schemas.microsoft.com/office/drawing/2014/main" id="{6E35C1F4-73BE-4E15-8C7A-820B3E3A0AE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a:extLst>
            <a:ext uri="{FF2B5EF4-FFF2-40B4-BE49-F238E27FC236}">
              <a16:creationId xmlns:a16="http://schemas.microsoft.com/office/drawing/2014/main" id="{71CF7AB0-49E5-4695-A997-41A56E50AA1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a:extLst>
            <a:ext uri="{FF2B5EF4-FFF2-40B4-BE49-F238E27FC236}">
              <a16:creationId xmlns:a16="http://schemas.microsoft.com/office/drawing/2014/main" id="{ACCF7278-F698-4F45-B9FA-BCA1AC39866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a:extLst>
            <a:ext uri="{FF2B5EF4-FFF2-40B4-BE49-F238E27FC236}">
              <a16:creationId xmlns:a16="http://schemas.microsoft.com/office/drawing/2014/main" id="{3249514B-E64A-47BA-A18E-B7E838E4448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a:extLst>
            <a:ext uri="{FF2B5EF4-FFF2-40B4-BE49-F238E27FC236}">
              <a16:creationId xmlns:a16="http://schemas.microsoft.com/office/drawing/2014/main" id="{F90E0665-A2C2-4C0D-AFA5-D266E81411C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a:extLst>
            <a:ext uri="{FF2B5EF4-FFF2-40B4-BE49-F238E27FC236}">
              <a16:creationId xmlns:a16="http://schemas.microsoft.com/office/drawing/2014/main" id="{F7E8C83E-9635-4CB2-A2F5-6EAF7077C36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消防施設】&#10;有形固定資産減価償却率グラフ枠">
          <a:extLst>
            <a:ext uri="{FF2B5EF4-FFF2-40B4-BE49-F238E27FC236}">
              <a16:creationId xmlns:a16="http://schemas.microsoft.com/office/drawing/2014/main" id="{B6995703-2AA4-4E2C-867D-22C070F77C2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88" name="直線コネクタ 487">
          <a:extLst>
            <a:ext uri="{FF2B5EF4-FFF2-40B4-BE49-F238E27FC236}">
              <a16:creationId xmlns:a16="http://schemas.microsoft.com/office/drawing/2014/main" id="{CB2FBD53-257C-40B6-BD49-DE28F10B9AC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89" name="【消防施設】&#10;有形固定資産減価償却率最小値テキスト">
          <a:extLst>
            <a:ext uri="{FF2B5EF4-FFF2-40B4-BE49-F238E27FC236}">
              <a16:creationId xmlns:a16="http://schemas.microsoft.com/office/drawing/2014/main" id="{3EDD21BE-7E86-4675-B5EF-258A67C7BC01}"/>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90" name="直線コネクタ 489">
          <a:extLst>
            <a:ext uri="{FF2B5EF4-FFF2-40B4-BE49-F238E27FC236}">
              <a16:creationId xmlns:a16="http://schemas.microsoft.com/office/drawing/2014/main" id="{1D0AAC09-5F1D-408C-BF30-FF4623492C22}"/>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1" name="【消防施設】&#10;有形固定資産減価償却率最大値テキスト">
          <a:extLst>
            <a:ext uri="{FF2B5EF4-FFF2-40B4-BE49-F238E27FC236}">
              <a16:creationId xmlns:a16="http://schemas.microsoft.com/office/drawing/2014/main" id="{BF86073E-E3F8-40E4-B38D-C2AB21FB2EBA}"/>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2" name="直線コネクタ 491">
          <a:extLst>
            <a:ext uri="{FF2B5EF4-FFF2-40B4-BE49-F238E27FC236}">
              <a16:creationId xmlns:a16="http://schemas.microsoft.com/office/drawing/2014/main" id="{BC3FFF16-D211-40B9-80C1-307F4A60264C}"/>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93" name="【消防施設】&#10;有形固定資産減価償却率平均値テキスト">
          <a:extLst>
            <a:ext uri="{FF2B5EF4-FFF2-40B4-BE49-F238E27FC236}">
              <a16:creationId xmlns:a16="http://schemas.microsoft.com/office/drawing/2014/main" id="{958BF31B-1131-45BE-8F40-95740C5CE8F3}"/>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94" name="フローチャート: 判断 493">
          <a:extLst>
            <a:ext uri="{FF2B5EF4-FFF2-40B4-BE49-F238E27FC236}">
              <a16:creationId xmlns:a16="http://schemas.microsoft.com/office/drawing/2014/main" id="{0E5219DF-BBAF-4B74-9547-62BD8A3D3863}"/>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95" name="フローチャート: 判断 494">
          <a:extLst>
            <a:ext uri="{FF2B5EF4-FFF2-40B4-BE49-F238E27FC236}">
              <a16:creationId xmlns:a16="http://schemas.microsoft.com/office/drawing/2014/main" id="{8A11ADA6-0B63-4F24-8AFB-3575356567A6}"/>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96" name="n_1aveValue【消防施設】&#10;有形固定資産減価償却率">
          <a:extLst>
            <a:ext uri="{FF2B5EF4-FFF2-40B4-BE49-F238E27FC236}">
              <a16:creationId xmlns:a16="http://schemas.microsoft.com/office/drawing/2014/main" id="{D4585D17-48D6-4059-8949-F1E5812CCA2A}"/>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97" name="フローチャート: 判断 496">
          <a:extLst>
            <a:ext uri="{FF2B5EF4-FFF2-40B4-BE49-F238E27FC236}">
              <a16:creationId xmlns:a16="http://schemas.microsoft.com/office/drawing/2014/main" id="{3DDB087D-369D-49D7-AAB9-5232048F74D4}"/>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498" name="n_2aveValue【消防施設】&#10;有形固定資産減価償却率">
          <a:extLst>
            <a:ext uri="{FF2B5EF4-FFF2-40B4-BE49-F238E27FC236}">
              <a16:creationId xmlns:a16="http://schemas.microsoft.com/office/drawing/2014/main" id="{F1E760B8-97FC-4A1B-B4AA-147437C25A7D}"/>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499" name="フローチャート: 判断 498">
          <a:extLst>
            <a:ext uri="{FF2B5EF4-FFF2-40B4-BE49-F238E27FC236}">
              <a16:creationId xmlns:a16="http://schemas.microsoft.com/office/drawing/2014/main" id="{1D82DD34-77C5-4F53-BB84-BB9D2C37EB20}"/>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500" name="n_3aveValue【消防施設】&#10;有形固定資産減価償却率">
          <a:extLst>
            <a:ext uri="{FF2B5EF4-FFF2-40B4-BE49-F238E27FC236}">
              <a16:creationId xmlns:a16="http://schemas.microsoft.com/office/drawing/2014/main" id="{D6EEBE18-696E-4021-84EA-F89243588AC5}"/>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E20A9484-E5EF-4905-BD2F-59AD6F21F80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06BB56E3-162E-4A2E-99AD-CC3639DF6ED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1BDDD221-5CE5-43E7-9F6C-C5B172961C5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FFB928E7-8CE1-4455-A6D1-08F4859E73D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7E3E9E51-135F-49D5-BF6D-8797F003284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41184</xdr:rowOff>
    </xdr:from>
    <xdr:to>
      <xdr:col>85</xdr:col>
      <xdr:colOff>177800</xdr:colOff>
      <xdr:row>79</xdr:row>
      <xdr:rowOff>142784</xdr:rowOff>
    </xdr:to>
    <xdr:sp macro="" textlink="">
      <xdr:nvSpPr>
        <xdr:cNvPr id="506" name="楕円 505">
          <a:extLst>
            <a:ext uri="{FF2B5EF4-FFF2-40B4-BE49-F238E27FC236}">
              <a16:creationId xmlns:a16="http://schemas.microsoft.com/office/drawing/2014/main" id="{4A049FDF-85A0-4392-B648-C7B12496B8EF}"/>
            </a:ext>
          </a:extLst>
        </xdr:cNvPr>
        <xdr:cNvSpPr/>
      </xdr:nvSpPr>
      <xdr:spPr>
        <a:xfrm>
          <a:off x="162687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64061</xdr:rowOff>
    </xdr:from>
    <xdr:ext cx="405111" cy="259045"/>
    <xdr:sp macro="" textlink="">
      <xdr:nvSpPr>
        <xdr:cNvPr id="507" name="【消防施設】&#10;有形固定資産減価償却率該当値テキスト">
          <a:extLst>
            <a:ext uri="{FF2B5EF4-FFF2-40B4-BE49-F238E27FC236}">
              <a16:creationId xmlns:a16="http://schemas.microsoft.com/office/drawing/2014/main" id="{318BDCB5-7917-4508-86F7-79277291096B}"/>
            </a:ext>
          </a:extLst>
        </xdr:cNvPr>
        <xdr:cNvSpPr txBox="1"/>
      </xdr:nvSpPr>
      <xdr:spPr>
        <a:xfrm>
          <a:off x="16357600" y="1343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139156</xdr:rowOff>
    </xdr:from>
    <xdr:to>
      <xdr:col>81</xdr:col>
      <xdr:colOff>101600</xdr:colOff>
      <xdr:row>80</xdr:row>
      <xdr:rowOff>69306</xdr:rowOff>
    </xdr:to>
    <xdr:sp macro="" textlink="">
      <xdr:nvSpPr>
        <xdr:cNvPr id="508" name="楕円 507">
          <a:extLst>
            <a:ext uri="{FF2B5EF4-FFF2-40B4-BE49-F238E27FC236}">
              <a16:creationId xmlns:a16="http://schemas.microsoft.com/office/drawing/2014/main" id="{144525AA-31E7-464B-8D98-937291393DD7}"/>
            </a:ext>
          </a:extLst>
        </xdr:cNvPr>
        <xdr:cNvSpPr/>
      </xdr:nvSpPr>
      <xdr:spPr>
        <a:xfrm>
          <a:off x="15430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91984</xdr:rowOff>
    </xdr:from>
    <xdr:to>
      <xdr:col>85</xdr:col>
      <xdr:colOff>127000</xdr:colOff>
      <xdr:row>80</xdr:row>
      <xdr:rowOff>18506</xdr:rowOff>
    </xdr:to>
    <xdr:cxnSp macro="">
      <xdr:nvCxnSpPr>
        <xdr:cNvPr id="509" name="直線コネクタ 508">
          <a:extLst>
            <a:ext uri="{FF2B5EF4-FFF2-40B4-BE49-F238E27FC236}">
              <a16:creationId xmlns:a16="http://schemas.microsoft.com/office/drawing/2014/main" id="{F81C03E1-3F83-4440-A05D-E79AC159C481}"/>
            </a:ext>
          </a:extLst>
        </xdr:cNvPr>
        <xdr:cNvCxnSpPr/>
      </xdr:nvCxnSpPr>
      <xdr:spPr>
        <a:xfrm flipV="1">
          <a:off x="15481300" y="1363653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64044</xdr:rowOff>
    </xdr:from>
    <xdr:to>
      <xdr:col>76</xdr:col>
      <xdr:colOff>165100</xdr:colOff>
      <xdr:row>79</xdr:row>
      <xdr:rowOff>165644</xdr:rowOff>
    </xdr:to>
    <xdr:sp macro="" textlink="">
      <xdr:nvSpPr>
        <xdr:cNvPr id="510" name="楕円 509">
          <a:extLst>
            <a:ext uri="{FF2B5EF4-FFF2-40B4-BE49-F238E27FC236}">
              <a16:creationId xmlns:a16="http://schemas.microsoft.com/office/drawing/2014/main" id="{62D75A73-6B79-45A4-ABA6-63FBAFCF3C2A}"/>
            </a:ext>
          </a:extLst>
        </xdr:cNvPr>
        <xdr:cNvSpPr/>
      </xdr:nvSpPr>
      <xdr:spPr>
        <a:xfrm>
          <a:off x="145415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114844</xdr:rowOff>
    </xdr:from>
    <xdr:to>
      <xdr:col>81</xdr:col>
      <xdr:colOff>50800</xdr:colOff>
      <xdr:row>80</xdr:row>
      <xdr:rowOff>18506</xdr:rowOff>
    </xdr:to>
    <xdr:cxnSp macro="">
      <xdr:nvCxnSpPr>
        <xdr:cNvPr id="511" name="直線コネクタ 510">
          <a:extLst>
            <a:ext uri="{FF2B5EF4-FFF2-40B4-BE49-F238E27FC236}">
              <a16:creationId xmlns:a16="http://schemas.microsoft.com/office/drawing/2014/main" id="{B311FC72-9F18-4971-B269-A7C81FE19566}"/>
            </a:ext>
          </a:extLst>
        </xdr:cNvPr>
        <xdr:cNvCxnSpPr/>
      </xdr:nvCxnSpPr>
      <xdr:spPr>
        <a:xfrm>
          <a:off x="14592300" y="1365939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85833</xdr:rowOff>
    </xdr:from>
    <xdr:ext cx="405111" cy="259045"/>
    <xdr:sp macro="" textlink="">
      <xdr:nvSpPr>
        <xdr:cNvPr id="512" name="n_1mainValue【消防施設】&#10;有形固定資産減価償却率">
          <a:extLst>
            <a:ext uri="{FF2B5EF4-FFF2-40B4-BE49-F238E27FC236}">
              <a16:creationId xmlns:a16="http://schemas.microsoft.com/office/drawing/2014/main" id="{22D7B8A5-8169-4BEF-A129-51D44F81A1DB}"/>
            </a:ext>
          </a:extLst>
        </xdr:cNvPr>
        <xdr:cNvSpPr txBox="1"/>
      </xdr:nvSpPr>
      <xdr:spPr>
        <a:xfrm>
          <a:off x="152660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10721</xdr:rowOff>
    </xdr:from>
    <xdr:ext cx="405111" cy="259045"/>
    <xdr:sp macro="" textlink="">
      <xdr:nvSpPr>
        <xdr:cNvPr id="513" name="n_2mainValue【消防施設】&#10;有形固定資産減価償却率">
          <a:extLst>
            <a:ext uri="{FF2B5EF4-FFF2-40B4-BE49-F238E27FC236}">
              <a16:creationId xmlns:a16="http://schemas.microsoft.com/office/drawing/2014/main" id="{130FB5DC-1D3E-468A-B184-60DF15C971E0}"/>
            </a:ext>
          </a:extLst>
        </xdr:cNvPr>
        <xdr:cNvSpPr txBox="1"/>
      </xdr:nvSpPr>
      <xdr:spPr>
        <a:xfrm>
          <a:off x="14389744" y="1338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a:extLst>
            <a:ext uri="{FF2B5EF4-FFF2-40B4-BE49-F238E27FC236}">
              <a16:creationId xmlns:a16="http://schemas.microsoft.com/office/drawing/2014/main" id="{9EEE84CE-E375-4C0B-9633-76CE2316715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a:extLst>
            <a:ext uri="{FF2B5EF4-FFF2-40B4-BE49-F238E27FC236}">
              <a16:creationId xmlns:a16="http://schemas.microsoft.com/office/drawing/2014/main" id="{FE49C902-DD25-438A-9DEE-14F6C8CA81C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a:extLst>
            <a:ext uri="{FF2B5EF4-FFF2-40B4-BE49-F238E27FC236}">
              <a16:creationId xmlns:a16="http://schemas.microsoft.com/office/drawing/2014/main" id="{0441BE1A-227B-4D87-AADB-7911E5B8D9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a:extLst>
            <a:ext uri="{FF2B5EF4-FFF2-40B4-BE49-F238E27FC236}">
              <a16:creationId xmlns:a16="http://schemas.microsoft.com/office/drawing/2014/main" id="{3D438B48-D3F3-472A-A672-F91F8C58F50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a:extLst>
            <a:ext uri="{FF2B5EF4-FFF2-40B4-BE49-F238E27FC236}">
              <a16:creationId xmlns:a16="http://schemas.microsoft.com/office/drawing/2014/main" id="{274DE8B0-8BD2-41C2-B1D0-47775D13D94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a:extLst>
            <a:ext uri="{FF2B5EF4-FFF2-40B4-BE49-F238E27FC236}">
              <a16:creationId xmlns:a16="http://schemas.microsoft.com/office/drawing/2014/main" id="{BCDA865C-394D-41A0-B8EE-877C88BA9B9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a:extLst>
            <a:ext uri="{FF2B5EF4-FFF2-40B4-BE49-F238E27FC236}">
              <a16:creationId xmlns:a16="http://schemas.microsoft.com/office/drawing/2014/main" id="{1849D82B-84FB-40A1-9A38-61A8D150C5A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a:extLst>
            <a:ext uri="{FF2B5EF4-FFF2-40B4-BE49-F238E27FC236}">
              <a16:creationId xmlns:a16="http://schemas.microsoft.com/office/drawing/2014/main" id="{1F28E4DE-931E-43D6-850B-A137FCAA275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2" name="テキスト ボックス 521">
          <a:extLst>
            <a:ext uri="{FF2B5EF4-FFF2-40B4-BE49-F238E27FC236}">
              <a16:creationId xmlns:a16="http://schemas.microsoft.com/office/drawing/2014/main" id="{8AB483C9-0D62-43A4-91D6-2BC62AA3D1B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3" name="直線コネクタ 522">
          <a:extLst>
            <a:ext uri="{FF2B5EF4-FFF2-40B4-BE49-F238E27FC236}">
              <a16:creationId xmlns:a16="http://schemas.microsoft.com/office/drawing/2014/main" id="{C86AD57F-E6EF-4223-8D61-18A860FCD46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4" name="直線コネクタ 523">
          <a:extLst>
            <a:ext uri="{FF2B5EF4-FFF2-40B4-BE49-F238E27FC236}">
              <a16:creationId xmlns:a16="http://schemas.microsoft.com/office/drawing/2014/main" id="{55DE68F1-A349-43A6-8FA2-ED8C4532614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5" name="テキスト ボックス 524">
          <a:extLst>
            <a:ext uri="{FF2B5EF4-FFF2-40B4-BE49-F238E27FC236}">
              <a16:creationId xmlns:a16="http://schemas.microsoft.com/office/drawing/2014/main" id="{FF675D3D-8110-4B5F-BFED-FB9EB8EF1F9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6" name="直線コネクタ 525">
          <a:extLst>
            <a:ext uri="{FF2B5EF4-FFF2-40B4-BE49-F238E27FC236}">
              <a16:creationId xmlns:a16="http://schemas.microsoft.com/office/drawing/2014/main" id="{7B728E8F-B677-448E-BCDE-7643C29B74E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7" name="テキスト ボックス 526">
          <a:extLst>
            <a:ext uri="{FF2B5EF4-FFF2-40B4-BE49-F238E27FC236}">
              <a16:creationId xmlns:a16="http://schemas.microsoft.com/office/drawing/2014/main" id="{878B18BC-747B-4789-8717-0BBEBF09EB3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8" name="直線コネクタ 527">
          <a:extLst>
            <a:ext uri="{FF2B5EF4-FFF2-40B4-BE49-F238E27FC236}">
              <a16:creationId xmlns:a16="http://schemas.microsoft.com/office/drawing/2014/main" id="{39AC0EFB-FE8D-4090-A28A-3CA98E383F4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9" name="テキスト ボックス 528">
          <a:extLst>
            <a:ext uri="{FF2B5EF4-FFF2-40B4-BE49-F238E27FC236}">
              <a16:creationId xmlns:a16="http://schemas.microsoft.com/office/drawing/2014/main" id="{0DCC2DF1-8C07-45AC-95E5-480F4009600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0" name="直線コネクタ 529">
          <a:extLst>
            <a:ext uri="{FF2B5EF4-FFF2-40B4-BE49-F238E27FC236}">
              <a16:creationId xmlns:a16="http://schemas.microsoft.com/office/drawing/2014/main" id="{FA0A4DA7-435E-41D6-839D-2021ECAC42D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1" name="テキスト ボックス 530">
          <a:extLst>
            <a:ext uri="{FF2B5EF4-FFF2-40B4-BE49-F238E27FC236}">
              <a16:creationId xmlns:a16="http://schemas.microsoft.com/office/drawing/2014/main" id="{F47E4875-4C38-4E63-BD49-C41D78A5A47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2" name="直線コネクタ 531">
          <a:extLst>
            <a:ext uri="{FF2B5EF4-FFF2-40B4-BE49-F238E27FC236}">
              <a16:creationId xmlns:a16="http://schemas.microsoft.com/office/drawing/2014/main" id="{B4E96061-A78A-4C61-BD8E-6D0809C64C2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3" name="テキスト ボックス 532">
          <a:extLst>
            <a:ext uri="{FF2B5EF4-FFF2-40B4-BE49-F238E27FC236}">
              <a16:creationId xmlns:a16="http://schemas.microsoft.com/office/drawing/2014/main" id="{1454E290-2236-431B-A95E-CCDA1321EDB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4" name="直線コネクタ 533">
          <a:extLst>
            <a:ext uri="{FF2B5EF4-FFF2-40B4-BE49-F238E27FC236}">
              <a16:creationId xmlns:a16="http://schemas.microsoft.com/office/drawing/2014/main" id="{26C3812D-C605-4BA2-8262-116C21004AA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35" name="テキスト ボックス 534">
          <a:extLst>
            <a:ext uri="{FF2B5EF4-FFF2-40B4-BE49-F238E27FC236}">
              <a16:creationId xmlns:a16="http://schemas.microsoft.com/office/drawing/2014/main" id="{68A2A0AA-DE76-4E08-9038-44B988C26104}"/>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6" name="【消防施設】&#10;一人当たり面積グラフ枠">
          <a:extLst>
            <a:ext uri="{FF2B5EF4-FFF2-40B4-BE49-F238E27FC236}">
              <a16:creationId xmlns:a16="http://schemas.microsoft.com/office/drawing/2014/main" id="{13ED5195-BBD7-4F13-8213-16BF63C2FD0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37" name="直線コネクタ 536">
          <a:extLst>
            <a:ext uri="{FF2B5EF4-FFF2-40B4-BE49-F238E27FC236}">
              <a16:creationId xmlns:a16="http://schemas.microsoft.com/office/drawing/2014/main" id="{6620BC9E-4841-46BB-AA12-E452020B9191}"/>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38" name="【消防施設】&#10;一人当たり面積最小値テキスト">
          <a:extLst>
            <a:ext uri="{FF2B5EF4-FFF2-40B4-BE49-F238E27FC236}">
              <a16:creationId xmlns:a16="http://schemas.microsoft.com/office/drawing/2014/main" id="{EDAAD28A-ADCD-4036-B1E8-F9E67ADBD4E6}"/>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39" name="直線コネクタ 538">
          <a:extLst>
            <a:ext uri="{FF2B5EF4-FFF2-40B4-BE49-F238E27FC236}">
              <a16:creationId xmlns:a16="http://schemas.microsoft.com/office/drawing/2014/main" id="{21420221-7FEF-46FA-9E83-14D2FB29EABA}"/>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40" name="【消防施設】&#10;一人当たり面積最大値テキスト">
          <a:extLst>
            <a:ext uri="{FF2B5EF4-FFF2-40B4-BE49-F238E27FC236}">
              <a16:creationId xmlns:a16="http://schemas.microsoft.com/office/drawing/2014/main" id="{915F56AC-80AD-4CA4-8198-A05903CD5BAB}"/>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41" name="直線コネクタ 540">
          <a:extLst>
            <a:ext uri="{FF2B5EF4-FFF2-40B4-BE49-F238E27FC236}">
              <a16:creationId xmlns:a16="http://schemas.microsoft.com/office/drawing/2014/main" id="{B289771B-0B2E-4B00-9B12-1381A637A4C6}"/>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42" name="【消防施設】&#10;一人当たり面積平均値テキスト">
          <a:extLst>
            <a:ext uri="{FF2B5EF4-FFF2-40B4-BE49-F238E27FC236}">
              <a16:creationId xmlns:a16="http://schemas.microsoft.com/office/drawing/2014/main" id="{5D2A0B57-F264-4379-99BC-40D713CB846D}"/>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43" name="フローチャート: 判断 542">
          <a:extLst>
            <a:ext uri="{FF2B5EF4-FFF2-40B4-BE49-F238E27FC236}">
              <a16:creationId xmlns:a16="http://schemas.microsoft.com/office/drawing/2014/main" id="{434BF137-841D-4A56-8415-BF8283011815}"/>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44" name="フローチャート: 判断 543">
          <a:extLst>
            <a:ext uri="{FF2B5EF4-FFF2-40B4-BE49-F238E27FC236}">
              <a16:creationId xmlns:a16="http://schemas.microsoft.com/office/drawing/2014/main" id="{6C7A110A-7817-4260-A444-D16BE7E85C62}"/>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45" name="n_1aveValue【消防施設】&#10;一人当たり面積">
          <a:extLst>
            <a:ext uri="{FF2B5EF4-FFF2-40B4-BE49-F238E27FC236}">
              <a16:creationId xmlns:a16="http://schemas.microsoft.com/office/drawing/2014/main" id="{A7948A1F-7486-4059-AE4A-751F2165EFF3}"/>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46" name="フローチャート: 判断 545">
          <a:extLst>
            <a:ext uri="{FF2B5EF4-FFF2-40B4-BE49-F238E27FC236}">
              <a16:creationId xmlns:a16="http://schemas.microsoft.com/office/drawing/2014/main" id="{3F101A0B-FA9C-468E-A21D-445416F129C9}"/>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47" name="n_2aveValue【消防施設】&#10;一人当たり面積">
          <a:extLst>
            <a:ext uri="{FF2B5EF4-FFF2-40B4-BE49-F238E27FC236}">
              <a16:creationId xmlns:a16="http://schemas.microsoft.com/office/drawing/2014/main" id="{89B7A695-639D-457D-B7E6-AE2916651551}"/>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548" name="フローチャート: 判断 547">
          <a:extLst>
            <a:ext uri="{FF2B5EF4-FFF2-40B4-BE49-F238E27FC236}">
              <a16:creationId xmlns:a16="http://schemas.microsoft.com/office/drawing/2014/main" id="{046B3E38-8E10-4028-BC83-484559C76401}"/>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549" name="n_3aveValue【消防施設】&#10;一人当たり面積">
          <a:extLst>
            <a:ext uri="{FF2B5EF4-FFF2-40B4-BE49-F238E27FC236}">
              <a16:creationId xmlns:a16="http://schemas.microsoft.com/office/drawing/2014/main" id="{52AB5A99-9AAC-4BE2-8236-CB7027E12A5B}"/>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1EBC7BE5-CA38-47F7-97F5-DF6B91A59A9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73657E0C-35A4-4066-B137-95EE941ECEE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6F241422-0505-4510-AC45-B2F7F095172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CFFF8DEC-011E-4D89-A668-C069126B5FA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D7225C65-4EB2-4750-8EB3-BF04DCCDF8C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16827</xdr:rowOff>
    </xdr:from>
    <xdr:to>
      <xdr:col>116</xdr:col>
      <xdr:colOff>114300</xdr:colOff>
      <xdr:row>86</xdr:row>
      <xdr:rowOff>118427</xdr:rowOff>
    </xdr:to>
    <xdr:sp macro="" textlink="">
      <xdr:nvSpPr>
        <xdr:cNvPr id="555" name="楕円 554">
          <a:extLst>
            <a:ext uri="{FF2B5EF4-FFF2-40B4-BE49-F238E27FC236}">
              <a16:creationId xmlns:a16="http://schemas.microsoft.com/office/drawing/2014/main" id="{F06D6A72-C409-4244-93E8-3782817AADE9}"/>
            </a:ext>
          </a:extLst>
        </xdr:cNvPr>
        <xdr:cNvSpPr/>
      </xdr:nvSpPr>
      <xdr:spPr>
        <a:xfrm>
          <a:off x="22110700" y="1476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142701</xdr:rowOff>
    </xdr:from>
    <xdr:ext cx="469744" cy="259045"/>
    <xdr:sp macro="" textlink="">
      <xdr:nvSpPr>
        <xdr:cNvPr id="556" name="【消防施設】&#10;一人当たり面積該当値テキスト">
          <a:extLst>
            <a:ext uri="{FF2B5EF4-FFF2-40B4-BE49-F238E27FC236}">
              <a16:creationId xmlns:a16="http://schemas.microsoft.com/office/drawing/2014/main" id="{87CB869C-72FB-42F4-9EC4-AC393ED5D508}"/>
            </a:ext>
          </a:extLst>
        </xdr:cNvPr>
        <xdr:cNvSpPr txBox="1"/>
      </xdr:nvSpPr>
      <xdr:spPr>
        <a:xfrm>
          <a:off x="22199600" y="147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18351</xdr:rowOff>
    </xdr:from>
    <xdr:to>
      <xdr:col>112</xdr:col>
      <xdr:colOff>38100</xdr:colOff>
      <xdr:row>86</xdr:row>
      <xdr:rowOff>119951</xdr:rowOff>
    </xdr:to>
    <xdr:sp macro="" textlink="">
      <xdr:nvSpPr>
        <xdr:cNvPr id="557" name="楕円 556">
          <a:extLst>
            <a:ext uri="{FF2B5EF4-FFF2-40B4-BE49-F238E27FC236}">
              <a16:creationId xmlns:a16="http://schemas.microsoft.com/office/drawing/2014/main" id="{8D8CFC2B-D0DC-4BE1-A327-D505AE4FD719}"/>
            </a:ext>
          </a:extLst>
        </xdr:cNvPr>
        <xdr:cNvSpPr/>
      </xdr:nvSpPr>
      <xdr:spPr>
        <a:xfrm>
          <a:off x="21272500" y="1476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67627</xdr:rowOff>
    </xdr:from>
    <xdr:to>
      <xdr:col>116</xdr:col>
      <xdr:colOff>63500</xdr:colOff>
      <xdr:row>86</xdr:row>
      <xdr:rowOff>69151</xdr:rowOff>
    </xdr:to>
    <xdr:cxnSp macro="">
      <xdr:nvCxnSpPr>
        <xdr:cNvPr id="558" name="直線コネクタ 557">
          <a:extLst>
            <a:ext uri="{FF2B5EF4-FFF2-40B4-BE49-F238E27FC236}">
              <a16:creationId xmlns:a16="http://schemas.microsoft.com/office/drawing/2014/main" id="{DECD658B-E426-4457-AAED-21ECD5579043}"/>
            </a:ext>
          </a:extLst>
        </xdr:cNvPr>
        <xdr:cNvCxnSpPr/>
      </xdr:nvCxnSpPr>
      <xdr:spPr>
        <a:xfrm flipV="1">
          <a:off x="21323300" y="1481232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20065</xdr:rowOff>
    </xdr:from>
    <xdr:to>
      <xdr:col>107</xdr:col>
      <xdr:colOff>101600</xdr:colOff>
      <xdr:row>86</xdr:row>
      <xdr:rowOff>121665</xdr:rowOff>
    </xdr:to>
    <xdr:sp macro="" textlink="">
      <xdr:nvSpPr>
        <xdr:cNvPr id="559" name="楕円 558">
          <a:extLst>
            <a:ext uri="{FF2B5EF4-FFF2-40B4-BE49-F238E27FC236}">
              <a16:creationId xmlns:a16="http://schemas.microsoft.com/office/drawing/2014/main" id="{F2687222-BBD8-4CD5-AEDE-A814314C8EAF}"/>
            </a:ext>
          </a:extLst>
        </xdr:cNvPr>
        <xdr:cNvSpPr/>
      </xdr:nvSpPr>
      <xdr:spPr>
        <a:xfrm>
          <a:off x="20383500" y="147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69151</xdr:rowOff>
    </xdr:from>
    <xdr:to>
      <xdr:col>111</xdr:col>
      <xdr:colOff>177800</xdr:colOff>
      <xdr:row>86</xdr:row>
      <xdr:rowOff>70865</xdr:rowOff>
    </xdr:to>
    <xdr:cxnSp macro="">
      <xdr:nvCxnSpPr>
        <xdr:cNvPr id="560" name="直線コネクタ 559">
          <a:extLst>
            <a:ext uri="{FF2B5EF4-FFF2-40B4-BE49-F238E27FC236}">
              <a16:creationId xmlns:a16="http://schemas.microsoft.com/office/drawing/2014/main" id="{32B7D5BC-FCED-496C-B9EE-C7BCD511AB03}"/>
            </a:ext>
          </a:extLst>
        </xdr:cNvPr>
        <xdr:cNvCxnSpPr/>
      </xdr:nvCxnSpPr>
      <xdr:spPr>
        <a:xfrm flipV="1">
          <a:off x="20434300" y="1481385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111078</xdr:rowOff>
    </xdr:from>
    <xdr:ext cx="469744" cy="259045"/>
    <xdr:sp macro="" textlink="">
      <xdr:nvSpPr>
        <xdr:cNvPr id="561" name="n_1mainValue【消防施設】&#10;一人当たり面積">
          <a:extLst>
            <a:ext uri="{FF2B5EF4-FFF2-40B4-BE49-F238E27FC236}">
              <a16:creationId xmlns:a16="http://schemas.microsoft.com/office/drawing/2014/main" id="{61E9A255-16FF-46F7-BD6A-C0A322E05FDA}"/>
            </a:ext>
          </a:extLst>
        </xdr:cNvPr>
        <xdr:cNvSpPr txBox="1"/>
      </xdr:nvSpPr>
      <xdr:spPr>
        <a:xfrm>
          <a:off x="21075727" y="1485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112792</xdr:rowOff>
    </xdr:from>
    <xdr:ext cx="469744" cy="259045"/>
    <xdr:sp macro="" textlink="">
      <xdr:nvSpPr>
        <xdr:cNvPr id="562" name="n_2mainValue【消防施設】&#10;一人当たり面積">
          <a:extLst>
            <a:ext uri="{FF2B5EF4-FFF2-40B4-BE49-F238E27FC236}">
              <a16:creationId xmlns:a16="http://schemas.microsoft.com/office/drawing/2014/main" id="{0B5BA06D-FED9-4A93-B418-ACD5BBF189DF}"/>
            </a:ext>
          </a:extLst>
        </xdr:cNvPr>
        <xdr:cNvSpPr txBox="1"/>
      </xdr:nvSpPr>
      <xdr:spPr>
        <a:xfrm>
          <a:off x="20199427"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a:extLst>
            <a:ext uri="{FF2B5EF4-FFF2-40B4-BE49-F238E27FC236}">
              <a16:creationId xmlns:a16="http://schemas.microsoft.com/office/drawing/2014/main" id="{FF380148-5C7F-4162-877D-35E131F94F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a:extLst>
            <a:ext uri="{FF2B5EF4-FFF2-40B4-BE49-F238E27FC236}">
              <a16:creationId xmlns:a16="http://schemas.microsoft.com/office/drawing/2014/main" id="{CBA9672B-5936-4315-9B2B-F71E552BA15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a:extLst>
            <a:ext uri="{FF2B5EF4-FFF2-40B4-BE49-F238E27FC236}">
              <a16:creationId xmlns:a16="http://schemas.microsoft.com/office/drawing/2014/main" id="{A5390BCB-091F-45C9-9BBE-FCCEC43F443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a:extLst>
            <a:ext uri="{FF2B5EF4-FFF2-40B4-BE49-F238E27FC236}">
              <a16:creationId xmlns:a16="http://schemas.microsoft.com/office/drawing/2014/main" id="{7B9F2F5D-1544-4DA9-BD66-6B28308DA4C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a:extLst>
            <a:ext uri="{FF2B5EF4-FFF2-40B4-BE49-F238E27FC236}">
              <a16:creationId xmlns:a16="http://schemas.microsoft.com/office/drawing/2014/main" id="{DA1ECDCD-02C6-4120-A8EB-24DEE0C5603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a:extLst>
            <a:ext uri="{FF2B5EF4-FFF2-40B4-BE49-F238E27FC236}">
              <a16:creationId xmlns:a16="http://schemas.microsoft.com/office/drawing/2014/main" id="{2CA7D9E5-FA7F-4F03-8E41-C7036028131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a:extLst>
            <a:ext uri="{FF2B5EF4-FFF2-40B4-BE49-F238E27FC236}">
              <a16:creationId xmlns:a16="http://schemas.microsoft.com/office/drawing/2014/main" id="{0F329F99-F554-41CA-8770-D0DB863B199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a:extLst>
            <a:ext uri="{FF2B5EF4-FFF2-40B4-BE49-F238E27FC236}">
              <a16:creationId xmlns:a16="http://schemas.microsoft.com/office/drawing/2014/main" id="{C2B10BAC-3552-4DCC-A502-1B3B19C39D6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a:extLst>
            <a:ext uri="{FF2B5EF4-FFF2-40B4-BE49-F238E27FC236}">
              <a16:creationId xmlns:a16="http://schemas.microsoft.com/office/drawing/2014/main" id="{C52B4B4F-DB3B-4DF1-BCCE-6CD2FD5174B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a:extLst>
            <a:ext uri="{FF2B5EF4-FFF2-40B4-BE49-F238E27FC236}">
              <a16:creationId xmlns:a16="http://schemas.microsoft.com/office/drawing/2014/main" id="{E61B2298-0902-4D30-950D-10718906AC8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3" name="直線コネクタ 572">
          <a:extLst>
            <a:ext uri="{FF2B5EF4-FFF2-40B4-BE49-F238E27FC236}">
              <a16:creationId xmlns:a16="http://schemas.microsoft.com/office/drawing/2014/main" id="{9CD13DDD-3C9E-4F4D-B0AF-36BD557DC0B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4" name="テキスト ボックス 573">
          <a:extLst>
            <a:ext uri="{FF2B5EF4-FFF2-40B4-BE49-F238E27FC236}">
              <a16:creationId xmlns:a16="http://schemas.microsoft.com/office/drawing/2014/main" id="{9741A15E-33C5-4859-92F4-A087F9E9054B}"/>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5" name="直線コネクタ 574">
          <a:extLst>
            <a:ext uri="{FF2B5EF4-FFF2-40B4-BE49-F238E27FC236}">
              <a16:creationId xmlns:a16="http://schemas.microsoft.com/office/drawing/2014/main" id="{6FE0EF00-AB30-4422-9E85-07A4DD5092E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6" name="テキスト ボックス 575">
          <a:extLst>
            <a:ext uri="{FF2B5EF4-FFF2-40B4-BE49-F238E27FC236}">
              <a16:creationId xmlns:a16="http://schemas.microsoft.com/office/drawing/2014/main" id="{11CF8C5E-6EDB-4D6F-B290-A8B7B734E86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7" name="直線コネクタ 576">
          <a:extLst>
            <a:ext uri="{FF2B5EF4-FFF2-40B4-BE49-F238E27FC236}">
              <a16:creationId xmlns:a16="http://schemas.microsoft.com/office/drawing/2014/main" id="{70957E55-7E79-487D-AEAD-283B4AF3EAE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8" name="テキスト ボックス 577">
          <a:extLst>
            <a:ext uri="{FF2B5EF4-FFF2-40B4-BE49-F238E27FC236}">
              <a16:creationId xmlns:a16="http://schemas.microsoft.com/office/drawing/2014/main" id="{41D8FEE7-EFC2-4752-8923-BD009D1F7B0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9" name="直線コネクタ 578">
          <a:extLst>
            <a:ext uri="{FF2B5EF4-FFF2-40B4-BE49-F238E27FC236}">
              <a16:creationId xmlns:a16="http://schemas.microsoft.com/office/drawing/2014/main" id="{A5D656BE-3F32-490E-B255-26656DEF584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0" name="テキスト ボックス 579">
          <a:extLst>
            <a:ext uri="{FF2B5EF4-FFF2-40B4-BE49-F238E27FC236}">
              <a16:creationId xmlns:a16="http://schemas.microsoft.com/office/drawing/2014/main" id="{DA71B282-B8A6-4737-9D52-67C077759C7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1" name="直線コネクタ 580">
          <a:extLst>
            <a:ext uri="{FF2B5EF4-FFF2-40B4-BE49-F238E27FC236}">
              <a16:creationId xmlns:a16="http://schemas.microsoft.com/office/drawing/2014/main" id="{7065E524-A549-4D3B-A784-E1E6E764341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2" name="テキスト ボックス 581">
          <a:extLst>
            <a:ext uri="{FF2B5EF4-FFF2-40B4-BE49-F238E27FC236}">
              <a16:creationId xmlns:a16="http://schemas.microsoft.com/office/drawing/2014/main" id="{5B3F39AC-8366-439A-949F-729B7E8BD08B}"/>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a:extLst>
            <a:ext uri="{FF2B5EF4-FFF2-40B4-BE49-F238E27FC236}">
              <a16:creationId xmlns:a16="http://schemas.microsoft.com/office/drawing/2014/main" id="{07AAE3B3-431F-429C-86F9-FE041C6FA2E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4" name="テキスト ボックス 583">
          <a:extLst>
            <a:ext uri="{FF2B5EF4-FFF2-40B4-BE49-F238E27FC236}">
              <a16:creationId xmlns:a16="http://schemas.microsoft.com/office/drawing/2014/main" id="{9D44FD9A-95E9-4DB1-9453-75C11F58DE0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5" name="【庁舎】&#10;有形固定資産減価償却率グラフ枠">
          <a:extLst>
            <a:ext uri="{FF2B5EF4-FFF2-40B4-BE49-F238E27FC236}">
              <a16:creationId xmlns:a16="http://schemas.microsoft.com/office/drawing/2014/main" id="{7700D650-2211-4DCF-9E87-667D6B0E43C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86" name="直線コネクタ 585">
          <a:extLst>
            <a:ext uri="{FF2B5EF4-FFF2-40B4-BE49-F238E27FC236}">
              <a16:creationId xmlns:a16="http://schemas.microsoft.com/office/drawing/2014/main" id="{99A7F04D-B281-429C-9D3D-442A5D75B905}"/>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87" name="【庁舎】&#10;有形固定資産減価償却率最小値テキスト">
          <a:extLst>
            <a:ext uri="{FF2B5EF4-FFF2-40B4-BE49-F238E27FC236}">
              <a16:creationId xmlns:a16="http://schemas.microsoft.com/office/drawing/2014/main" id="{A27CEDCA-4C8F-4FE1-865D-FA892399927D}"/>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88" name="直線コネクタ 587">
          <a:extLst>
            <a:ext uri="{FF2B5EF4-FFF2-40B4-BE49-F238E27FC236}">
              <a16:creationId xmlns:a16="http://schemas.microsoft.com/office/drawing/2014/main" id="{9425BD02-0F9B-42C9-BD82-22FD1B409A8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89" name="【庁舎】&#10;有形固定資産減価償却率最大値テキスト">
          <a:extLst>
            <a:ext uri="{FF2B5EF4-FFF2-40B4-BE49-F238E27FC236}">
              <a16:creationId xmlns:a16="http://schemas.microsoft.com/office/drawing/2014/main" id="{831F3B20-A2AA-4E7C-A783-F8744A838B7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90" name="直線コネクタ 589">
          <a:extLst>
            <a:ext uri="{FF2B5EF4-FFF2-40B4-BE49-F238E27FC236}">
              <a16:creationId xmlns:a16="http://schemas.microsoft.com/office/drawing/2014/main" id="{01E4ED7D-8BFE-4130-A1FB-1236D764B67E}"/>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91" name="【庁舎】&#10;有形固定資産減価償却率平均値テキスト">
          <a:extLst>
            <a:ext uri="{FF2B5EF4-FFF2-40B4-BE49-F238E27FC236}">
              <a16:creationId xmlns:a16="http://schemas.microsoft.com/office/drawing/2014/main" id="{27BA9C74-D2F6-4673-9D19-1B698A903CB9}"/>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92" name="フローチャート: 判断 591">
          <a:extLst>
            <a:ext uri="{FF2B5EF4-FFF2-40B4-BE49-F238E27FC236}">
              <a16:creationId xmlns:a16="http://schemas.microsoft.com/office/drawing/2014/main" id="{953D5B16-261C-4E3D-B835-F3E562231E53}"/>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93" name="フローチャート: 判断 592">
          <a:extLst>
            <a:ext uri="{FF2B5EF4-FFF2-40B4-BE49-F238E27FC236}">
              <a16:creationId xmlns:a16="http://schemas.microsoft.com/office/drawing/2014/main" id="{75769C98-E27D-4FE4-A112-1F12190C6088}"/>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94" name="n_1aveValue【庁舎】&#10;有形固定資産減価償却率">
          <a:extLst>
            <a:ext uri="{FF2B5EF4-FFF2-40B4-BE49-F238E27FC236}">
              <a16:creationId xmlns:a16="http://schemas.microsoft.com/office/drawing/2014/main" id="{436EDEC5-569F-4E5C-9A97-E13D3FF18730}"/>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95" name="フローチャート: 判断 594">
          <a:extLst>
            <a:ext uri="{FF2B5EF4-FFF2-40B4-BE49-F238E27FC236}">
              <a16:creationId xmlns:a16="http://schemas.microsoft.com/office/drawing/2014/main" id="{315C5BC4-F434-49D7-A0F5-1747B54B47CC}"/>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596" name="n_2aveValue【庁舎】&#10;有形固定資産減価償却率">
          <a:extLst>
            <a:ext uri="{FF2B5EF4-FFF2-40B4-BE49-F238E27FC236}">
              <a16:creationId xmlns:a16="http://schemas.microsoft.com/office/drawing/2014/main" id="{624F19B7-FEF9-4CC9-8DF2-94D565BA9276}"/>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69850</xdr:rowOff>
    </xdr:from>
    <xdr:to>
      <xdr:col>72</xdr:col>
      <xdr:colOff>38100</xdr:colOff>
      <xdr:row>105</xdr:row>
      <xdr:rowOff>0</xdr:rowOff>
    </xdr:to>
    <xdr:sp macro="" textlink="">
      <xdr:nvSpPr>
        <xdr:cNvPr id="597" name="フローチャート: 判断 596">
          <a:extLst>
            <a:ext uri="{FF2B5EF4-FFF2-40B4-BE49-F238E27FC236}">
              <a16:creationId xmlns:a16="http://schemas.microsoft.com/office/drawing/2014/main" id="{C2824175-7536-44BA-8A51-BD9C5E891D98}"/>
            </a:ext>
          </a:extLst>
        </xdr:cNvPr>
        <xdr:cNvSpPr/>
      </xdr:nvSpPr>
      <xdr:spPr>
        <a:xfrm>
          <a:off x="13652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16527</xdr:rowOff>
    </xdr:from>
    <xdr:ext cx="405111" cy="259045"/>
    <xdr:sp macro="" textlink="">
      <xdr:nvSpPr>
        <xdr:cNvPr id="598" name="n_3aveValue【庁舎】&#10;有形固定資産減価償却率">
          <a:extLst>
            <a:ext uri="{FF2B5EF4-FFF2-40B4-BE49-F238E27FC236}">
              <a16:creationId xmlns:a16="http://schemas.microsoft.com/office/drawing/2014/main" id="{C7A23F6F-7BE5-4169-9CE2-A3692D33BD0F}"/>
            </a:ext>
          </a:extLst>
        </xdr:cNvPr>
        <xdr:cNvSpPr txBox="1"/>
      </xdr:nvSpPr>
      <xdr:spPr>
        <a:xfrm>
          <a:off x="13500744" y="1767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B6162EF-AEDB-46D5-966D-A02C8D49B16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667C0CB6-D428-401B-B9F5-87EB028B6E9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B10B462B-895C-450B-8851-9723BC9D96C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03A83D59-C7EC-4547-8F1C-0DA4181CCB8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2B98F36A-695F-4ECC-8EE9-B3848857D65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53339</xdr:rowOff>
    </xdr:from>
    <xdr:to>
      <xdr:col>85</xdr:col>
      <xdr:colOff>177800</xdr:colOff>
      <xdr:row>103</xdr:row>
      <xdr:rowOff>154939</xdr:rowOff>
    </xdr:to>
    <xdr:sp macro="" textlink="">
      <xdr:nvSpPr>
        <xdr:cNvPr id="604" name="楕円 603">
          <a:extLst>
            <a:ext uri="{FF2B5EF4-FFF2-40B4-BE49-F238E27FC236}">
              <a16:creationId xmlns:a16="http://schemas.microsoft.com/office/drawing/2014/main" id="{EA0108BC-5E27-4C8B-A7C3-89B0AF0711F7}"/>
            </a:ext>
          </a:extLst>
        </xdr:cNvPr>
        <xdr:cNvSpPr/>
      </xdr:nvSpPr>
      <xdr:spPr>
        <a:xfrm>
          <a:off x="16268700" y="177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76216</xdr:rowOff>
    </xdr:from>
    <xdr:ext cx="405111" cy="259045"/>
    <xdr:sp macro="" textlink="">
      <xdr:nvSpPr>
        <xdr:cNvPr id="605" name="【庁舎】&#10;有形固定資産減価償却率該当値テキスト">
          <a:extLst>
            <a:ext uri="{FF2B5EF4-FFF2-40B4-BE49-F238E27FC236}">
              <a16:creationId xmlns:a16="http://schemas.microsoft.com/office/drawing/2014/main" id="{4E34819B-8F7C-4E34-9363-A0A9D0B31E1F}"/>
            </a:ext>
          </a:extLst>
        </xdr:cNvPr>
        <xdr:cNvSpPr txBox="1"/>
      </xdr:nvSpPr>
      <xdr:spPr>
        <a:xfrm>
          <a:off x="16357600"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161289</xdr:rowOff>
    </xdr:from>
    <xdr:to>
      <xdr:col>81</xdr:col>
      <xdr:colOff>101600</xdr:colOff>
      <xdr:row>104</xdr:row>
      <xdr:rowOff>91439</xdr:rowOff>
    </xdr:to>
    <xdr:sp macro="" textlink="">
      <xdr:nvSpPr>
        <xdr:cNvPr id="606" name="楕円 605">
          <a:extLst>
            <a:ext uri="{FF2B5EF4-FFF2-40B4-BE49-F238E27FC236}">
              <a16:creationId xmlns:a16="http://schemas.microsoft.com/office/drawing/2014/main" id="{D93F92E5-6E8C-4FB6-BCE4-8F019898AB95}"/>
            </a:ext>
          </a:extLst>
        </xdr:cNvPr>
        <xdr:cNvSpPr/>
      </xdr:nvSpPr>
      <xdr:spPr>
        <a:xfrm>
          <a:off x="15430500" y="178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104139</xdr:rowOff>
    </xdr:from>
    <xdr:to>
      <xdr:col>85</xdr:col>
      <xdr:colOff>127000</xdr:colOff>
      <xdr:row>104</xdr:row>
      <xdr:rowOff>40639</xdr:rowOff>
    </xdr:to>
    <xdr:cxnSp macro="">
      <xdr:nvCxnSpPr>
        <xdr:cNvPr id="607" name="直線コネクタ 606">
          <a:extLst>
            <a:ext uri="{FF2B5EF4-FFF2-40B4-BE49-F238E27FC236}">
              <a16:creationId xmlns:a16="http://schemas.microsoft.com/office/drawing/2014/main" id="{D1FB00A2-C47D-4D46-9B68-65338F83E0EE}"/>
            </a:ext>
          </a:extLst>
        </xdr:cNvPr>
        <xdr:cNvCxnSpPr/>
      </xdr:nvCxnSpPr>
      <xdr:spPr>
        <a:xfrm flipV="1">
          <a:off x="15481300" y="17763489"/>
          <a:ext cx="838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12700</xdr:rowOff>
    </xdr:from>
    <xdr:to>
      <xdr:col>76</xdr:col>
      <xdr:colOff>165100</xdr:colOff>
      <xdr:row>104</xdr:row>
      <xdr:rowOff>114300</xdr:rowOff>
    </xdr:to>
    <xdr:sp macro="" textlink="">
      <xdr:nvSpPr>
        <xdr:cNvPr id="608" name="楕円 607">
          <a:extLst>
            <a:ext uri="{FF2B5EF4-FFF2-40B4-BE49-F238E27FC236}">
              <a16:creationId xmlns:a16="http://schemas.microsoft.com/office/drawing/2014/main" id="{EC20F9ED-C709-4761-934A-917781C98101}"/>
            </a:ext>
          </a:extLst>
        </xdr:cNvPr>
        <xdr:cNvSpPr/>
      </xdr:nvSpPr>
      <xdr:spPr>
        <a:xfrm>
          <a:off x="14541500" y="178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40639</xdr:rowOff>
    </xdr:from>
    <xdr:to>
      <xdr:col>81</xdr:col>
      <xdr:colOff>50800</xdr:colOff>
      <xdr:row>104</xdr:row>
      <xdr:rowOff>63500</xdr:rowOff>
    </xdr:to>
    <xdr:cxnSp macro="">
      <xdr:nvCxnSpPr>
        <xdr:cNvPr id="609" name="直線コネクタ 608">
          <a:extLst>
            <a:ext uri="{FF2B5EF4-FFF2-40B4-BE49-F238E27FC236}">
              <a16:creationId xmlns:a16="http://schemas.microsoft.com/office/drawing/2014/main" id="{78E670D4-387F-4A19-B44D-83C62BFE1434}"/>
            </a:ext>
          </a:extLst>
        </xdr:cNvPr>
        <xdr:cNvCxnSpPr/>
      </xdr:nvCxnSpPr>
      <xdr:spPr>
        <a:xfrm flipV="1">
          <a:off x="14592300" y="17871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107966</xdr:rowOff>
    </xdr:from>
    <xdr:ext cx="405111" cy="259045"/>
    <xdr:sp macro="" textlink="">
      <xdr:nvSpPr>
        <xdr:cNvPr id="610" name="n_1mainValue【庁舎】&#10;有形固定資産減価償却率">
          <a:extLst>
            <a:ext uri="{FF2B5EF4-FFF2-40B4-BE49-F238E27FC236}">
              <a16:creationId xmlns:a16="http://schemas.microsoft.com/office/drawing/2014/main" id="{99A9CEE9-F37A-42A4-AE4C-DDBFF8D854E9}"/>
            </a:ext>
          </a:extLst>
        </xdr:cNvPr>
        <xdr:cNvSpPr txBox="1"/>
      </xdr:nvSpPr>
      <xdr:spPr>
        <a:xfrm>
          <a:off x="15266044" y="1759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105427</xdr:rowOff>
    </xdr:from>
    <xdr:ext cx="405111" cy="259045"/>
    <xdr:sp macro="" textlink="">
      <xdr:nvSpPr>
        <xdr:cNvPr id="611" name="n_2mainValue【庁舎】&#10;有形固定資産減価償却率">
          <a:extLst>
            <a:ext uri="{FF2B5EF4-FFF2-40B4-BE49-F238E27FC236}">
              <a16:creationId xmlns:a16="http://schemas.microsoft.com/office/drawing/2014/main" id="{8C5FEEB7-4A45-48E3-A7F7-0D347826F278}"/>
            </a:ext>
          </a:extLst>
        </xdr:cNvPr>
        <xdr:cNvSpPr txBox="1"/>
      </xdr:nvSpPr>
      <xdr:spPr>
        <a:xfrm>
          <a:off x="14389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a:extLst>
            <a:ext uri="{FF2B5EF4-FFF2-40B4-BE49-F238E27FC236}">
              <a16:creationId xmlns:a16="http://schemas.microsoft.com/office/drawing/2014/main" id="{04495F40-A423-4A2E-AA5A-EF0DE6CA48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a:extLst>
            <a:ext uri="{FF2B5EF4-FFF2-40B4-BE49-F238E27FC236}">
              <a16:creationId xmlns:a16="http://schemas.microsoft.com/office/drawing/2014/main" id="{411257EE-8010-4412-8334-AED76DD08EE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a:extLst>
            <a:ext uri="{FF2B5EF4-FFF2-40B4-BE49-F238E27FC236}">
              <a16:creationId xmlns:a16="http://schemas.microsoft.com/office/drawing/2014/main" id="{FD20327E-7BD8-4705-9A89-0F242236CE4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a:extLst>
            <a:ext uri="{FF2B5EF4-FFF2-40B4-BE49-F238E27FC236}">
              <a16:creationId xmlns:a16="http://schemas.microsoft.com/office/drawing/2014/main" id="{EA2FE728-8E5A-4368-A2F4-8C064C8D26B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a:extLst>
            <a:ext uri="{FF2B5EF4-FFF2-40B4-BE49-F238E27FC236}">
              <a16:creationId xmlns:a16="http://schemas.microsoft.com/office/drawing/2014/main" id="{DC543999-140E-4DD7-BE89-FA73FEF4F35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a:extLst>
            <a:ext uri="{FF2B5EF4-FFF2-40B4-BE49-F238E27FC236}">
              <a16:creationId xmlns:a16="http://schemas.microsoft.com/office/drawing/2014/main" id="{5F8BF6E9-660B-4065-85CF-213365F0CD4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a:extLst>
            <a:ext uri="{FF2B5EF4-FFF2-40B4-BE49-F238E27FC236}">
              <a16:creationId xmlns:a16="http://schemas.microsoft.com/office/drawing/2014/main" id="{CB0C7C12-8092-44D5-9204-F269A47CAD2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a:extLst>
            <a:ext uri="{FF2B5EF4-FFF2-40B4-BE49-F238E27FC236}">
              <a16:creationId xmlns:a16="http://schemas.microsoft.com/office/drawing/2014/main" id="{590CA71E-DC78-4944-9849-11EDE5859B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a:extLst>
            <a:ext uri="{FF2B5EF4-FFF2-40B4-BE49-F238E27FC236}">
              <a16:creationId xmlns:a16="http://schemas.microsoft.com/office/drawing/2014/main" id="{DB5FA23C-12A5-4133-BEDB-4F9895B6B2D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a:extLst>
            <a:ext uri="{FF2B5EF4-FFF2-40B4-BE49-F238E27FC236}">
              <a16:creationId xmlns:a16="http://schemas.microsoft.com/office/drawing/2014/main" id="{86F93C45-6F8D-4B5D-ABD9-D7F5D0E221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2" name="直線コネクタ 621">
          <a:extLst>
            <a:ext uri="{FF2B5EF4-FFF2-40B4-BE49-F238E27FC236}">
              <a16:creationId xmlns:a16="http://schemas.microsoft.com/office/drawing/2014/main" id="{B7A2F793-F26A-4C05-8EBF-2240A8A9776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3" name="テキスト ボックス 622">
          <a:extLst>
            <a:ext uri="{FF2B5EF4-FFF2-40B4-BE49-F238E27FC236}">
              <a16:creationId xmlns:a16="http://schemas.microsoft.com/office/drawing/2014/main" id="{E5D7D15F-C980-4ECF-B155-0D5CA152DC1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4" name="直線コネクタ 623">
          <a:extLst>
            <a:ext uri="{FF2B5EF4-FFF2-40B4-BE49-F238E27FC236}">
              <a16:creationId xmlns:a16="http://schemas.microsoft.com/office/drawing/2014/main" id="{451EB3AB-F66E-4D0C-868B-7EFCCE55009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5" name="テキスト ボックス 624">
          <a:extLst>
            <a:ext uri="{FF2B5EF4-FFF2-40B4-BE49-F238E27FC236}">
              <a16:creationId xmlns:a16="http://schemas.microsoft.com/office/drawing/2014/main" id="{AFA78AF4-4C11-4F9B-B87E-40A91D23DBD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6" name="直線コネクタ 625">
          <a:extLst>
            <a:ext uri="{FF2B5EF4-FFF2-40B4-BE49-F238E27FC236}">
              <a16:creationId xmlns:a16="http://schemas.microsoft.com/office/drawing/2014/main" id="{3F9E0396-0129-4DC8-BCBB-2B48DA4B718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7" name="テキスト ボックス 626">
          <a:extLst>
            <a:ext uri="{FF2B5EF4-FFF2-40B4-BE49-F238E27FC236}">
              <a16:creationId xmlns:a16="http://schemas.microsoft.com/office/drawing/2014/main" id="{ABA6BB46-D27B-4405-8EA6-229803CC14F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8" name="直線コネクタ 627">
          <a:extLst>
            <a:ext uri="{FF2B5EF4-FFF2-40B4-BE49-F238E27FC236}">
              <a16:creationId xmlns:a16="http://schemas.microsoft.com/office/drawing/2014/main" id="{26F0FEAD-E9B8-4325-A540-E0C4313B338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9" name="テキスト ボックス 628">
          <a:extLst>
            <a:ext uri="{FF2B5EF4-FFF2-40B4-BE49-F238E27FC236}">
              <a16:creationId xmlns:a16="http://schemas.microsoft.com/office/drawing/2014/main" id="{2ED6C011-DA5F-40DE-9AA7-F747980DEAB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0" name="直線コネクタ 629">
          <a:extLst>
            <a:ext uri="{FF2B5EF4-FFF2-40B4-BE49-F238E27FC236}">
              <a16:creationId xmlns:a16="http://schemas.microsoft.com/office/drawing/2014/main" id="{9B37E618-324B-4038-BCE1-8B069C7EFE2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1" name="テキスト ボックス 630">
          <a:extLst>
            <a:ext uri="{FF2B5EF4-FFF2-40B4-BE49-F238E27FC236}">
              <a16:creationId xmlns:a16="http://schemas.microsoft.com/office/drawing/2014/main" id="{62473964-D03E-47E5-B08F-4FEB2F3CF30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a:extLst>
            <a:ext uri="{FF2B5EF4-FFF2-40B4-BE49-F238E27FC236}">
              <a16:creationId xmlns:a16="http://schemas.microsoft.com/office/drawing/2014/main" id="{257C24ED-0D3B-4630-AE02-7623FA95B76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3" name="テキスト ボックス 632">
          <a:extLst>
            <a:ext uri="{FF2B5EF4-FFF2-40B4-BE49-F238E27FC236}">
              <a16:creationId xmlns:a16="http://schemas.microsoft.com/office/drawing/2014/main" id="{D8DC670F-C5A9-4755-BB3A-3AD1E85E307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庁舎】&#10;一人当たり面積グラフ枠">
          <a:extLst>
            <a:ext uri="{FF2B5EF4-FFF2-40B4-BE49-F238E27FC236}">
              <a16:creationId xmlns:a16="http://schemas.microsoft.com/office/drawing/2014/main" id="{2AF3B734-DF08-4EF1-BDCD-501146DF93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35" name="直線コネクタ 634">
          <a:extLst>
            <a:ext uri="{FF2B5EF4-FFF2-40B4-BE49-F238E27FC236}">
              <a16:creationId xmlns:a16="http://schemas.microsoft.com/office/drawing/2014/main" id="{B166C99F-4495-4E3B-A74E-D6DCBCE86455}"/>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36" name="【庁舎】&#10;一人当たり面積最小値テキスト">
          <a:extLst>
            <a:ext uri="{FF2B5EF4-FFF2-40B4-BE49-F238E27FC236}">
              <a16:creationId xmlns:a16="http://schemas.microsoft.com/office/drawing/2014/main" id="{8D653138-E9BA-48B7-AD79-631AFFE3821C}"/>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37" name="直線コネクタ 636">
          <a:extLst>
            <a:ext uri="{FF2B5EF4-FFF2-40B4-BE49-F238E27FC236}">
              <a16:creationId xmlns:a16="http://schemas.microsoft.com/office/drawing/2014/main" id="{23A1C052-E4CA-464D-960F-0F6EDE102C68}"/>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38" name="【庁舎】&#10;一人当たり面積最大値テキスト">
          <a:extLst>
            <a:ext uri="{FF2B5EF4-FFF2-40B4-BE49-F238E27FC236}">
              <a16:creationId xmlns:a16="http://schemas.microsoft.com/office/drawing/2014/main" id="{85316BDE-022B-4DC5-9A94-CD94D6AA431D}"/>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39" name="直線コネクタ 638">
          <a:extLst>
            <a:ext uri="{FF2B5EF4-FFF2-40B4-BE49-F238E27FC236}">
              <a16:creationId xmlns:a16="http://schemas.microsoft.com/office/drawing/2014/main" id="{16DBFF21-93ED-4DC3-A5AD-670CABC07A29}"/>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640" name="【庁舎】&#10;一人当たり面積平均値テキスト">
          <a:extLst>
            <a:ext uri="{FF2B5EF4-FFF2-40B4-BE49-F238E27FC236}">
              <a16:creationId xmlns:a16="http://schemas.microsoft.com/office/drawing/2014/main" id="{BC7F11C2-7820-41F9-ACEC-7D6C71E251F5}"/>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41" name="フローチャート: 判断 640">
          <a:extLst>
            <a:ext uri="{FF2B5EF4-FFF2-40B4-BE49-F238E27FC236}">
              <a16:creationId xmlns:a16="http://schemas.microsoft.com/office/drawing/2014/main" id="{A9428933-15AC-45CA-B954-BCBF66EFA29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42" name="フローチャート: 判断 641">
          <a:extLst>
            <a:ext uri="{FF2B5EF4-FFF2-40B4-BE49-F238E27FC236}">
              <a16:creationId xmlns:a16="http://schemas.microsoft.com/office/drawing/2014/main" id="{674D3B4A-26D0-4358-94AC-AA73139BB0EA}"/>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643" name="n_1aveValue【庁舎】&#10;一人当たり面積">
          <a:extLst>
            <a:ext uri="{FF2B5EF4-FFF2-40B4-BE49-F238E27FC236}">
              <a16:creationId xmlns:a16="http://schemas.microsoft.com/office/drawing/2014/main" id="{9A67936F-E8B2-444C-B897-0C0C8022B7FB}"/>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44" name="フローチャート: 判断 643">
          <a:extLst>
            <a:ext uri="{FF2B5EF4-FFF2-40B4-BE49-F238E27FC236}">
              <a16:creationId xmlns:a16="http://schemas.microsoft.com/office/drawing/2014/main" id="{8BEA6075-D2C1-4893-988E-60994BF23BE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645" name="n_2aveValue【庁舎】&#10;一人当たり面積">
          <a:extLst>
            <a:ext uri="{FF2B5EF4-FFF2-40B4-BE49-F238E27FC236}">
              <a16:creationId xmlns:a16="http://schemas.microsoft.com/office/drawing/2014/main" id="{F281CCDF-A37A-4CEF-94B0-F9C7A96C99A9}"/>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162179</xdr:rowOff>
    </xdr:from>
    <xdr:to>
      <xdr:col>102</xdr:col>
      <xdr:colOff>165100</xdr:colOff>
      <xdr:row>107</xdr:row>
      <xdr:rowOff>92329</xdr:rowOff>
    </xdr:to>
    <xdr:sp macro="" textlink="">
      <xdr:nvSpPr>
        <xdr:cNvPr id="646" name="フローチャート: 判断 645">
          <a:extLst>
            <a:ext uri="{FF2B5EF4-FFF2-40B4-BE49-F238E27FC236}">
              <a16:creationId xmlns:a16="http://schemas.microsoft.com/office/drawing/2014/main" id="{4E7FD009-FBF7-4FCC-8AF0-7DB4A8D9BB3E}"/>
            </a:ext>
          </a:extLst>
        </xdr:cNvPr>
        <xdr:cNvSpPr/>
      </xdr:nvSpPr>
      <xdr:spPr>
        <a:xfrm>
          <a:off x="19494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108856</xdr:rowOff>
    </xdr:from>
    <xdr:ext cx="469744" cy="259045"/>
    <xdr:sp macro="" textlink="">
      <xdr:nvSpPr>
        <xdr:cNvPr id="647" name="n_3aveValue【庁舎】&#10;一人当たり面積">
          <a:extLst>
            <a:ext uri="{FF2B5EF4-FFF2-40B4-BE49-F238E27FC236}">
              <a16:creationId xmlns:a16="http://schemas.microsoft.com/office/drawing/2014/main" id="{37F801E8-AD19-4CDB-A5D4-9FE38A0F6CF3}"/>
            </a:ext>
          </a:extLst>
        </xdr:cNvPr>
        <xdr:cNvSpPr txBox="1"/>
      </xdr:nvSpPr>
      <xdr:spPr>
        <a:xfrm>
          <a:off x="19310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E8F99969-38DA-4B66-9111-17F15B8EEE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ECA06A7C-BA73-4D8E-A7A8-90524676D71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A663A223-B332-4A98-9AAA-1811A1B6CAD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B9494755-0328-4D7E-A666-EFB873C5A4C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B69932C5-0D1E-43EE-A139-A8A59098F0F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157987</xdr:rowOff>
    </xdr:from>
    <xdr:to>
      <xdr:col>116</xdr:col>
      <xdr:colOff>114300</xdr:colOff>
      <xdr:row>107</xdr:row>
      <xdr:rowOff>88137</xdr:rowOff>
    </xdr:to>
    <xdr:sp macro="" textlink="">
      <xdr:nvSpPr>
        <xdr:cNvPr id="653" name="楕円 652">
          <a:extLst>
            <a:ext uri="{FF2B5EF4-FFF2-40B4-BE49-F238E27FC236}">
              <a16:creationId xmlns:a16="http://schemas.microsoft.com/office/drawing/2014/main" id="{4AAB5AEC-D14A-4022-96C1-D955D19BD3BB}"/>
            </a:ext>
          </a:extLst>
        </xdr:cNvPr>
        <xdr:cNvSpPr/>
      </xdr:nvSpPr>
      <xdr:spPr>
        <a:xfrm>
          <a:off x="221107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136414</xdr:rowOff>
    </xdr:from>
    <xdr:ext cx="469744" cy="259045"/>
    <xdr:sp macro="" textlink="">
      <xdr:nvSpPr>
        <xdr:cNvPr id="654" name="【庁舎】&#10;一人当たり面積該当値テキスト">
          <a:extLst>
            <a:ext uri="{FF2B5EF4-FFF2-40B4-BE49-F238E27FC236}">
              <a16:creationId xmlns:a16="http://schemas.microsoft.com/office/drawing/2014/main" id="{2C63AE67-88CA-4EE6-B7A8-1DD34E327CB6}"/>
            </a:ext>
          </a:extLst>
        </xdr:cNvPr>
        <xdr:cNvSpPr txBox="1"/>
      </xdr:nvSpPr>
      <xdr:spPr>
        <a:xfrm>
          <a:off x="22199600"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167512</xdr:rowOff>
    </xdr:from>
    <xdr:to>
      <xdr:col>112</xdr:col>
      <xdr:colOff>38100</xdr:colOff>
      <xdr:row>107</xdr:row>
      <xdr:rowOff>97662</xdr:rowOff>
    </xdr:to>
    <xdr:sp macro="" textlink="">
      <xdr:nvSpPr>
        <xdr:cNvPr id="655" name="楕円 654">
          <a:extLst>
            <a:ext uri="{FF2B5EF4-FFF2-40B4-BE49-F238E27FC236}">
              <a16:creationId xmlns:a16="http://schemas.microsoft.com/office/drawing/2014/main" id="{60EC3033-5838-47DE-9AA6-D06F019B99B2}"/>
            </a:ext>
          </a:extLst>
        </xdr:cNvPr>
        <xdr:cNvSpPr/>
      </xdr:nvSpPr>
      <xdr:spPr>
        <a:xfrm>
          <a:off x="21272500" y="183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37337</xdr:rowOff>
    </xdr:from>
    <xdr:to>
      <xdr:col>116</xdr:col>
      <xdr:colOff>63500</xdr:colOff>
      <xdr:row>107</xdr:row>
      <xdr:rowOff>46862</xdr:rowOff>
    </xdr:to>
    <xdr:cxnSp macro="">
      <xdr:nvCxnSpPr>
        <xdr:cNvPr id="656" name="直線コネクタ 655">
          <a:extLst>
            <a:ext uri="{FF2B5EF4-FFF2-40B4-BE49-F238E27FC236}">
              <a16:creationId xmlns:a16="http://schemas.microsoft.com/office/drawing/2014/main" id="{2774131E-D595-47AA-A41B-6EFCFA269AA1}"/>
            </a:ext>
          </a:extLst>
        </xdr:cNvPr>
        <xdr:cNvCxnSpPr/>
      </xdr:nvCxnSpPr>
      <xdr:spPr>
        <a:xfrm flipV="1">
          <a:off x="21323300" y="1838248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xdr:rowOff>
    </xdr:from>
    <xdr:to>
      <xdr:col>107</xdr:col>
      <xdr:colOff>101600</xdr:colOff>
      <xdr:row>107</xdr:row>
      <xdr:rowOff>108331</xdr:rowOff>
    </xdr:to>
    <xdr:sp macro="" textlink="">
      <xdr:nvSpPr>
        <xdr:cNvPr id="657" name="楕円 656">
          <a:extLst>
            <a:ext uri="{FF2B5EF4-FFF2-40B4-BE49-F238E27FC236}">
              <a16:creationId xmlns:a16="http://schemas.microsoft.com/office/drawing/2014/main" id="{D8ABEBDF-EAE9-400A-BD7E-E796BADBBAF6}"/>
            </a:ext>
          </a:extLst>
        </xdr:cNvPr>
        <xdr:cNvSpPr/>
      </xdr:nvSpPr>
      <xdr:spPr>
        <a:xfrm>
          <a:off x="20383500" y="183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46862</xdr:rowOff>
    </xdr:from>
    <xdr:to>
      <xdr:col>111</xdr:col>
      <xdr:colOff>177800</xdr:colOff>
      <xdr:row>107</xdr:row>
      <xdr:rowOff>57531</xdr:rowOff>
    </xdr:to>
    <xdr:cxnSp macro="">
      <xdr:nvCxnSpPr>
        <xdr:cNvPr id="658" name="直線コネクタ 657">
          <a:extLst>
            <a:ext uri="{FF2B5EF4-FFF2-40B4-BE49-F238E27FC236}">
              <a16:creationId xmlns:a16="http://schemas.microsoft.com/office/drawing/2014/main" id="{054C53AF-CC30-4FA4-A45E-E99734978ABF}"/>
            </a:ext>
          </a:extLst>
        </xdr:cNvPr>
        <xdr:cNvCxnSpPr/>
      </xdr:nvCxnSpPr>
      <xdr:spPr>
        <a:xfrm flipV="1">
          <a:off x="20434300" y="18392012"/>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88789</xdr:rowOff>
    </xdr:from>
    <xdr:ext cx="469744" cy="259045"/>
    <xdr:sp macro="" textlink="">
      <xdr:nvSpPr>
        <xdr:cNvPr id="659" name="n_1mainValue【庁舎】&#10;一人当たり面積">
          <a:extLst>
            <a:ext uri="{FF2B5EF4-FFF2-40B4-BE49-F238E27FC236}">
              <a16:creationId xmlns:a16="http://schemas.microsoft.com/office/drawing/2014/main" id="{B383A4DA-0B50-4440-8CE6-8BA73E64967F}"/>
            </a:ext>
          </a:extLst>
        </xdr:cNvPr>
        <xdr:cNvSpPr txBox="1"/>
      </xdr:nvSpPr>
      <xdr:spPr>
        <a:xfrm>
          <a:off x="21075727" y="184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99458</xdr:rowOff>
    </xdr:from>
    <xdr:ext cx="469744" cy="259045"/>
    <xdr:sp macro="" textlink="">
      <xdr:nvSpPr>
        <xdr:cNvPr id="660" name="n_2mainValue【庁舎】&#10;一人当たり面積">
          <a:extLst>
            <a:ext uri="{FF2B5EF4-FFF2-40B4-BE49-F238E27FC236}">
              <a16:creationId xmlns:a16="http://schemas.microsoft.com/office/drawing/2014/main" id="{5F8C4448-489A-4DE3-A720-4576FC36260B}"/>
            </a:ext>
          </a:extLst>
        </xdr:cNvPr>
        <xdr:cNvSpPr txBox="1"/>
      </xdr:nvSpPr>
      <xdr:spPr>
        <a:xfrm>
          <a:off x="20199427" y="1844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51BE80ED-F992-4002-AC83-F8276BB7C93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D4E65D54-0C5F-4DCB-ABFF-54CC9946AC3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6839433F-228B-4033-8B8E-9414AFD2746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について、建物の償却は終わっていないものが多数あるが、建物附属設備においては耐用年数をこえても稼働しているものが多数あるため、平均を大きく上回る結果となった。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保険センター・保健所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について、保健センターが該当する。建物の償却は終わっていないが、建物付属設備においては、耐用年数をこえても稼働しているものが多数あるため、平均を大きく上回る結果となった。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について、建物の償却は終わっていないものが多数あるが、建物付属設備においては、耐用年数をこえても稼働しているものが多数あるため、平均を上回る結果となった。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について、耐用年数の経過した資産が多く、平均を上回る結果となっている。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について、村内唯一の市民会館、開発センターが老朽化を迎えた結果である。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について、役場庁舎が該当する。庁舎は償却が終わっていないが、建物付属設備においては、耐用年数をこえても稼働しているものが多数あるため、平均を上回る結果となった。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
1,629
79.58
2,390,270
2,042,516
316,213
1,289,940
1,640,188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化による人口の減少や退職者の増加により、村県民税は年々減少傾向にあり、村税の徴収率の向上に努めているものの、財政力は極めて低い水準におかれている。引き続き行財政改革に取り組み、経常経費の抑制、あらゆる経費の見直しを行い、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58928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58928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58928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58928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8128</xdr:rowOff>
    </xdr:from>
    <xdr:to>
      <xdr:col>7</xdr:col>
      <xdr:colOff>31750</xdr:colOff>
      <xdr:row>44</xdr:row>
      <xdr:rowOff>109728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94505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年々減少し、類似団体の平均水準にまで改善することができた。今後は、歳入の地方税が人口減少により年々減少しており、地方交付税に頼らざるを得ない状況の中、歳出削減に更に取り組まなければならない。地方債発行の抑制や退職者不補充による人件費の抑制等の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104246</xdr:rowOff>
    </xdr:from>
    <xdr:to>
      <xdr:col>23</xdr:col>
      <xdr:colOff>133350</xdr:colOff>
      <xdr:row>63</xdr:row>
      <xdr:rowOff>112289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0559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39899</xdr:rowOff>
    </xdr:from>
    <xdr:to>
      <xdr:col>19</xdr:col>
      <xdr:colOff>133350</xdr:colOff>
      <xdr:row>63</xdr:row>
      <xdr:rowOff>104246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41249"/>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39899</xdr:rowOff>
    </xdr:from>
    <xdr:to>
      <xdr:col>15</xdr:col>
      <xdr:colOff>82550</xdr:colOff>
      <xdr:row>63</xdr:row>
      <xdr:rowOff>78105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41249"/>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78105</xdr:rowOff>
    </xdr:from>
    <xdr:to>
      <xdr:col>11</xdr:col>
      <xdr:colOff>31750</xdr:colOff>
      <xdr:row>64</xdr:row>
      <xdr:rowOff>15240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7945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56638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61489</xdr:rowOff>
    </xdr:from>
    <xdr:to>
      <xdr:col>23</xdr:col>
      <xdr:colOff>184150</xdr:colOff>
      <xdr:row>63</xdr:row>
      <xdr:rowOff>163089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33566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3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53446</xdr:rowOff>
    </xdr:from>
    <xdr:to>
      <xdr:col>19</xdr:col>
      <xdr:colOff>184150</xdr:colOff>
      <xdr:row>63</xdr:row>
      <xdr:rowOff>155046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139823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4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160549</xdr:rowOff>
    </xdr:from>
    <xdr:to>
      <xdr:col>15</xdr:col>
      <xdr:colOff>133350</xdr:colOff>
      <xdr:row>63</xdr:row>
      <xdr:rowOff>90699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75476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27305</xdr:rowOff>
    </xdr:from>
    <xdr:to>
      <xdr:col>11</xdr:col>
      <xdr:colOff>82550</xdr:colOff>
      <xdr:row>63</xdr:row>
      <xdr:rowOff>128905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113682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類似団体より</a:t>
          </a:r>
          <a:r>
            <a:rPr kumimoji="1" lang="ja-JP" altLang="en-US" sz="1300">
              <a:solidFill>
                <a:schemeClr val="dk1"/>
              </a:solidFill>
              <a:effectLst/>
              <a:latin typeface="+mn-lt"/>
              <a:ea typeface="+mn-ea"/>
              <a:cs typeface="+mn-cs"/>
            </a:rPr>
            <a:t>高い</a:t>
          </a:r>
          <a:r>
            <a:rPr kumimoji="1" lang="ja-JP" altLang="ja-JP" sz="1300">
              <a:solidFill>
                <a:schemeClr val="dk1"/>
              </a:solidFill>
              <a:effectLst/>
              <a:latin typeface="+mn-lt"/>
              <a:ea typeface="+mn-ea"/>
              <a:cs typeface="+mn-cs"/>
            </a:rPr>
            <a:t>決算額となったが、地方創生事業や</a:t>
          </a:r>
          <a:r>
            <a:rPr kumimoji="1" lang="ja-JP" altLang="en-US" sz="1300">
              <a:solidFill>
                <a:schemeClr val="dk1"/>
              </a:solidFill>
              <a:effectLst/>
              <a:latin typeface="+mn-lt"/>
              <a:ea typeface="+mn-ea"/>
              <a:cs typeface="+mn-cs"/>
            </a:rPr>
            <a:t>システム改修費用</a:t>
          </a:r>
          <a:r>
            <a:rPr kumimoji="1" lang="ja-JP" altLang="ja-JP" sz="1300">
              <a:solidFill>
                <a:schemeClr val="dk1"/>
              </a:solidFill>
              <a:effectLst/>
              <a:latin typeface="+mn-lt"/>
              <a:ea typeface="+mn-ea"/>
              <a:cs typeface="+mn-cs"/>
            </a:rPr>
            <a:t>等により物件費が増加している。退職者不補充による人件費の削減や、電算関係経費の抑制</a:t>
          </a:r>
          <a:r>
            <a:rPr lang="ja-JP" altLang="ja-JP" sz="1300" b="0" i="0" baseline="0">
              <a:solidFill>
                <a:schemeClr val="dk1"/>
              </a:solidFill>
              <a:effectLst/>
              <a:latin typeface="+mn-lt"/>
              <a:ea typeface="+mn-ea"/>
              <a:cs typeface="+mn-cs"/>
            </a:rPr>
            <a:t>（システムのクラウド化）</a:t>
          </a:r>
          <a:r>
            <a:rPr kumimoji="1" lang="ja-JP" altLang="ja-JP" sz="1300">
              <a:solidFill>
                <a:schemeClr val="dk1"/>
              </a:solidFill>
              <a:effectLst/>
              <a:latin typeface="+mn-lt"/>
              <a:ea typeface="+mn-ea"/>
              <a:cs typeface="+mn-cs"/>
            </a:rPr>
            <a:t>による物件費の削減に努め、今後も経常経費の抑制に取り組む。</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152116</xdr:rowOff>
    </xdr:from>
    <xdr:to>
      <xdr:col>23</xdr:col>
      <xdr:colOff>133350</xdr:colOff>
      <xdr:row>83</xdr:row>
      <xdr:rowOff>11725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11016"/>
          <a:ext cx="838200" cy="3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102347</xdr:rowOff>
    </xdr:from>
    <xdr:to>
      <xdr:col>19</xdr:col>
      <xdr:colOff>133350</xdr:colOff>
      <xdr:row>82</xdr:row>
      <xdr:rowOff>152116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61247"/>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91430</xdr:rowOff>
    </xdr:from>
    <xdr:to>
      <xdr:col>15</xdr:col>
      <xdr:colOff>82550</xdr:colOff>
      <xdr:row>82</xdr:row>
      <xdr:rowOff>102347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50330"/>
          <a:ext cx="889000" cy="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45762</xdr:rowOff>
    </xdr:from>
    <xdr:to>
      <xdr:col>11</xdr:col>
      <xdr:colOff>31750</xdr:colOff>
      <xdr:row>82</xdr:row>
      <xdr:rowOff>91430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04662"/>
          <a:ext cx="889000" cy="4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132375</xdr:rowOff>
    </xdr:from>
    <xdr:to>
      <xdr:col>23</xdr:col>
      <xdr:colOff>184150</xdr:colOff>
      <xdr:row>83</xdr:row>
      <xdr:rowOff>62525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104452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101316</xdr:rowOff>
    </xdr:from>
    <xdr:to>
      <xdr:col>19</xdr:col>
      <xdr:colOff>184150</xdr:colOff>
      <xdr:row>83</xdr:row>
      <xdr:rowOff>31466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41643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2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51547</xdr:rowOff>
    </xdr:from>
    <xdr:to>
      <xdr:col>15</xdr:col>
      <xdr:colOff>133350</xdr:colOff>
      <xdr:row>82</xdr:row>
      <xdr:rowOff>153147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1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163324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7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40630</xdr:rowOff>
    </xdr:from>
    <xdr:to>
      <xdr:col>11</xdr:col>
      <xdr:colOff>82550</xdr:colOff>
      <xdr:row>82</xdr:row>
      <xdr:rowOff>142230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127007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166412</xdr:rowOff>
    </xdr:from>
    <xdr:to>
      <xdr:col>7</xdr:col>
      <xdr:colOff>31750</xdr:colOff>
      <xdr:row>82</xdr:row>
      <xdr:rowOff>96562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5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106739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2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類似団体に比べ、若干低い水準となったが、人事給与制度改革に取り組み、給与水準の抑制に努める。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161925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8463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101600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83502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82217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83502</xdr:rowOff>
    </xdr:from>
    <xdr:to>
      <xdr:col>68</xdr:col>
      <xdr:colOff>152400</xdr:colOff>
      <xdr:row>86</xdr:row>
      <xdr:rowOff>119698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82820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127652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32702</xdr:rowOff>
    </xdr:from>
    <xdr:to>
      <xdr:col>68</xdr:col>
      <xdr:colOff>203200</xdr:colOff>
      <xdr:row>86</xdr:row>
      <xdr:rowOff>134302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68898</xdr:rowOff>
    </xdr:from>
    <xdr:to>
      <xdr:col>64</xdr:col>
      <xdr:colOff>152400</xdr:colOff>
      <xdr:row>86</xdr:row>
      <xdr:rowOff>170498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155275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89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平成２８年からの市町村類型区分の変更により、類似団体より高い数値となっている。平成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年度に策定した定員適正化計画により、適正な定員管理に努める。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88701</xdr:rowOff>
    </xdr:from>
    <xdr:to>
      <xdr:col>81</xdr:col>
      <xdr:colOff>44450</xdr:colOff>
      <xdr:row>61</xdr:row>
      <xdr:rowOff>99731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47151"/>
          <a:ext cx="8382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51471</xdr:rowOff>
    </xdr:from>
    <xdr:to>
      <xdr:col>77</xdr:col>
      <xdr:colOff>44450</xdr:colOff>
      <xdr:row>61</xdr:row>
      <xdr:rowOff>88701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09921"/>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8382</xdr:rowOff>
    </xdr:from>
    <xdr:to>
      <xdr:col>72</xdr:col>
      <xdr:colOff>203200</xdr:colOff>
      <xdr:row>61</xdr:row>
      <xdr:rowOff>51471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66832"/>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134675</xdr:rowOff>
    </xdr:from>
    <xdr:to>
      <xdr:col>68</xdr:col>
      <xdr:colOff>152400</xdr:colOff>
      <xdr:row>61</xdr:row>
      <xdr:rowOff>8382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21675"/>
          <a:ext cx="889000" cy="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171341</xdr:rowOff>
    </xdr:from>
    <xdr:to>
      <xdr:col>68</xdr:col>
      <xdr:colOff>203200</xdr:colOff>
      <xdr:row>59</xdr:row>
      <xdr:rowOff>101491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111668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98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11485</xdr:rowOff>
    </xdr:from>
    <xdr:to>
      <xdr:col>64</xdr:col>
      <xdr:colOff>152400</xdr:colOff>
      <xdr:row>60</xdr:row>
      <xdr:rowOff>113085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123262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6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48931</xdr:rowOff>
    </xdr:from>
    <xdr:to>
      <xdr:col>81</xdr:col>
      <xdr:colOff>95250</xdr:colOff>
      <xdr:row>61</xdr:row>
      <xdr:rowOff>150531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0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21008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7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37901</xdr:rowOff>
    </xdr:from>
    <xdr:to>
      <xdr:col>77</xdr:col>
      <xdr:colOff>95250</xdr:colOff>
      <xdr:row>61</xdr:row>
      <xdr:rowOff>139501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9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124278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58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671</xdr:rowOff>
    </xdr:from>
    <xdr:to>
      <xdr:col>73</xdr:col>
      <xdr:colOff>44450</xdr:colOff>
      <xdr:row>61</xdr:row>
      <xdr:rowOff>102271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87048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54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129032</xdr:rowOff>
    </xdr:from>
    <xdr:to>
      <xdr:col>68</xdr:col>
      <xdr:colOff>203200</xdr:colOff>
      <xdr:row>61</xdr:row>
      <xdr:rowOff>59182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43959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83875</xdr:rowOff>
    </xdr:from>
    <xdr:to>
      <xdr:col>64</xdr:col>
      <xdr:colOff>152400</xdr:colOff>
      <xdr:row>61</xdr:row>
      <xdr:rowOff>14025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7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170252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45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公債費は平成２１年度のピークをから減少し、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ここ数年は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類似団体の平均数値より、低く改善することができた。今後は実質公債費比率の上昇に十分注意し、財政健全化に取り組む。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146304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9560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32766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0043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95504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6221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143764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249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92964</xdr:rowOff>
    </xdr:from>
    <xdr:to>
      <xdr:col>64</xdr:col>
      <xdr:colOff>152400</xdr:colOff>
      <xdr:row>42</xdr:row>
      <xdr:rowOff>23114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7891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基金残高が増加したことによって、引き続き将来負担額より、充当可能財源等が上回る結果とな</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今後も将来負担額を増加させないように、地方債の発行抑制に取り組む。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
1,629
79.58
2,390,270
2,042,516
316,213
1,289,940
1,640,188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平成２８年からの市町村類型区分の変更により、類似団体より高い数値となっている。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今後は定員管理の適正化や給与水準の見直しにより人件費の抑制に努める。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145288</xdr:rowOff>
    </xdr:from>
    <xdr:to>
      <xdr:col>24</xdr:col>
      <xdr:colOff>25400</xdr:colOff>
      <xdr:row>39</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603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52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38</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0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38</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62484</xdr:rowOff>
    </xdr:from>
    <xdr:to>
      <xdr:col>11</xdr:col>
      <xdr:colOff>60325</xdr:colOff>
      <xdr:row>36</xdr:row>
      <xdr:rowOff>164084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158259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149352</xdr:rowOff>
    </xdr:from>
    <xdr:to>
      <xdr:col>24</xdr:col>
      <xdr:colOff>76200</xdr:colOff>
      <xdr:row>39</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94488</xdr:rowOff>
    </xdr:from>
    <xdr:to>
      <xdr:col>20</xdr:col>
      <xdr:colOff>38100</xdr:colOff>
      <xdr:row>39</xdr:row>
      <xdr:rowOff>24638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の推進による委託料等の見直しの結果、類似団体平均よりも低い結果となっている。近年、情報システム関係の委託料が増加傾向にあり、システムのクラウド化等に取り組み、一層の抑制に努めなければなら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15</xdr:row>
      <xdr:rowOff>120142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691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65278</xdr:rowOff>
    </xdr:from>
    <xdr:to>
      <xdr:col>78</xdr:col>
      <xdr:colOff>69850</xdr:colOff>
      <xdr:row>15</xdr:row>
      <xdr:rowOff>120142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637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65278</xdr:rowOff>
    </xdr:from>
    <xdr:to>
      <xdr:col>73</xdr:col>
      <xdr:colOff>180975</xdr:colOff>
      <xdr:row>15</xdr:row>
      <xdr:rowOff>65278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37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65278</xdr:rowOff>
    </xdr:from>
    <xdr:to>
      <xdr:col>69</xdr:col>
      <xdr:colOff>92075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637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149369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xdr:rowOff>
    </xdr:from>
    <xdr:to>
      <xdr:col>74</xdr:col>
      <xdr:colOff>31750</xdr:colOff>
      <xdr:row>15</xdr:row>
      <xdr:rowOff>116078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126255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14478</xdr:rowOff>
    </xdr:from>
    <xdr:to>
      <xdr:col>69</xdr:col>
      <xdr:colOff>142875</xdr:colOff>
      <xdr:row>15</xdr:row>
      <xdr:rowOff>116078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126255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低い値であるが、障害福祉関係の扶助費は増加傾向にある。また高齢化率の上昇による今後の扶助費の増が懸念される状況にあるが、健康増進事業や保健事業を充実させ、扶助費の抑制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54</xdr:row>
      <xdr:rowOff>152400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98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152400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5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165100</xdr:rowOff>
    </xdr:from>
    <xdr:to>
      <xdr:col>11</xdr:col>
      <xdr:colOff>60325</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より上昇傾向である。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高齢化率が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なっている本村は、医療関係特別会計の繰出金等により上昇傾向にある。今後は、保健事業による医療費の抑制に努めなければならない。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159004</xdr:rowOff>
    </xdr:from>
    <xdr:to>
      <xdr:col>82</xdr:col>
      <xdr:colOff>107950</xdr:colOff>
      <xdr:row>57</xdr:row>
      <xdr:rowOff>33274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602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159004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6459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xdr:rowOff>
    </xdr:from>
    <xdr:to>
      <xdr:col>73</xdr:col>
      <xdr:colOff>180975</xdr:colOff>
      <xdr:row>56</xdr:row>
      <xdr:rowOff>44704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09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152146</xdr:rowOff>
    </xdr:from>
    <xdr:to>
      <xdr:col>69</xdr:col>
      <xdr:colOff>92075</xdr:colOff>
      <xdr:row>56</xdr:row>
      <xdr:rowOff>8128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581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108204</xdr:rowOff>
    </xdr:from>
    <xdr:to>
      <xdr:col>69</xdr:col>
      <xdr:colOff>142875</xdr:colOff>
      <xdr:row>57</xdr:row>
      <xdr:rowOff>38354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107713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126001</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23131</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128778</xdr:rowOff>
    </xdr:from>
    <xdr:to>
      <xdr:col>69</xdr:col>
      <xdr:colOff>142875</xdr:colOff>
      <xdr:row>56</xdr:row>
      <xdr:rowOff>58928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69105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101346</xdr:rowOff>
    </xdr:from>
    <xdr:to>
      <xdr:col>65</xdr:col>
      <xdr:colOff>53975</xdr:colOff>
      <xdr:row>56</xdr:row>
      <xdr:rowOff>31496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41673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行財政改革の推進による各種団体等補助金の見直しにより、現在は類似団体平均とほぼ同じ水準である。各種団体等補助金については、毎年見直しを行い、削減に努める。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10414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266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159004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平成１８年度以降、地方債の発行額は抑制しており、平成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を上回る数値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地方債発行の抑制により、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の抑制に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9243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800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127000</xdr:rowOff>
    </xdr:from>
    <xdr:to>
      <xdr:col>15</xdr:col>
      <xdr:colOff>98425</xdr:colOff>
      <xdr:row>78</xdr:row>
      <xdr:rowOff>96520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286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79</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469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76200</xdr:rowOff>
    </xdr:from>
    <xdr:to>
      <xdr:col>15</xdr:col>
      <xdr:colOff>149225</xdr:colOff>
      <xdr:row>78</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平成２９年度から数値が大きく上昇した。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介護保険の介護給付費が増加傾向にある。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介護予防</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介護給付費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の抑制に努めなければならない。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21844</xdr:rowOff>
    </xdr:from>
    <xdr:to>
      <xdr:col>82</xdr:col>
      <xdr:colOff>107950</xdr:colOff>
      <xdr:row>77</xdr:row>
      <xdr:rowOff>83565</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23494"/>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77</xdr:row>
      <xdr:rowOff>21844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61187"/>
          <a:ext cx="889000" cy="1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30987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200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26415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20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105918</xdr:rowOff>
    </xdr:from>
    <xdr:to>
      <xdr:col>65</xdr:col>
      <xdr:colOff>53975</xdr:colOff>
      <xdr:row>77</xdr:row>
      <xdr:rowOff>36068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20845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142494</xdr:rowOff>
    </xdr:from>
    <xdr:to>
      <xdr:col>78</xdr:col>
      <xdr:colOff>120650</xdr:colOff>
      <xdr:row>77</xdr:row>
      <xdr:rowOff>72644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57421</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59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125817</xdr:rowOff>
    </xdr:from>
    <xdr:to>
      <xdr:col>29</xdr:col>
      <xdr:colOff>127000</xdr:colOff>
      <xdr:row>16</xdr:row>
      <xdr:rowOff>153685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16642"/>
          <a:ext cx="647700" cy="2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153685</xdr:rowOff>
    </xdr:from>
    <xdr:to>
      <xdr:col>26</xdr:col>
      <xdr:colOff>50800</xdr:colOff>
      <xdr:row>17</xdr:row>
      <xdr:rowOff>1053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44510"/>
          <a:ext cx="698500" cy="1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1053</xdr:rowOff>
    </xdr:from>
    <xdr:to>
      <xdr:col>22</xdr:col>
      <xdr:colOff>114300</xdr:colOff>
      <xdr:row>17</xdr:row>
      <xdr:rowOff>27096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63328"/>
          <a:ext cx="698500" cy="26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27096</xdr:rowOff>
    </xdr:from>
    <xdr:to>
      <xdr:col>18</xdr:col>
      <xdr:colOff>177800</xdr:colOff>
      <xdr:row>17</xdr:row>
      <xdr:rowOff>38553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89371"/>
          <a:ext cx="698500" cy="11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10497</xdr:rowOff>
    </xdr:from>
    <xdr:to>
      <xdr:col>19</xdr:col>
      <xdr:colOff>38100</xdr:colOff>
      <xdr:row>18</xdr:row>
      <xdr:rowOff>112097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96874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81227</xdr:rowOff>
    </xdr:from>
    <xdr:to>
      <xdr:col>15</xdr:col>
      <xdr:colOff>101600</xdr:colOff>
      <xdr:row>18</xdr:row>
      <xdr:rowOff>11377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167604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75017</xdr:rowOff>
    </xdr:from>
    <xdr:to>
      <xdr:col>29</xdr:col>
      <xdr:colOff>177800</xdr:colOff>
      <xdr:row>17</xdr:row>
      <xdr:rowOff>5167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65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91544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1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102885</xdr:rowOff>
    </xdr:from>
    <xdr:to>
      <xdr:col>26</xdr:col>
      <xdr:colOff>101600</xdr:colOff>
      <xdr:row>17</xdr:row>
      <xdr:rowOff>33035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9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43212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62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121703</xdr:rowOff>
    </xdr:from>
    <xdr:to>
      <xdr:col>22</xdr:col>
      <xdr:colOff>165100</xdr:colOff>
      <xdr:row>17</xdr:row>
      <xdr:rowOff>51853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12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62030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8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147746</xdr:rowOff>
    </xdr:from>
    <xdr:to>
      <xdr:col>19</xdr:col>
      <xdr:colOff>38100</xdr:colOff>
      <xdr:row>17</xdr:row>
      <xdr:rowOff>77896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3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88073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0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159203</xdr:rowOff>
    </xdr:from>
    <xdr:to>
      <xdr:col>15</xdr:col>
      <xdr:colOff>101600</xdr:colOff>
      <xdr:row>17</xdr:row>
      <xdr:rowOff>89353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5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99530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1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283088</xdr:rowOff>
    </xdr:from>
    <xdr:to>
      <xdr:col>29</xdr:col>
      <xdr:colOff>127000</xdr:colOff>
      <xdr:row>35</xdr:row>
      <xdr:rowOff>296397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93438"/>
          <a:ext cx="647700" cy="13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251116</xdr:rowOff>
    </xdr:from>
    <xdr:to>
      <xdr:col>26</xdr:col>
      <xdr:colOff>50800</xdr:colOff>
      <xdr:row>35</xdr:row>
      <xdr:rowOff>283088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61466"/>
          <a:ext cx="698500" cy="31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208665</xdr:rowOff>
    </xdr:from>
    <xdr:to>
      <xdr:col>22</xdr:col>
      <xdr:colOff>114300</xdr:colOff>
      <xdr:row>35</xdr:row>
      <xdr:rowOff>251116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19015"/>
          <a:ext cx="698500" cy="4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198703</xdr:rowOff>
    </xdr:from>
    <xdr:to>
      <xdr:col>18</xdr:col>
      <xdr:colOff>177800</xdr:colOff>
      <xdr:row>35</xdr:row>
      <xdr:rowOff>208665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09053"/>
          <a:ext cx="698500" cy="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212496</xdr:rowOff>
    </xdr:from>
    <xdr:to>
      <xdr:col>19</xdr:col>
      <xdr:colOff>38100</xdr:colOff>
      <xdr:row>35</xdr:row>
      <xdr:rowOff>314096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298873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181109</xdr:rowOff>
    </xdr:from>
    <xdr:to>
      <xdr:col>15</xdr:col>
      <xdr:colOff>101600</xdr:colOff>
      <xdr:row>35</xdr:row>
      <xdr:rowOff>282709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245597</xdr:rowOff>
    </xdr:from>
    <xdr:to>
      <xdr:col>29</xdr:col>
      <xdr:colOff>177800</xdr:colOff>
      <xdr:row>36</xdr:row>
      <xdr:rowOff>4297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55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217674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232288</xdr:rowOff>
    </xdr:from>
    <xdr:to>
      <xdr:col>26</xdr:col>
      <xdr:colOff>101600</xdr:colOff>
      <xdr:row>35</xdr:row>
      <xdr:rowOff>333888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4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318665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2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200316</xdr:rowOff>
    </xdr:from>
    <xdr:to>
      <xdr:col>22</xdr:col>
      <xdr:colOff>165100</xdr:colOff>
      <xdr:row>35</xdr:row>
      <xdr:rowOff>301916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1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286693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157865</xdr:rowOff>
    </xdr:from>
    <xdr:to>
      <xdr:col>19</xdr:col>
      <xdr:colOff>38100</xdr:colOff>
      <xdr:row>35</xdr:row>
      <xdr:rowOff>259465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6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269642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147903</xdr:rowOff>
    </xdr:from>
    <xdr:to>
      <xdr:col>15</xdr:col>
      <xdr:colOff>101600</xdr:colOff>
      <xdr:row>35</xdr:row>
      <xdr:rowOff>249503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5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259680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
1,629
79.58
2,390,270
2,042,516
316,213
1,289,940
1,640,188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25153</xdr:rowOff>
    </xdr:from>
    <xdr:to>
      <xdr:col>24</xdr:col>
      <xdr:colOff>63500</xdr:colOff>
      <xdr:row>35</xdr:row>
      <xdr:rowOff>43018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25903"/>
          <a:ext cx="838200" cy="1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43018</xdr:rowOff>
    </xdr:from>
    <xdr:to>
      <xdr:col>19</xdr:col>
      <xdr:colOff>177800</xdr:colOff>
      <xdr:row>35</xdr:row>
      <xdr:rowOff>56682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43768"/>
          <a:ext cx="88900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56682</xdr:rowOff>
    </xdr:from>
    <xdr:to>
      <xdr:col>15</xdr:col>
      <xdr:colOff>50800</xdr:colOff>
      <xdr:row>35</xdr:row>
      <xdr:rowOff>96426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57432"/>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96426</xdr:rowOff>
    </xdr:from>
    <xdr:to>
      <xdr:col>10</xdr:col>
      <xdr:colOff>114300</xdr:colOff>
      <xdr:row>35</xdr:row>
      <xdr:rowOff>117414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097176"/>
          <a:ext cx="889000" cy="2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90930</xdr:rowOff>
    </xdr:from>
    <xdr:to>
      <xdr:col>10</xdr:col>
      <xdr:colOff>165100</xdr:colOff>
      <xdr:row>37</xdr:row>
      <xdr:rowOff>21080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149111</xdr:rowOff>
    </xdr:from>
    <xdr:to>
      <xdr:col>6</xdr:col>
      <xdr:colOff>38100</xdr:colOff>
      <xdr:row>36</xdr:row>
      <xdr:rowOff>79261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70388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4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145803</xdr:rowOff>
    </xdr:from>
    <xdr:to>
      <xdr:col>24</xdr:col>
      <xdr:colOff>114300</xdr:colOff>
      <xdr:row>35</xdr:row>
      <xdr:rowOff>75953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168680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163668</xdr:rowOff>
    </xdr:from>
    <xdr:to>
      <xdr:col>20</xdr:col>
      <xdr:colOff>38100</xdr:colOff>
      <xdr:row>35</xdr:row>
      <xdr:rowOff>93818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9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110345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6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5882</xdr:rowOff>
    </xdr:from>
    <xdr:to>
      <xdr:col>15</xdr:col>
      <xdr:colOff>101600</xdr:colOff>
      <xdr:row>35</xdr:row>
      <xdr:rowOff>107482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124009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8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45626</xdr:rowOff>
    </xdr:from>
    <xdr:to>
      <xdr:col>10</xdr:col>
      <xdr:colOff>165100</xdr:colOff>
      <xdr:row>35</xdr:row>
      <xdr:rowOff>147226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4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163753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2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66614</xdr:rowOff>
    </xdr:from>
    <xdr:to>
      <xdr:col>6</xdr:col>
      <xdr:colOff>38100</xdr:colOff>
      <xdr:row>35</xdr:row>
      <xdr:rowOff>168214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6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13291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153929</xdr:rowOff>
    </xdr:from>
    <xdr:to>
      <xdr:col>24</xdr:col>
      <xdr:colOff>63500</xdr:colOff>
      <xdr:row>58</xdr:row>
      <xdr:rowOff>12102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26579"/>
          <a:ext cx="8382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12102</xdr:rowOff>
    </xdr:from>
    <xdr:to>
      <xdr:col>19</xdr:col>
      <xdr:colOff>177800</xdr:colOff>
      <xdr:row>58</xdr:row>
      <xdr:rowOff>67353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56202"/>
          <a:ext cx="889000" cy="5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59791</xdr:rowOff>
    </xdr:from>
    <xdr:to>
      <xdr:col>15</xdr:col>
      <xdr:colOff>50800</xdr:colOff>
      <xdr:row>58</xdr:row>
      <xdr:rowOff>67353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03891"/>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59791</xdr:rowOff>
    </xdr:from>
    <xdr:to>
      <xdr:col>10</xdr:col>
      <xdr:colOff>114300</xdr:colOff>
      <xdr:row>58</xdr:row>
      <xdr:rowOff>102634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03891"/>
          <a:ext cx="889000" cy="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103129</xdr:rowOff>
    </xdr:from>
    <xdr:to>
      <xdr:col>24</xdr:col>
      <xdr:colOff>114300</xdr:colOff>
      <xdr:row>58</xdr:row>
      <xdr:rowOff>33279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81556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5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132752</xdr:rowOff>
    </xdr:from>
    <xdr:to>
      <xdr:col>20</xdr:col>
      <xdr:colOff>38100</xdr:colOff>
      <xdr:row>58</xdr:row>
      <xdr:rowOff>62902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54029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9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16553</xdr:rowOff>
    </xdr:from>
    <xdr:to>
      <xdr:col>15</xdr:col>
      <xdr:colOff>101600</xdr:colOff>
      <xdr:row>58</xdr:row>
      <xdr:rowOff>118153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6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109280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5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8991</xdr:rowOff>
    </xdr:from>
    <xdr:to>
      <xdr:col>10</xdr:col>
      <xdr:colOff>165100</xdr:colOff>
      <xdr:row>58</xdr:row>
      <xdr:rowOff>110591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101718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4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51834</xdr:rowOff>
    </xdr:from>
    <xdr:to>
      <xdr:col>6</xdr:col>
      <xdr:colOff>38100</xdr:colOff>
      <xdr:row>58</xdr:row>
      <xdr:rowOff>153434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144561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8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116894</xdr:rowOff>
    </xdr:from>
    <xdr:to>
      <xdr:col>24</xdr:col>
      <xdr:colOff>63500</xdr:colOff>
      <xdr:row>78</xdr:row>
      <xdr:rowOff>120368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9994"/>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120368</xdr:rowOff>
    </xdr:from>
    <xdr:to>
      <xdr:col>19</xdr:col>
      <xdr:colOff>177800</xdr:colOff>
      <xdr:row>78</xdr:row>
      <xdr:rowOff>150192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93468"/>
          <a:ext cx="8890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150192</xdr:rowOff>
    </xdr:from>
    <xdr:to>
      <xdr:col>15</xdr:col>
      <xdr:colOff>50800</xdr:colOff>
      <xdr:row>78</xdr:row>
      <xdr:rowOff>160799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23292"/>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160799</xdr:rowOff>
    </xdr:from>
    <xdr:to>
      <xdr:col>10</xdr:col>
      <xdr:colOff>114300</xdr:colOff>
      <xdr:row>79</xdr:row>
      <xdr:rowOff>13353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33899"/>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45648</xdr:rowOff>
    </xdr:from>
    <xdr:to>
      <xdr:col>10</xdr:col>
      <xdr:colOff>165100</xdr:colOff>
      <xdr:row>78</xdr:row>
      <xdr:rowOff>147248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163775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9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20518</xdr:rowOff>
    </xdr:from>
    <xdr:to>
      <xdr:col>6</xdr:col>
      <xdr:colOff>38100</xdr:colOff>
      <xdr:row>78</xdr:row>
      <xdr:rowOff>122118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138645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66094</xdr:rowOff>
    </xdr:from>
    <xdr:to>
      <xdr:col>24</xdr:col>
      <xdr:colOff>114300</xdr:colOff>
      <xdr:row>78</xdr:row>
      <xdr:rowOff>167694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152471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69568</xdr:rowOff>
    </xdr:from>
    <xdr:to>
      <xdr:col>20</xdr:col>
      <xdr:colOff>38100</xdr:colOff>
      <xdr:row>78</xdr:row>
      <xdr:rowOff>171168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162295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3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99392</xdr:rowOff>
    </xdr:from>
    <xdr:to>
      <xdr:col>15</xdr:col>
      <xdr:colOff>101600</xdr:colOff>
      <xdr:row>79</xdr:row>
      <xdr:rowOff>29542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20669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6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109999</xdr:rowOff>
    </xdr:from>
    <xdr:to>
      <xdr:col>10</xdr:col>
      <xdr:colOff>165100</xdr:colOff>
      <xdr:row>79</xdr:row>
      <xdr:rowOff>40149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31276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7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134003</xdr:rowOff>
    </xdr:from>
    <xdr:to>
      <xdr:col>6</xdr:col>
      <xdr:colOff>38100</xdr:colOff>
      <xdr:row>79</xdr:row>
      <xdr:rowOff>64153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55280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116678</xdr:rowOff>
    </xdr:from>
    <xdr:to>
      <xdr:col>24</xdr:col>
      <xdr:colOff>63500</xdr:colOff>
      <xdr:row>95</xdr:row>
      <xdr:rowOff>159779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04428"/>
          <a:ext cx="838200" cy="4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116678</xdr:rowOff>
    </xdr:from>
    <xdr:to>
      <xdr:col>19</xdr:col>
      <xdr:colOff>177800</xdr:colOff>
      <xdr:row>95</xdr:row>
      <xdr:rowOff>165227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04428"/>
          <a:ext cx="889000" cy="4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165227</xdr:rowOff>
    </xdr:from>
    <xdr:to>
      <xdr:col>15</xdr:col>
      <xdr:colOff>50800</xdr:colOff>
      <xdr:row>96</xdr:row>
      <xdr:rowOff>103029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52977"/>
          <a:ext cx="889000" cy="10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103029</xdr:rowOff>
    </xdr:from>
    <xdr:to>
      <xdr:col>10</xdr:col>
      <xdr:colOff>114300</xdr:colOff>
      <xdr:row>96</xdr:row>
      <xdr:rowOff>104733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62229"/>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35331</xdr:rowOff>
    </xdr:from>
    <xdr:to>
      <xdr:col>10</xdr:col>
      <xdr:colOff>165100</xdr:colOff>
      <xdr:row>96</xdr:row>
      <xdr:rowOff>136931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153458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9824</xdr:rowOff>
    </xdr:from>
    <xdr:to>
      <xdr:col>6</xdr:col>
      <xdr:colOff>38100</xdr:colOff>
      <xdr:row>96</xdr:row>
      <xdr:rowOff>111424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127951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108979</xdr:rowOff>
    </xdr:from>
    <xdr:to>
      <xdr:col>24</xdr:col>
      <xdr:colOff>114300</xdr:colOff>
      <xdr:row>96</xdr:row>
      <xdr:rowOff>39129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131856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65878</xdr:rowOff>
    </xdr:from>
    <xdr:to>
      <xdr:col>20</xdr:col>
      <xdr:colOff>38100</xdr:colOff>
      <xdr:row>95</xdr:row>
      <xdr:rowOff>167478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5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12555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2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114427</xdr:rowOff>
    </xdr:from>
    <xdr:to>
      <xdr:col>15</xdr:col>
      <xdr:colOff>101600</xdr:colOff>
      <xdr:row>96</xdr:row>
      <xdr:rowOff>44577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61104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52229</xdr:rowOff>
    </xdr:from>
    <xdr:to>
      <xdr:col>10</xdr:col>
      <xdr:colOff>165100</xdr:colOff>
      <xdr:row>96</xdr:row>
      <xdr:rowOff>153829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144956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53933</xdr:rowOff>
    </xdr:from>
    <xdr:to>
      <xdr:col>6</xdr:col>
      <xdr:colOff>38100</xdr:colOff>
      <xdr:row>96</xdr:row>
      <xdr:rowOff>155533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146660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79415</xdr:rowOff>
    </xdr:from>
    <xdr:to>
      <xdr:col>55</xdr:col>
      <xdr:colOff>0</xdr:colOff>
      <xdr:row>37</xdr:row>
      <xdr:rowOff>85234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23065"/>
          <a:ext cx="838200" cy="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79415</xdr:rowOff>
    </xdr:from>
    <xdr:to>
      <xdr:col>50</xdr:col>
      <xdr:colOff>114300</xdr:colOff>
      <xdr:row>37</xdr:row>
      <xdr:rowOff>101415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23065"/>
          <a:ext cx="889000" cy="2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75227</xdr:rowOff>
    </xdr:from>
    <xdr:to>
      <xdr:col>45</xdr:col>
      <xdr:colOff>177800</xdr:colOff>
      <xdr:row>37</xdr:row>
      <xdr:rowOff>101415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18877"/>
          <a:ext cx="889000" cy="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75227</xdr:rowOff>
    </xdr:from>
    <xdr:to>
      <xdr:col>41</xdr:col>
      <xdr:colOff>50800</xdr:colOff>
      <xdr:row>37</xdr:row>
      <xdr:rowOff>102368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18877"/>
          <a:ext cx="8890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12608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34434</xdr:rowOff>
    </xdr:from>
    <xdr:to>
      <xdr:col>55</xdr:col>
      <xdr:colOff>50800</xdr:colOff>
      <xdr:row>37</xdr:row>
      <xdr:rowOff>136034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12861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5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28615</xdr:rowOff>
    </xdr:from>
    <xdr:to>
      <xdr:col>50</xdr:col>
      <xdr:colOff>165100</xdr:colOff>
      <xdr:row>37</xdr:row>
      <xdr:rowOff>130215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121342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6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50615</xdr:rowOff>
    </xdr:from>
    <xdr:to>
      <xdr:col>46</xdr:col>
      <xdr:colOff>38100</xdr:colOff>
      <xdr:row>37</xdr:row>
      <xdr:rowOff>152215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143343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8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24427</xdr:rowOff>
    </xdr:from>
    <xdr:to>
      <xdr:col>41</xdr:col>
      <xdr:colOff>101600</xdr:colOff>
      <xdr:row>37</xdr:row>
      <xdr:rowOff>126027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142554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14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51568</xdr:rowOff>
    </xdr:from>
    <xdr:to>
      <xdr:col>36</xdr:col>
      <xdr:colOff>165100</xdr:colOff>
      <xdr:row>37</xdr:row>
      <xdr:rowOff>153168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144294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48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12686</xdr:rowOff>
    </xdr:from>
    <xdr:to>
      <xdr:col>55</xdr:col>
      <xdr:colOff>0</xdr:colOff>
      <xdr:row>58</xdr:row>
      <xdr:rowOff>31930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56786"/>
          <a:ext cx="8382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31325</xdr:rowOff>
    </xdr:from>
    <xdr:to>
      <xdr:col>50</xdr:col>
      <xdr:colOff>114300</xdr:colOff>
      <xdr:row>58</xdr:row>
      <xdr:rowOff>31930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75425"/>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31325</xdr:rowOff>
    </xdr:from>
    <xdr:to>
      <xdr:col>45</xdr:col>
      <xdr:colOff>177800</xdr:colOff>
      <xdr:row>58</xdr:row>
      <xdr:rowOff>55797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75425"/>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55797</xdr:rowOff>
    </xdr:from>
    <xdr:to>
      <xdr:col>41</xdr:col>
      <xdr:colOff>50800</xdr:colOff>
      <xdr:row>58</xdr:row>
      <xdr:rowOff>62155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99897"/>
          <a:ext cx="8890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148318</xdr:rowOff>
    </xdr:from>
    <xdr:to>
      <xdr:col>41</xdr:col>
      <xdr:colOff>101600</xdr:colOff>
      <xdr:row>58</xdr:row>
      <xdr:rowOff>78468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94995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128425</xdr:rowOff>
    </xdr:from>
    <xdr:to>
      <xdr:col>36</xdr:col>
      <xdr:colOff>165100</xdr:colOff>
      <xdr:row>58</xdr:row>
      <xdr:rowOff>58575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75102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133336</xdr:rowOff>
    </xdr:from>
    <xdr:to>
      <xdr:col>55</xdr:col>
      <xdr:colOff>50800</xdr:colOff>
      <xdr:row>58</xdr:row>
      <xdr:rowOff>63486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0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92713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9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152580</xdr:rowOff>
    </xdr:from>
    <xdr:to>
      <xdr:col>50</xdr:col>
      <xdr:colOff>165100</xdr:colOff>
      <xdr:row>58</xdr:row>
      <xdr:rowOff>82730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73857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1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151975</xdr:rowOff>
    </xdr:from>
    <xdr:to>
      <xdr:col>46</xdr:col>
      <xdr:colOff>38100</xdr:colOff>
      <xdr:row>58</xdr:row>
      <xdr:rowOff>82125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73252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1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4997</xdr:rowOff>
    </xdr:from>
    <xdr:to>
      <xdr:col>41</xdr:col>
      <xdr:colOff>101600</xdr:colOff>
      <xdr:row>58</xdr:row>
      <xdr:rowOff>106597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97724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4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11355</xdr:rowOff>
    </xdr:from>
    <xdr:to>
      <xdr:col>36</xdr:col>
      <xdr:colOff>165100</xdr:colOff>
      <xdr:row>58</xdr:row>
      <xdr:rowOff>112955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104082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4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103141</xdr:rowOff>
    </xdr:from>
    <xdr:to>
      <xdr:col>55</xdr:col>
      <xdr:colOff>0</xdr:colOff>
      <xdr:row>78</xdr:row>
      <xdr:rowOff>165467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76241"/>
          <a:ext cx="838200" cy="6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165467</xdr:rowOff>
    </xdr:from>
    <xdr:to>
      <xdr:col>50</xdr:col>
      <xdr:colOff>114300</xdr:colOff>
      <xdr:row>79</xdr:row>
      <xdr:rowOff>38190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38567"/>
          <a:ext cx="889000" cy="4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38190</xdr:rowOff>
    </xdr:from>
    <xdr:to>
      <xdr:col>45</xdr:col>
      <xdr:colOff>177800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82740"/>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117382</xdr:rowOff>
    </xdr:from>
    <xdr:to>
      <xdr:col>41</xdr:col>
      <xdr:colOff>50800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90482"/>
          <a:ext cx="889000" cy="9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52341</xdr:rowOff>
    </xdr:from>
    <xdr:to>
      <xdr:col>55</xdr:col>
      <xdr:colOff>50800</xdr:colOff>
      <xdr:row>78</xdr:row>
      <xdr:rowOff>153941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11718</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1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114667</xdr:rowOff>
    </xdr:from>
    <xdr:to>
      <xdr:col>50</xdr:col>
      <xdr:colOff>165100</xdr:colOff>
      <xdr:row>79</xdr:row>
      <xdr:rowOff>44817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8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35944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8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158840</xdr:rowOff>
    </xdr:from>
    <xdr:to>
      <xdr:col>46</xdr:col>
      <xdr:colOff>38100</xdr:colOff>
      <xdr:row>79</xdr:row>
      <xdr:rowOff>88990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80117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66582</xdr:rowOff>
    </xdr:from>
    <xdr:to>
      <xdr:col>36</xdr:col>
      <xdr:colOff>165100</xdr:colOff>
      <xdr:row>78</xdr:row>
      <xdr:rowOff>168182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3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159309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3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54535</xdr:rowOff>
    </xdr:from>
    <xdr:to>
      <xdr:col>55</xdr:col>
      <xdr:colOff>0</xdr:colOff>
      <xdr:row>98</xdr:row>
      <xdr:rowOff>54851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56635"/>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38317</xdr:rowOff>
    </xdr:from>
    <xdr:to>
      <xdr:col>50</xdr:col>
      <xdr:colOff>114300</xdr:colOff>
      <xdr:row>98</xdr:row>
      <xdr:rowOff>54535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40417"/>
          <a:ext cx="889000" cy="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38317</xdr:rowOff>
    </xdr:from>
    <xdr:to>
      <xdr:col>45</xdr:col>
      <xdr:colOff>177800</xdr:colOff>
      <xdr:row>98</xdr:row>
      <xdr:rowOff>63426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40417"/>
          <a:ext cx="889000"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63426</xdr:rowOff>
    </xdr:from>
    <xdr:to>
      <xdr:col>41</xdr:col>
      <xdr:colOff>50800</xdr:colOff>
      <xdr:row>98</xdr:row>
      <xdr:rowOff>102910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65526"/>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134090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3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4051</xdr:rowOff>
    </xdr:from>
    <xdr:to>
      <xdr:col>55</xdr:col>
      <xdr:colOff>50800</xdr:colOff>
      <xdr:row>98</xdr:row>
      <xdr:rowOff>105651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134878</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3735</xdr:rowOff>
    </xdr:from>
    <xdr:to>
      <xdr:col>50</xdr:col>
      <xdr:colOff>165100</xdr:colOff>
      <xdr:row>98</xdr:row>
      <xdr:rowOff>105335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121862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8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158967</xdr:rowOff>
    </xdr:from>
    <xdr:to>
      <xdr:col>46</xdr:col>
      <xdr:colOff>38100</xdr:colOff>
      <xdr:row>98</xdr:row>
      <xdr:rowOff>89117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105644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12626</xdr:rowOff>
    </xdr:from>
    <xdr:to>
      <xdr:col>41</xdr:col>
      <xdr:colOff>101600</xdr:colOff>
      <xdr:row>98</xdr:row>
      <xdr:rowOff>114226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1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130753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52110</xdr:rowOff>
    </xdr:from>
    <xdr:to>
      <xdr:col>36</xdr:col>
      <xdr:colOff>165100</xdr:colOff>
      <xdr:row>98</xdr:row>
      <xdr:rowOff>153710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144837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4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108264</xdr:rowOff>
    </xdr:from>
    <xdr:to>
      <xdr:col>85</xdr:col>
      <xdr:colOff>127000</xdr:colOff>
      <xdr:row>39</xdr:row>
      <xdr:rowOff>24451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23364"/>
          <a:ext cx="838200" cy="8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11188</xdr:rowOff>
    </xdr:from>
    <xdr:to>
      <xdr:col>81</xdr:col>
      <xdr:colOff>50800</xdr:colOff>
      <xdr:row>39</xdr:row>
      <xdr:rowOff>24451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97738"/>
          <a:ext cx="8890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11188</xdr:rowOff>
    </xdr:from>
    <xdr:to>
      <xdr:col>76</xdr:col>
      <xdr:colOff>114300</xdr:colOff>
      <xdr:row>39</xdr:row>
      <xdr:rowOff>27488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9773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27488</xdr:rowOff>
    </xdr:from>
    <xdr:to>
      <xdr:col>71</xdr:col>
      <xdr:colOff>177800</xdr:colOff>
      <xdr:row>39</xdr:row>
      <xdr:rowOff>43296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4038"/>
          <a:ext cx="889000" cy="1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119022</xdr:rowOff>
    </xdr:from>
    <xdr:to>
      <xdr:col>72</xdr:col>
      <xdr:colOff>38100</xdr:colOff>
      <xdr:row>39</xdr:row>
      <xdr:rowOff>49172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65699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110857</xdr:rowOff>
    </xdr:from>
    <xdr:to>
      <xdr:col>67</xdr:col>
      <xdr:colOff>101600</xdr:colOff>
      <xdr:row>39</xdr:row>
      <xdr:rowOff>41007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57534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57464</xdr:rowOff>
    </xdr:from>
    <xdr:to>
      <xdr:col>85</xdr:col>
      <xdr:colOff>177800</xdr:colOff>
      <xdr:row>38</xdr:row>
      <xdr:rowOff>159064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7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16841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145101</xdr:rowOff>
    </xdr:from>
    <xdr:to>
      <xdr:col>81</xdr:col>
      <xdr:colOff>101600</xdr:colOff>
      <xdr:row>39</xdr:row>
      <xdr:rowOff>75251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66378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5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131838</xdr:rowOff>
    </xdr:from>
    <xdr:to>
      <xdr:col>76</xdr:col>
      <xdr:colOff>165100</xdr:colOff>
      <xdr:row>39</xdr:row>
      <xdr:rowOff>61988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53115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3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148138</xdr:rowOff>
    </xdr:from>
    <xdr:to>
      <xdr:col>72</xdr:col>
      <xdr:colOff>38100</xdr:colOff>
      <xdr:row>39</xdr:row>
      <xdr:rowOff>78288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69415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5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163946</xdr:rowOff>
    </xdr:from>
    <xdr:to>
      <xdr:col>67</xdr:col>
      <xdr:colOff>101600</xdr:colOff>
      <xdr:row>39</xdr:row>
      <xdr:rowOff>94096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85223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1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118059</xdr:rowOff>
    </xdr:from>
    <xdr:to>
      <xdr:col>85</xdr:col>
      <xdr:colOff>127000</xdr:colOff>
      <xdr:row>77</xdr:row>
      <xdr:rowOff>155360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19709"/>
          <a:ext cx="838200" cy="3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49302</xdr:rowOff>
    </xdr:from>
    <xdr:to>
      <xdr:col>81</xdr:col>
      <xdr:colOff>50800</xdr:colOff>
      <xdr:row>77</xdr:row>
      <xdr:rowOff>118059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50952"/>
          <a:ext cx="889000" cy="6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158504</xdr:rowOff>
    </xdr:from>
    <xdr:to>
      <xdr:col>76</xdr:col>
      <xdr:colOff>114300</xdr:colOff>
      <xdr:row>77</xdr:row>
      <xdr:rowOff>49302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88704"/>
          <a:ext cx="889000" cy="6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134049</xdr:rowOff>
    </xdr:from>
    <xdr:to>
      <xdr:col>71</xdr:col>
      <xdr:colOff>177800</xdr:colOff>
      <xdr:row>76</xdr:row>
      <xdr:rowOff>158504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64249"/>
          <a:ext cx="889000" cy="2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44190</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104560</xdr:rowOff>
    </xdr:from>
    <xdr:to>
      <xdr:col>85</xdr:col>
      <xdr:colOff>177800</xdr:colOff>
      <xdr:row>78</xdr:row>
      <xdr:rowOff>34710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82987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8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67259</xdr:rowOff>
    </xdr:from>
    <xdr:to>
      <xdr:col>81</xdr:col>
      <xdr:colOff>101600</xdr:colOff>
      <xdr:row>77</xdr:row>
      <xdr:rowOff>168859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159986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36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169952</xdr:rowOff>
    </xdr:from>
    <xdr:to>
      <xdr:col>76</xdr:col>
      <xdr:colOff>165100</xdr:colOff>
      <xdr:row>77</xdr:row>
      <xdr:rowOff>100102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116629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97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107704</xdr:rowOff>
    </xdr:from>
    <xdr:to>
      <xdr:col>72</xdr:col>
      <xdr:colOff>38100</xdr:colOff>
      <xdr:row>77</xdr:row>
      <xdr:rowOff>37854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54381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1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83249</xdr:rowOff>
    </xdr:from>
    <xdr:to>
      <xdr:col>67</xdr:col>
      <xdr:colOff>101600</xdr:colOff>
      <xdr:row>77</xdr:row>
      <xdr:rowOff>13399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29927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8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25789</xdr:rowOff>
    </xdr:from>
    <xdr:to>
      <xdr:col>85</xdr:col>
      <xdr:colOff>127000</xdr:colOff>
      <xdr:row>99</xdr:row>
      <xdr:rowOff>92289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99339"/>
          <a:ext cx="8382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105718</xdr:rowOff>
    </xdr:from>
    <xdr:to>
      <xdr:col>81</xdr:col>
      <xdr:colOff>50800</xdr:colOff>
      <xdr:row>99</xdr:row>
      <xdr:rowOff>25789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07818"/>
          <a:ext cx="889000" cy="9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105718</xdr:rowOff>
    </xdr:from>
    <xdr:to>
      <xdr:col>76</xdr:col>
      <xdr:colOff>114300</xdr:colOff>
      <xdr:row>98</xdr:row>
      <xdr:rowOff>140354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07818"/>
          <a:ext cx="889000" cy="3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140354</xdr:rowOff>
    </xdr:from>
    <xdr:to>
      <xdr:col>71</xdr:col>
      <xdr:colOff>177800</xdr:colOff>
      <xdr:row>98</xdr:row>
      <xdr:rowOff>170473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42454"/>
          <a:ext cx="889000" cy="3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131522</xdr:rowOff>
    </xdr:from>
    <xdr:to>
      <xdr:col>72</xdr:col>
      <xdr:colOff>38100</xdr:colOff>
      <xdr:row>99</xdr:row>
      <xdr:rowOff>61672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52799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155963</xdr:rowOff>
    </xdr:from>
    <xdr:to>
      <xdr:col>67</xdr:col>
      <xdr:colOff>101600</xdr:colOff>
      <xdr:row>99</xdr:row>
      <xdr:rowOff>86113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5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77240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41489</xdr:rowOff>
    </xdr:from>
    <xdr:to>
      <xdr:col>85</xdr:col>
      <xdr:colOff>177800</xdr:colOff>
      <xdr:row>99</xdr:row>
      <xdr:rowOff>143089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1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127866</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146439</xdr:rowOff>
    </xdr:from>
    <xdr:to>
      <xdr:col>81</xdr:col>
      <xdr:colOff>101600</xdr:colOff>
      <xdr:row>99</xdr:row>
      <xdr:rowOff>76589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67716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54918</xdr:rowOff>
    </xdr:from>
    <xdr:to>
      <xdr:col>76</xdr:col>
      <xdr:colOff>165100</xdr:colOff>
      <xdr:row>98</xdr:row>
      <xdr:rowOff>156518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1595</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3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89554</xdr:rowOff>
    </xdr:from>
    <xdr:to>
      <xdr:col>72</xdr:col>
      <xdr:colOff>38100</xdr:colOff>
      <xdr:row>99</xdr:row>
      <xdr:rowOff>19704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36231</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119673</xdr:rowOff>
    </xdr:from>
    <xdr:to>
      <xdr:col>67</xdr:col>
      <xdr:colOff>101600</xdr:colOff>
      <xdr:row>99</xdr:row>
      <xdr:rowOff>49823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66350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147593</xdr:rowOff>
    </xdr:from>
    <xdr:to>
      <xdr:col>102</xdr:col>
      <xdr:colOff>165100</xdr:colOff>
      <xdr:row>39</xdr:row>
      <xdr:rowOff>77743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94270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157918</xdr:rowOff>
    </xdr:from>
    <xdr:to>
      <xdr:col>98</xdr:col>
      <xdr:colOff>38100</xdr:colOff>
      <xdr:row>39</xdr:row>
      <xdr:rowOff>88068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104595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48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103181</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47281"/>
          <a:ext cx="838200" cy="1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103181</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47281"/>
          <a:ext cx="889000" cy="1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11119</xdr:rowOff>
    </xdr:from>
    <xdr:to>
      <xdr:col>102</xdr:col>
      <xdr:colOff>165100</xdr:colOff>
      <xdr:row>58</xdr:row>
      <xdr:rowOff>112719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129246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144373</xdr:rowOff>
    </xdr:from>
    <xdr:to>
      <xdr:col>98</xdr:col>
      <xdr:colOff>38100</xdr:colOff>
      <xdr:row>58</xdr:row>
      <xdr:rowOff>74523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91050</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6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52381</xdr:rowOff>
    </xdr:from>
    <xdr:to>
      <xdr:col>112</xdr:col>
      <xdr:colOff>38100</xdr:colOff>
      <xdr:row>58</xdr:row>
      <xdr:rowOff>153981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145108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8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94058</xdr:rowOff>
    </xdr:from>
    <xdr:to>
      <xdr:col>116</xdr:col>
      <xdr:colOff>63500</xdr:colOff>
      <xdr:row>75</xdr:row>
      <xdr:rowOff>138785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52808"/>
          <a:ext cx="838200" cy="4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138785</xdr:rowOff>
    </xdr:from>
    <xdr:to>
      <xdr:col>111</xdr:col>
      <xdr:colOff>177800</xdr:colOff>
      <xdr:row>75</xdr:row>
      <xdr:rowOff>146517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97535"/>
          <a:ext cx="889000" cy="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146517</xdr:rowOff>
    </xdr:from>
    <xdr:to>
      <xdr:col>107</xdr:col>
      <xdr:colOff>50800</xdr:colOff>
      <xdr:row>76</xdr:row>
      <xdr:rowOff>23000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005267"/>
          <a:ext cx="889000" cy="4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23000</xdr:rowOff>
    </xdr:from>
    <xdr:to>
      <xdr:col>102</xdr:col>
      <xdr:colOff>114300</xdr:colOff>
      <xdr:row>76</xdr:row>
      <xdr:rowOff>84227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53200"/>
          <a:ext cx="889000" cy="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16992</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43258</xdr:rowOff>
    </xdr:from>
    <xdr:to>
      <xdr:col>116</xdr:col>
      <xdr:colOff>114300</xdr:colOff>
      <xdr:row>75</xdr:row>
      <xdr:rowOff>144858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66135</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5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87985</xdr:rowOff>
    </xdr:from>
    <xdr:to>
      <xdr:col>112</xdr:col>
      <xdr:colOff>38100</xdr:colOff>
      <xdr:row>76</xdr:row>
      <xdr:rowOff>18135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34662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72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95717</xdr:rowOff>
    </xdr:from>
    <xdr:to>
      <xdr:col>107</xdr:col>
      <xdr:colOff>101600</xdr:colOff>
      <xdr:row>76</xdr:row>
      <xdr:rowOff>25867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42394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72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143649</xdr:rowOff>
    </xdr:from>
    <xdr:to>
      <xdr:col>102</xdr:col>
      <xdr:colOff>165100</xdr:colOff>
      <xdr:row>76</xdr:row>
      <xdr:rowOff>73800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023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64927</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309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33427</xdr:rowOff>
    </xdr:from>
    <xdr:to>
      <xdr:col>98</xdr:col>
      <xdr:colOff>38100</xdr:colOff>
      <xdr:row>76</xdr:row>
      <xdr:rowOff>135027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126154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すべての項目において、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人口減少に伴</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う</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主な構成項目である人件費は、住民一人当たり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275,108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円となっており、年々増加していることから類似団体と比べて高い水準にある。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今後は定員管理の適正化や給与水準の見直しにより人件費の抑制に努める。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69,892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122,483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円となっており、類似団体より数値が高くなっている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健康増進事業</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保健事業</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、介護予防事業など</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充実させ、扶助費</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及び繰出金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の抑制に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
1,629
79.58
2,390,270
2,042,516
316,213
1,289,940
1,640,188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128880</xdr:rowOff>
    </xdr:from>
    <xdr:to>
      <xdr:col>24</xdr:col>
      <xdr:colOff>63500</xdr:colOff>
      <xdr:row>36</xdr:row>
      <xdr:rowOff>150921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01080"/>
          <a:ext cx="838200" cy="2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150921</xdr:rowOff>
    </xdr:from>
    <xdr:to>
      <xdr:col>19</xdr:col>
      <xdr:colOff>177800</xdr:colOff>
      <xdr:row>36</xdr:row>
      <xdr:rowOff>164141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23121"/>
          <a:ext cx="8890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164141</xdr:rowOff>
    </xdr:from>
    <xdr:to>
      <xdr:col>15</xdr:col>
      <xdr:colOff>50800</xdr:colOff>
      <xdr:row>37</xdr:row>
      <xdr:rowOff>2178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36341"/>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2178</xdr:rowOff>
    </xdr:from>
    <xdr:to>
      <xdr:col>10</xdr:col>
      <xdr:colOff>114300</xdr:colOff>
      <xdr:row>37</xdr:row>
      <xdr:rowOff>12541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45828"/>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29445</xdr:rowOff>
    </xdr:from>
    <xdr:to>
      <xdr:col>10</xdr:col>
      <xdr:colOff>165100</xdr:colOff>
      <xdr:row>37</xdr:row>
      <xdr:rowOff>131045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122172</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122581</xdr:rowOff>
    </xdr:from>
    <xdr:to>
      <xdr:col>6</xdr:col>
      <xdr:colOff>38100</xdr:colOff>
      <xdr:row>37</xdr:row>
      <xdr:rowOff>52731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69258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78080</xdr:rowOff>
    </xdr:from>
    <xdr:to>
      <xdr:col>24</xdr:col>
      <xdr:colOff>114300</xdr:colOff>
      <xdr:row>37</xdr:row>
      <xdr:rowOff>8230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100957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100121</xdr:rowOff>
    </xdr:from>
    <xdr:to>
      <xdr:col>20</xdr:col>
      <xdr:colOff>38100</xdr:colOff>
      <xdr:row>37</xdr:row>
      <xdr:rowOff>30271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7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46798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4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113341</xdr:rowOff>
    </xdr:from>
    <xdr:to>
      <xdr:col>15</xdr:col>
      <xdr:colOff>101600</xdr:colOff>
      <xdr:row>37</xdr:row>
      <xdr:rowOff>43491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60018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122828</xdr:rowOff>
    </xdr:from>
    <xdr:to>
      <xdr:col>10</xdr:col>
      <xdr:colOff>165100</xdr:colOff>
      <xdr:row>37</xdr:row>
      <xdr:rowOff>52978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69505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133191</xdr:rowOff>
    </xdr:from>
    <xdr:to>
      <xdr:col>6</xdr:col>
      <xdr:colOff>38100</xdr:colOff>
      <xdr:row>37</xdr:row>
      <xdr:rowOff>63341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54468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3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22571</xdr:rowOff>
    </xdr:from>
    <xdr:to>
      <xdr:col>24</xdr:col>
      <xdr:colOff>63500</xdr:colOff>
      <xdr:row>58</xdr:row>
      <xdr:rowOff>52414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66671"/>
          <a:ext cx="838200" cy="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151747</xdr:rowOff>
    </xdr:from>
    <xdr:to>
      <xdr:col>19</xdr:col>
      <xdr:colOff>177800</xdr:colOff>
      <xdr:row>58</xdr:row>
      <xdr:rowOff>22571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24397"/>
          <a:ext cx="889000" cy="4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151747</xdr:rowOff>
    </xdr:from>
    <xdr:to>
      <xdr:col>15</xdr:col>
      <xdr:colOff>50800</xdr:colOff>
      <xdr:row>58</xdr:row>
      <xdr:rowOff>8941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24397"/>
          <a:ext cx="889000" cy="2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8941</xdr:rowOff>
    </xdr:from>
    <xdr:to>
      <xdr:col>10</xdr:col>
      <xdr:colOff>114300</xdr:colOff>
      <xdr:row>58</xdr:row>
      <xdr:rowOff>36909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53041"/>
          <a:ext cx="889000" cy="2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156169</xdr:rowOff>
    </xdr:from>
    <xdr:to>
      <xdr:col>10</xdr:col>
      <xdr:colOff>165100</xdr:colOff>
      <xdr:row>58</xdr:row>
      <xdr:rowOff>86319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77446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142471</xdr:rowOff>
    </xdr:from>
    <xdr:to>
      <xdr:col>6</xdr:col>
      <xdr:colOff>38100</xdr:colOff>
      <xdr:row>58</xdr:row>
      <xdr:rowOff>72621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89148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1614</xdr:rowOff>
    </xdr:from>
    <xdr:to>
      <xdr:col>24</xdr:col>
      <xdr:colOff>114300</xdr:colOff>
      <xdr:row>58</xdr:row>
      <xdr:rowOff>103214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143221</xdr:rowOff>
    </xdr:from>
    <xdr:to>
      <xdr:col>20</xdr:col>
      <xdr:colOff>38100</xdr:colOff>
      <xdr:row>58</xdr:row>
      <xdr:rowOff>73371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64498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0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100947</xdr:rowOff>
    </xdr:from>
    <xdr:to>
      <xdr:col>15</xdr:col>
      <xdr:colOff>101600</xdr:colOff>
      <xdr:row>58</xdr:row>
      <xdr:rowOff>31097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47624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4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129591</xdr:rowOff>
    </xdr:from>
    <xdr:to>
      <xdr:col>10</xdr:col>
      <xdr:colOff>165100</xdr:colOff>
      <xdr:row>58</xdr:row>
      <xdr:rowOff>59741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76268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157559</xdr:rowOff>
    </xdr:from>
    <xdr:to>
      <xdr:col>6</xdr:col>
      <xdr:colOff>38100</xdr:colOff>
      <xdr:row>58</xdr:row>
      <xdr:rowOff>87709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78836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56617</xdr:rowOff>
    </xdr:from>
    <xdr:to>
      <xdr:col>24</xdr:col>
      <xdr:colOff>63500</xdr:colOff>
      <xdr:row>77</xdr:row>
      <xdr:rowOff>57888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58267"/>
          <a:ext cx="8382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56617</xdr:rowOff>
    </xdr:from>
    <xdr:to>
      <xdr:col>19</xdr:col>
      <xdr:colOff>177800</xdr:colOff>
      <xdr:row>77</xdr:row>
      <xdr:rowOff>64174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58267"/>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64174</xdr:rowOff>
    </xdr:from>
    <xdr:to>
      <xdr:col>15</xdr:col>
      <xdr:colOff>50800</xdr:colOff>
      <xdr:row>77</xdr:row>
      <xdr:rowOff>111762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65824"/>
          <a:ext cx="889000" cy="4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103600</xdr:rowOff>
    </xdr:from>
    <xdr:to>
      <xdr:col>10</xdr:col>
      <xdr:colOff>114300</xdr:colOff>
      <xdr:row>77</xdr:row>
      <xdr:rowOff>111762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05250"/>
          <a:ext cx="8890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91115</xdr:rowOff>
    </xdr:from>
    <xdr:to>
      <xdr:col>10</xdr:col>
      <xdr:colOff>165100</xdr:colOff>
      <xdr:row>78</xdr:row>
      <xdr:rowOff>21265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70382</xdr:rowOff>
    </xdr:from>
    <xdr:to>
      <xdr:col>6</xdr:col>
      <xdr:colOff>38100</xdr:colOff>
      <xdr:row>78</xdr:row>
      <xdr:rowOff>532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163109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7088</xdr:rowOff>
    </xdr:from>
    <xdr:to>
      <xdr:col>24</xdr:col>
      <xdr:colOff>114300</xdr:colOff>
      <xdr:row>77</xdr:row>
      <xdr:rowOff>108688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29965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5817</xdr:rowOff>
    </xdr:from>
    <xdr:to>
      <xdr:col>20</xdr:col>
      <xdr:colOff>38100</xdr:colOff>
      <xdr:row>77</xdr:row>
      <xdr:rowOff>107417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123944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8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13374</xdr:rowOff>
    </xdr:from>
    <xdr:to>
      <xdr:col>15</xdr:col>
      <xdr:colOff>101600</xdr:colOff>
      <xdr:row>77</xdr:row>
      <xdr:rowOff>114974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9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60962</xdr:rowOff>
    </xdr:from>
    <xdr:to>
      <xdr:col>10</xdr:col>
      <xdr:colOff>165100</xdr:colOff>
      <xdr:row>77</xdr:row>
      <xdr:rowOff>162562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3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52800</xdr:rowOff>
    </xdr:from>
    <xdr:to>
      <xdr:col>6</xdr:col>
      <xdr:colOff>38100</xdr:colOff>
      <xdr:row>77</xdr:row>
      <xdr:rowOff>154400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170927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2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118298</xdr:rowOff>
    </xdr:from>
    <xdr:to>
      <xdr:col>24</xdr:col>
      <xdr:colOff>63500</xdr:colOff>
      <xdr:row>97</xdr:row>
      <xdr:rowOff>119371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48948"/>
          <a:ext cx="838200" cy="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118298</xdr:rowOff>
    </xdr:from>
    <xdr:to>
      <xdr:col>19</xdr:col>
      <xdr:colOff>177800</xdr:colOff>
      <xdr:row>97</xdr:row>
      <xdr:rowOff>129600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48948"/>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129600</xdr:rowOff>
    </xdr:from>
    <xdr:to>
      <xdr:col>15</xdr:col>
      <xdr:colOff>50800</xdr:colOff>
      <xdr:row>97</xdr:row>
      <xdr:rowOff>143814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60250"/>
          <a:ext cx="889000" cy="1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143814</xdr:rowOff>
    </xdr:from>
    <xdr:to>
      <xdr:col>10</xdr:col>
      <xdr:colOff>114300</xdr:colOff>
      <xdr:row>97</xdr:row>
      <xdr:rowOff>160277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74464"/>
          <a:ext cx="889000" cy="1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68794</xdr:rowOff>
    </xdr:from>
    <xdr:to>
      <xdr:col>10</xdr:col>
      <xdr:colOff>165100</xdr:colOff>
      <xdr:row>97</xdr:row>
      <xdr:rowOff>170394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15471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151098</xdr:rowOff>
    </xdr:from>
    <xdr:to>
      <xdr:col>6</xdr:col>
      <xdr:colOff>38100</xdr:colOff>
      <xdr:row>97</xdr:row>
      <xdr:rowOff>81248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97775</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38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68571</xdr:rowOff>
    </xdr:from>
    <xdr:to>
      <xdr:col>24</xdr:col>
      <xdr:colOff>114300</xdr:colOff>
      <xdr:row>97</xdr:row>
      <xdr:rowOff>170171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67498</xdr:rowOff>
    </xdr:from>
    <xdr:to>
      <xdr:col>20</xdr:col>
      <xdr:colOff>38100</xdr:colOff>
      <xdr:row>97</xdr:row>
      <xdr:rowOff>169098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160225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9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78800</xdr:rowOff>
    </xdr:from>
    <xdr:to>
      <xdr:col>15</xdr:col>
      <xdr:colOff>101600</xdr:colOff>
      <xdr:row>98</xdr:row>
      <xdr:rowOff>8950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0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0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93014</xdr:rowOff>
    </xdr:from>
    <xdr:to>
      <xdr:col>10</xdr:col>
      <xdr:colOff>165100</xdr:colOff>
      <xdr:row>98</xdr:row>
      <xdr:rowOff>23164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14291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109477</xdr:rowOff>
    </xdr:from>
    <xdr:to>
      <xdr:col>6</xdr:col>
      <xdr:colOff>38100</xdr:colOff>
      <xdr:row>98</xdr:row>
      <xdr:rowOff>39627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4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30754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3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96810</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3360"/>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91694</xdr:rowOff>
    </xdr:from>
    <xdr:to>
      <xdr:col>45</xdr:col>
      <xdr:colOff>177800</xdr:colOff>
      <xdr:row>39</xdr:row>
      <xdr:rowOff>96810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78244"/>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91694</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778244"/>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105882</xdr:rowOff>
    </xdr:from>
    <xdr:to>
      <xdr:col>41</xdr:col>
      <xdr:colOff>101600</xdr:colOff>
      <xdr:row>38</xdr:row>
      <xdr:rowOff>36032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52559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22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133967</xdr:rowOff>
    </xdr:from>
    <xdr:to>
      <xdr:col>36</xdr:col>
      <xdr:colOff>165100</xdr:colOff>
      <xdr:row>38</xdr:row>
      <xdr:rowOff>64117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7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80644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5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46010</xdr:rowOff>
    </xdr:from>
    <xdr:to>
      <xdr:col>46</xdr:col>
      <xdr:colOff>38100</xdr:colOff>
      <xdr:row>39</xdr:row>
      <xdr:rowOff>147610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138737</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82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40894</xdr:rowOff>
    </xdr:from>
    <xdr:to>
      <xdr:col>41</xdr:col>
      <xdr:colOff>101600</xdr:colOff>
      <xdr:row>39</xdr:row>
      <xdr:rowOff>142494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133621</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820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33868</xdr:rowOff>
    </xdr:from>
    <xdr:to>
      <xdr:col>55</xdr:col>
      <xdr:colOff>0</xdr:colOff>
      <xdr:row>59</xdr:row>
      <xdr:rowOff>35487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49418"/>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28396</xdr:rowOff>
    </xdr:from>
    <xdr:to>
      <xdr:col>50</xdr:col>
      <xdr:colOff>114300</xdr:colOff>
      <xdr:row>59</xdr:row>
      <xdr:rowOff>33868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43946"/>
          <a:ext cx="889000" cy="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28396</xdr:rowOff>
    </xdr:from>
    <xdr:to>
      <xdr:col>45</xdr:col>
      <xdr:colOff>177800</xdr:colOff>
      <xdr:row>59</xdr:row>
      <xdr:rowOff>32037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43946"/>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32037</xdr:rowOff>
    </xdr:from>
    <xdr:to>
      <xdr:col>41</xdr:col>
      <xdr:colOff>50800</xdr:colOff>
      <xdr:row>59</xdr:row>
      <xdr:rowOff>32765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47587"/>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109196</xdr:rowOff>
    </xdr:from>
    <xdr:to>
      <xdr:col>41</xdr:col>
      <xdr:colOff>101600</xdr:colOff>
      <xdr:row>59</xdr:row>
      <xdr:rowOff>39346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55873</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82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109581</xdr:rowOff>
    </xdr:from>
    <xdr:to>
      <xdr:col>36</xdr:col>
      <xdr:colOff>165100</xdr:colOff>
      <xdr:row>59</xdr:row>
      <xdr:rowOff>39731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56258</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156137</xdr:rowOff>
    </xdr:from>
    <xdr:to>
      <xdr:col>55</xdr:col>
      <xdr:colOff>50800</xdr:colOff>
      <xdr:row>59</xdr:row>
      <xdr:rowOff>86287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71064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1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154518</xdr:rowOff>
    </xdr:from>
    <xdr:to>
      <xdr:col>50</xdr:col>
      <xdr:colOff>165100</xdr:colOff>
      <xdr:row>59</xdr:row>
      <xdr:rowOff>84668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9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75795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9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149046</xdr:rowOff>
    </xdr:from>
    <xdr:to>
      <xdr:col>46</xdr:col>
      <xdr:colOff>38100</xdr:colOff>
      <xdr:row>59</xdr:row>
      <xdr:rowOff>79196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70323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8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152687</xdr:rowOff>
    </xdr:from>
    <xdr:to>
      <xdr:col>41</xdr:col>
      <xdr:colOff>101600</xdr:colOff>
      <xdr:row>59</xdr:row>
      <xdr:rowOff>82837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73964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153415</xdr:rowOff>
    </xdr:from>
    <xdr:to>
      <xdr:col>36</xdr:col>
      <xdr:colOff>165100</xdr:colOff>
      <xdr:row>59</xdr:row>
      <xdr:rowOff>83565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9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74692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127350</xdr:rowOff>
    </xdr:from>
    <xdr:to>
      <xdr:col>55</xdr:col>
      <xdr:colOff>0</xdr:colOff>
      <xdr:row>78</xdr:row>
      <xdr:rowOff>687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29000"/>
          <a:ext cx="838200" cy="4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687</xdr:rowOff>
    </xdr:from>
    <xdr:to>
      <xdr:col>50</xdr:col>
      <xdr:colOff>114300</xdr:colOff>
      <xdr:row>78</xdr:row>
      <xdr:rowOff>19155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73787"/>
          <a:ext cx="8890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19155</xdr:rowOff>
    </xdr:from>
    <xdr:to>
      <xdr:col>45</xdr:col>
      <xdr:colOff>177800</xdr:colOff>
      <xdr:row>78</xdr:row>
      <xdr:rowOff>28927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92255"/>
          <a:ext cx="8890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28927</xdr:rowOff>
    </xdr:from>
    <xdr:to>
      <xdr:col>41</xdr:col>
      <xdr:colOff>50800</xdr:colOff>
      <xdr:row>78</xdr:row>
      <xdr:rowOff>65611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02027"/>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165033</xdr:rowOff>
    </xdr:from>
    <xdr:to>
      <xdr:col>41</xdr:col>
      <xdr:colOff>101600</xdr:colOff>
      <xdr:row>78</xdr:row>
      <xdr:rowOff>95183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86310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133240</xdr:rowOff>
    </xdr:from>
    <xdr:to>
      <xdr:col>36</xdr:col>
      <xdr:colOff>165100</xdr:colOff>
      <xdr:row>78</xdr:row>
      <xdr:rowOff>63390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3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79917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76550</xdr:rowOff>
    </xdr:from>
    <xdr:to>
      <xdr:col>55</xdr:col>
      <xdr:colOff>50800</xdr:colOff>
      <xdr:row>78</xdr:row>
      <xdr:rowOff>6700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99427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2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121337</xdr:rowOff>
    </xdr:from>
    <xdr:to>
      <xdr:col>50</xdr:col>
      <xdr:colOff>165100</xdr:colOff>
      <xdr:row>78</xdr:row>
      <xdr:rowOff>51487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68014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139805</xdr:rowOff>
    </xdr:from>
    <xdr:to>
      <xdr:col>46</xdr:col>
      <xdr:colOff>38100</xdr:colOff>
      <xdr:row>78</xdr:row>
      <xdr:rowOff>69955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86482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1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149577</xdr:rowOff>
    </xdr:from>
    <xdr:to>
      <xdr:col>41</xdr:col>
      <xdr:colOff>101600</xdr:colOff>
      <xdr:row>78</xdr:row>
      <xdr:rowOff>79727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5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96254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2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14811</xdr:rowOff>
    </xdr:from>
    <xdr:to>
      <xdr:col>36</xdr:col>
      <xdr:colOff>165100</xdr:colOff>
      <xdr:row>78</xdr:row>
      <xdr:rowOff>116411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107538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74155</xdr:rowOff>
    </xdr:from>
    <xdr:to>
      <xdr:col>55</xdr:col>
      <xdr:colOff>0</xdr:colOff>
      <xdr:row>97</xdr:row>
      <xdr:rowOff>76240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04805"/>
          <a:ext cx="8382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76240</xdr:rowOff>
    </xdr:from>
    <xdr:to>
      <xdr:col>50</xdr:col>
      <xdr:colOff>114300</xdr:colOff>
      <xdr:row>97</xdr:row>
      <xdr:rowOff>114412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06890"/>
          <a:ext cx="889000" cy="3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113221</xdr:rowOff>
    </xdr:from>
    <xdr:to>
      <xdr:col>45</xdr:col>
      <xdr:colOff>177800</xdr:colOff>
      <xdr:row>97</xdr:row>
      <xdr:rowOff>114412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43871"/>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113221</xdr:rowOff>
    </xdr:from>
    <xdr:to>
      <xdr:col>41</xdr:col>
      <xdr:colOff>50800</xdr:colOff>
      <xdr:row>97</xdr:row>
      <xdr:rowOff>119732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43871"/>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66008</xdr:rowOff>
    </xdr:from>
    <xdr:to>
      <xdr:col>41</xdr:col>
      <xdr:colOff>101600</xdr:colOff>
      <xdr:row>97</xdr:row>
      <xdr:rowOff>167608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158735</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8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61015</xdr:rowOff>
    </xdr:from>
    <xdr:to>
      <xdr:col>36</xdr:col>
      <xdr:colOff>165100</xdr:colOff>
      <xdr:row>97</xdr:row>
      <xdr:rowOff>162615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9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7692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6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23355</xdr:rowOff>
    </xdr:from>
    <xdr:to>
      <xdr:col>55</xdr:col>
      <xdr:colOff>50800</xdr:colOff>
      <xdr:row>97</xdr:row>
      <xdr:rowOff>124955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154182</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4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25440</xdr:rowOff>
    </xdr:from>
    <xdr:to>
      <xdr:col>50</xdr:col>
      <xdr:colOff>165100</xdr:colOff>
      <xdr:row>97</xdr:row>
      <xdr:rowOff>127040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143567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3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63612</xdr:rowOff>
    </xdr:from>
    <xdr:to>
      <xdr:col>46</xdr:col>
      <xdr:colOff>38100</xdr:colOff>
      <xdr:row>97</xdr:row>
      <xdr:rowOff>165212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9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156339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78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62421</xdr:rowOff>
    </xdr:from>
    <xdr:to>
      <xdr:col>41</xdr:col>
      <xdr:colOff>101600</xdr:colOff>
      <xdr:row>97</xdr:row>
      <xdr:rowOff>164021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9098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6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68932</xdr:rowOff>
    </xdr:from>
    <xdr:to>
      <xdr:col>36</xdr:col>
      <xdr:colOff>165100</xdr:colOff>
      <xdr:row>97</xdr:row>
      <xdr:rowOff>170532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161659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79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15211</xdr:rowOff>
    </xdr:from>
    <xdr:to>
      <xdr:col>85</xdr:col>
      <xdr:colOff>127000</xdr:colOff>
      <xdr:row>38</xdr:row>
      <xdr:rowOff>25171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30311"/>
          <a:ext cx="8382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25171</xdr:rowOff>
    </xdr:from>
    <xdr:to>
      <xdr:col>81</xdr:col>
      <xdr:colOff>50800</xdr:colOff>
      <xdr:row>38</xdr:row>
      <xdr:rowOff>52424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40271"/>
          <a:ext cx="889000" cy="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2723</xdr:rowOff>
    </xdr:from>
    <xdr:to>
      <xdr:col>76</xdr:col>
      <xdr:colOff>114300</xdr:colOff>
      <xdr:row>38</xdr:row>
      <xdr:rowOff>52424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17823"/>
          <a:ext cx="889000" cy="4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2723</xdr:rowOff>
    </xdr:from>
    <xdr:to>
      <xdr:col>71</xdr:col>
      <xdr:colOff>177800</xdr:colOff>
      <xdr:row>38</xdr:row>
      <xdr:rowOff>79863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17823"/>
          <a:ext cx="889000" cy="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16571</xdr:rowOff>
    </xdr:from>
    <xdr:to>
      <xdr:col>72</xdr:col>
      <xdr:colOff>38100</xdr:colOff>
      <xdr:row>38</xdr:row>
      <xdr:rowOff>118171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109298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2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12636</xdr:rowOff>
    </xdr:from>
    <xdr:to>
      <xdr:col>67</xdr:col>
      <xdr:colOff>101600</xdr:colOff>
      <xdr:row>38</xdr:row>
      <xdr:rowOff>114236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130763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135861</xdr:rowOff>
    </xdr:from>
    <xdr:to>
      <xdr:col>85</xdr:col>
      <xdr:colOff>177800</xdr:colOff>
      <xdr:row>38</xdr:row>
      <xdr:rowOff>66011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7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158738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3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145821</xdr:rowOff>
    </xdr:from>
    <xdr:to>
      <xdr:col>81</xdr:col>
      <xdr:colOff>101600</xdr:colOff>
      <xdr:row>38</xdr:row>
      <xdr:rowOff>75971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92498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1624</xdr:rowOff>
    </xdr:from>
    <xdr:to>
      <xdr:col>76</xdr:col>
      <xdr:colOff>165100</xdr:colOff>
      <xdr:row>38</xdr:row>
      <xdr:rowOff>103224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1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119751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9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123373</xdr:rowOff>
    </xdr:from>
    <xdr:to>
      <xdr:col>72</xdr:col>
      <xdr:colOff>38100</xdr:colOff>
      <xdr:row>38</xdr:row>
      <xdr:rowOff>53522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670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70050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29063</xdr:rowOff>
    </xdr:from>
    <xdr:to>
      <xdr:col>67</xdr:col>
      <xdr:colOff>101600</xdr:colOff>
      <xdr:row>38</xdr:row>
      <xdr:rowOff>130663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4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121790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3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1877</xdr:rowOff>
    </xdr:from>
    <xdr:to>
      <xdr:col>85</xdr:col>
      <xdr:colOff>127000</xdr:colOff>
      <xdr:row>57</xdr:row>
      <xdr:rowOff>103053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774527"/>
          <a:ext cx="838200" cy="10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72451</xdr:rowOff>
    </xdr:from>
    <xdr:to>
      <xdr:col>81</xdr:col>
      <xdr:colOff>50800</xdr:colOff>
      <xdr:row>57</xdr:row>
      <xdr:rowOff>103053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45101"/>
          <a:ext cx="889000" cy="3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72451</xdr:rowOff>
    </xdr:from>
    <xdr:to>
      <xdr:col>76</xdr:col>
      <xdr:colOff>114300</xdr:colOff>
      <xdr:row>57</xdr:row>
      <xdr:rowOff>115694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45101"/>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97972</xdr:rowOff>
    </xdr:from>
    <xdr:to>
      <xdr:col>71</xdr:col>
      <xdr:colOff>177800</xdr:colOff>
      <xdr:row>57</xdr:row>
      <xdr:rowOff>115694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70622"/>
          <a:ext cx="8890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158049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122527</xdr:rowOff>
    </xdr:from>
    <xdr:to>
      <xdr:col>85</xdr:col>
      <xdr:colOff>177800</xdr:colOff>
      <xdr:row>57</xdr:row>
      <xdr:rowOff>52677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2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145404</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7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52253</xdr:rowOff>
    </xdr:from>
    <xdr:to>
      <xdr:col>81</xdr:col>
      <xdr:colOff>101600</xdr:colOff>
      <xdr:row>57</xdr:row>
      <xdr:rowOff>153853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2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144980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1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21651</xdr:rowOff>
    </xdr:from>
    <xdr:to>
      <xdr:col>76</xdr:col>
      <xdr:colOff>165100</xdr:colOff>
      <xdr:row>57</xdr:row>
      <xdr:rowOff>123251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114378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88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64894</xdr:rowOff>
    </xdr:from>
    <xdr:to>
      <xdr:col>72</xdr:col>
      <xdr:colOff>38100</xdr:colOff>
      <xdr:row>57</xdr:row>
      <xdr:rowOff>166494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157621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3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47172</xdr:rowOff>
    </xdr:from>
    <xdr:to>
      <xdr:col>67</xdr:col>
      <xdr:colOff>101600</xdr:colOff>
      <xdr:row>57</xdr:row>
      <xdr:rowOff>148772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139899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108263</xdr:rowOff>
    </xdr:from>
    <xdr:to>
      <xdr:col>85</xdr:col>
      <xdr:colOff>127000</xdr:colOff>
      <xdr:row>79</xdr:row>
      <xdr:rowOff>24451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81363"/>
          <a:ext cx="838200" cy="8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11188</xdr:rowOff>
    </xdr:from>
    <xdr:to>
      <xdr:col>81</xdr:col>
      <xdr:colOff>50800</xdr:colOff>
      <xdr:row>79</xdr:row>
      <xdr:rowOff>24451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55738"/>
          <a:ext cx="8890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11188</xdr:rowOff>
    </xdr:from>
    <xdr:to>
      <xdr:col>76</xdr:col>
      <xdr:colOff>114300</xdr:colOff>
      <xdr:row>79</xdr:row>
      <xdr:rowOff>27488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5573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27488</xdr:rowOff>
    </xdr:from>
    <xdr:to>
      <xdr:col>71</xdr:col>
      <xdr:colOff>177800</xdr:colOff>
      <xdr:row>79</xdr:row>
      <xdr:rowOff>43295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72038"/>
          <a:ext cx="8890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119022</xdr:rowOff>
    </xdr:from>
    <xdr:to>
      <xdr:col>72</xdr:col>
      <xdr:colOff>38100</xdr:colOff>
      <xdr:row>79</xdr:row>
      <xdr:rowOff>49172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65699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110857</xdr:rowOff>
    </xdr:from>
    <xdr:to>
      <xdr:col>67</xdr:col>
      <xdr:colOff>101600</xdr:colOff>
      <xdr:row>79</xdr:row>
      <xdr:rowOff>41007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57534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57463</xdr:rowOff>
    </xdr:from>
    <xdr:to>
      <xdr:col>85</xdr:col>
      <xdr:colOff>177800</xdr:colOff>
      <xdr:row>78</xdr:row>
      <xdr:rowOff>159063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16840</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1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145101</xdr:rowOff>
    </xdr:from>
    <xdr:to>
      <xdr:col>81</xdr:col>
      <xdr:colOff>101600</xdr:colOff>
      <xdr:row>79</xdr:row>
      <xdr:rowOff>75251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1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66378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1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131838</xdr:rowOff>
    </xdr:from>
    <xdr:to>
      <xdr:col>76</xdr:col>
      <xdr:colOff>165100</xdr:colOff>
      <xdr:row>79</xdr:row>
      <xdr:rowOff>61988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53115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9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148138</xdr:rowOff>
    </xdr:from>
    <xdr:to>
      <xdr:col>72</xdr:col>
      <xdr:colOff>38100</xdr:colOff>
      <xdr:row>79</xdr:row>
      <xdr:rowOff>78288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69415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163945</xdr:rowOff>
    </xdr:from>
    <xdr:to>
      <xdr:col>67</xdr:col>
      <xdr:colOff>101600</xdr:colOff>
      <xdr:row>79</xdr:row>
      <xdr:rowOff>94095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85222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29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118059</xdr:rowOff>
    </xdr:from>
    <xdr:to>
      <xdr:col>85</xdr:col>
      <xdr:colOff>127000</xdr:colOff>
      <xdr:row>97</xdr:row>
      <xdr:rowOff>155360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48709"/>
          <a:ext cx="838200" cy="3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49302</xdr:rowOff>
    </xdr:from>
    <xdr:to>
      <xdr:col>81</xdr:col>
      <xdr:colOff>50800</xdr:colOff>
      <xdr:row>97</xdr:row>
      <xdr:rowOff>118059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679952"/>
          <a:ext cx="889000" cy="6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158504</xdr:rowOff>
    </xdr:from>
    <xdr:to>
      <xdr:col>76</xdr:col>
      <xdr:colOff>114300</xdr:colOff>
      <xdr:row>97</xdr:row>
      <xdr:rowOff>49302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617704"/>
          <a:ext cx="889000" cy="6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134049</xdr:rowOff>
    </xdr:from>
    <xdr:to>
      <xdr:col>71</xdr:col>
      <xdr:colOff>177800</xdr:colOff>
      <xdr:row>96</xdr:row>
      <xdr:rowOff>158504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593249"/>
          <a:ext cx="889000" cy="2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44190</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104560</xdr:rowOff>
    </xdr:from>
    <xdr:to>
      <xdr:col>85</xdr:col>
      <xdr:colOff>177800</xdr:colOff>
      <xdr:row>98</xdr:row>
      <xdr:rowOff>34710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82987</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1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67259</xdr:rowOff>
    </xdr:from>
    <xdr:to>
      <xdr:col>81</xdr:col>
      <xdr:colOff>101600</xdr:colOff>
      <xdr:row>97</xdr:row>
      <xdr:rowOff>168859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159986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79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169952</xdr:rowOff>
    </xdr:from>
    <xdr:to>
      <xdr:col>76</xdr:col>
      <xdr:colOff>165100</xdr:colOff>
      <xdr:row>97</xdr:row>
      <xdr:rowOff>100102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2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116629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40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107704</xdr:rowOff>
    </xdr:from>
    <xdr:to>
      <xdr:col>72</xdr:col>
      <xdr:colOff>38100</xdr:colOff>
      <xdr:row>97</xdr:row>
      <xdr:rowOff>37854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54381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3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83249</xdr:rowOff>
    </xdr:from>
    <xdr:to>
      <xdr:col>67</xdr:col>
      <xdr:colOff>101600</xdr:colOff>
      <xdr:row>97</xdr:row>
      <xdr:rowOff>13399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4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29926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1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29405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住民一人あたりの公債費</a:t>
          </a:r>
          <a:r>
            <a:rPr kumimoji="1" lang="ja-JP" altLang="en-US" sz="1300" b="0" i="0" u="none" strike="noStrike" kern="0" cap="none" spc="0" normalizeH="0" baseline="0" noProof="0">
              <a:ln>
                <a:noFill/>
              </a:ln>
              <a:solidFill>
                <a:prstClr val="black"/>
              </a:solidFill>
              <a:effectLst/>
              <a:uLnTx/>
              <a:uFillTx/>
              <a:latin typeface="+mn-lt"/>
              <a:ea typeface="+mn-ea"/>
              <a:cs typeface="+mn-cs"/>
            </a:rPr>
            <a:t>は</a:t>
          </a:r>
          <a:r>
            <a:rPr kumimoji="1" lang="en-US" altLang="ja-JP" sz="1300" b="0" i="0" u="none" strike="noStrike" kern="0" cap="none" spc="0" normalizeH="0" baseline="0" noProof="0">
              <a:ln>
                <a:noFill/>
              </a:ln>
              <a:solidFill>
                <a:prstClr val="black"/>
              </a:solidFill>
              <a:effectLst/>
              <a:uLnTx/>
              <a:uFillTx/>
              <a:latin typeface="+mn-lt"/>
              <a:ea typeface="+mn-ea"/>
              <a:cs typeface="+mn-cs"/>
            </a:rPr>
            <a:t>121,780</a:t>
          </a:r>
          <a:r>
            <a:rPr kumimoji="1" lang="ja-JP" altLang="en-US" sz="1300" b="0" i="0" u="none" strike="noStrike" kern="0" cap="none" spc="0" normalizeH="0" baseline="0" noProof="0">
              <a:ln>
                <a:noFill/>
              </a:ln>
              <a:solidFill>
                <a:prstClr val="black"/>
              </a:solidFill>
              <a:effectLst/>
              <a:uLnTx/>
              <a:uFillTx/>
              <a:latin typeface="+mn-lt"/>
              <a:ea typeface="+mn-ea"/>
              <a:cs typeface="+mn-cs"/>
            </a:rPr>
            <a:t>円と</a:t>
          </a:r>
          <a:r>
            <a:rPr kumimoji="1" lang="ja-JP" altLang="ja-JP" sz="1300" b="0" i="0" u="none" strike="noStrike" kern="0" cap="none" spc="0" normalizeH="0" baseline="0" noProof="0">
              <a:ln>
                <a:noFill/>
              </a:ln>
              <a:solidFill>
                <a:prstClr val="black"/>
              </a:solidFill>
              <a:effectLst/>
              <a:uLnTx/>
              <a:uFillTx/>
              <a:latin typeface="+mn-lt"/>
              <a:ea typeface="+mn-ea"/>
              <a:cs typeface="+mn-cs"/>
            </a:rPr>
            <a:t>年々減少し、類似団体の平均値</a:t>
          </a:r>
          <a:r>
            <a:rPr kumimoji="1" lang="ja-JP" altLang="en-US" sz="1300" b="0" i="0" u="none" strike="noStrike" kern="0" cap="none" spc="0" normalizeH="0" baseline="0" noProof="0">
              <a:ln>
                <a:noFill/>
              </a:ln>
              <a:solidFill>
                <a:prstClr val="black"/>
              </a:solidFill>
              <a:effectLst/>
              <a:uLnTx/>
              <a:uFillTx/>
              <a:latin typeface="+mn-lt"/>
              <a:ea typeface="+mn-ea"/>
              <a:cs typeface="+mn-cs"/>
            </a:rPr>
            <a:t>を下回った</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今後も</a:t>
          </a:r>
          <a:r>
            <a:rPr kumimoji="1" lang="ja-JP" altLang="ja-JP" sz="1300" b="0" i="0" u="none" strike="noStrike" kern="0" cap="none" spc="0" normalizeH="0" baseline="0" noProof="0">
              <a:ln>
                <a:noFill/>
              </a:ln>
              <a:solidFill>
                <a:prstClr val="black"/>
              </a:solidFill>
              <a:effectLst/>
              <a:uLnTx/>
              <a:uFillTx/>
              <a:latin typeface="+mn-lt"/>
              <a:ea typeface="+mn-ea"/>
              <a:cs typeface="+mn-cs"/>
            </a:rPr>
            <a:t>地方債発行の抑制により、</a:t>
          </a:r>
          <a:r>
            <a:rPr kumimoji="0" lang="ja-JP" altLang="ja-JP" sz="1300" b="0" i="0" u="none" strike="noStrike" kern="0" cap="none" spc="0" normalizeH="0" baseline="0" noProof="0">
              <a:ln>
                <a:noFill/>
              </a:ln>
              <a:solidFill>
                <a:prstClr val="black"/>
              </a:solidFill>
              <a:effectLst/>
              <a:uLnTx/>
              <a:uFillTx/>
              <a:latin typeface="+mn-lt"/>
              <a:ea typeface="+mn-ea"/>
              <a:cs typeface="+mn-cs"/>
            </a:rPr>
            <a:t>類似団体と同等の水準となるよう務める。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住民一人あたりの</a:t>
          </a:r>
          <a:r>
            <a:rPr kumimoji="0" lang="ja-JP" altLang="en-US" sz="1300" b="0" i="0" u="none" strike="noStrike" kern="0" cap="none" spc="0" normalizeH="0" baseline="0" noProof="0">
              <a:ln>
                <a:noFill/>
              </a:ln>
              <a:solidFill>
                <a:prstClr val="black"/>
              </a:solidFill>
              <a:effectLst/>
              <a:uLnTx/>
              <a:uFillTx/>
              <a:latin typeface="+mn-lt"/>
              <a:ea typeface="+mn-ea"/>
              <a:cs typeface="+mn-cs"/>
            </a:rPr>
            <a:t>商工費は</a:t>
          </a:r>
          <a:r>
            <a:rPr kumimoji="0" lang="en-US" altLang="ja-JP" sz="1300" b="0" i="0" u="none" strike="noStrike" kern="0" cap="none" spc="0" normalizeH="0" baseline="0" noProof="0">
              <a:ln>
                <a:noFill/>
              </a:ln>
              <a:solidFill>
                <a:prstClr val="black"/>
              </a:solidFill>
              <a:effectLst/>
              <a:uLnTx/>
              <a:uFillTx/>
              <a:latin typeface="+mn-lt"/>
              <a:ea typeface="+mn-ea"/>
              <a:cs typeface="+mn-cs"/>
            </a:rPr>
            <a:t>80,402</a:t>
          </a:r>
          <a:r>
            <a:rPr kumimoji="0" lang="ja-JP" altLang="en-US" sz="1300" b="0" i="0" u="none" strike="noStrike" kern="0" cap="none" spc="0" normalizeH="0" baseline="0" noProof="0">
              <a:ln>
                <a:noFill/>
              </a:ln>
              <a:solidFill>
                <a:prstClr val="black"/>
              </a:solidFill>
              <a:effectLst/>
              <a:uLnTx/>
              <a:uFillTx/>
              <a:latin typeface="+mn-lt"/>
              <a:ea typeface="+mn-ea"/>
              <a:cs typeface="+mn-cs"/>
            </a:rPr>
            <a:t>円となっており、年々増加しているが、地方創生事業の実施が主な要因である。</a:t>
          </a:r>
          <a:r>
            <a:rPr kumimoji="1" lang="ja-JP" altLang="ja-JP" sz="1300" b="0" i="0" u="none" strike="noStrike" kern="0" cap="none" spc="0" normalizeH="0" baseline="0" noProof="0">
              <a:ln>
                <a:noFill/>
              </a:ln>
              <a:solidFill>
                <a:prstClr val="black"/>
              </a:solidFill>
              <a:effectLst/>
              <a:uLnTx/>
              <a:uFillTx/>
              <a:latin typeface="+mn-lt"/>
              <a:ea typeface="+mn-ea"/>
              <a:cs typeface="+mn-cs"/>
            </a:rPr>
            <a:t>歳出全般にわたり見直しを進め、財政の健全化に努める。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行財政改革の推進による歳出の削減や平成１９年度、２０年度に実施した繰上償還の効果により、平成２１年度以降黒字額が大幅に増加させることができた。ただ地方税は減少傾向にあり、また歳入の多くを依存している地方交付税についても、減額が懸念される状況であり、黒字額が減少する見込みである。引き続き地方債の発行抑制や歳出全般にわたり見直しを進め、財政の健全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一般会計については、行財政改革の推進による歳出の削減や平成１９年度、２０年度に実施した繰上償還の効果により、平成２１年度以降黒字額が大幅に増加させることができた。しかし歳入額（地方税等）が年々減少傾向にあり、今後は黒字額が減少する見込みである。国民健康保険特別会計については、現状は良い収支となっているが、年々医療費が増加傾向にあり、収支の悪化が懸念される状況にある。今後保健指導や健康増進事業を充実させ、医療費の抑制に取り組む。</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介護保険特別会計について</a:t>
          </a:r>
          <a:r>
            <a:rPr kumimoji="1" lang="ja-JP" altLang="en-US" sz="1300" b="0" i="0" u="none" strike="noStrike" kern="0" cap="none" spc="0" normalizeH="0" baseline="0" noProof="0">
              <a:ln>
                <a:noFill/>
              </a:ln>
              <a:solidFill>
                <a:prstClr val="black"/>
              </a:solidFill>
              <a:effectLst/>
              <a:uLnTx/>
              <a:uFillTx/>
              <a:latin typeface="+mn-lt"/>
              <a:ea typeface="+mn-ea"/>
              <a:cs typeface="+mn-cs"/>
            </a:rPr>
            <a:t>は</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平成２９年度赤字決算となったため、平成３０年度繰上充用金で補填した。</a:t>
          </a:r>
          <a:r>
            <a:rPr kumimoji="1" lang="ja-JP" altLang="ja-JP" sz="1300" b="0" i="0" u="none" strike="noStrike" kern="0" cap="none" spc="0" normalizeH="0" baseline="0" noProof="0">
              <a:ln>
                <a:noFill/>
              </a:ln>
              <a:solidFill>
                <a:prstClr val="black"/>
              </a:solidFill>
              <a:effectLst/>
              <a:uLnTx/>
              <a:uFillTx/>
              <a:latin typeface="+mn-lt"/>
              <a:ea typeface="+mn-ea"/>
              <a:cs typeface="+mn-cs"/>
            </a:rPr>
            <a:t>年々給付費が増加傾向にあり、収支の悪化が懸念される状況にある。今後介護予防事業を充実させ、給付費の抑制に取り組む。</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93865_&#24481;&#26454;&#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60.2</v>
          </cell>
          <cell r="CN53">
            <v>61.4</v>
          </cell>
          <cell r="CV53">
            <v>62.9</v>
          </cell>
        </row>
        <row r="55">
          <cell r="AN55" t="str">
            <v>類似団体内平均値</v>
          </cell>
          <cell r="CF55">
            <v>0</v>
          </cell>
          <cell r="CN55">
            <v>0</v>
          </cell>
          <cell r="CV55">
            <v>0</v>
          </cell>
        </row>
        <row r="57">
          <cell r="CF57">
            <v>56.3</v>
          </cell>
          <cell r="CN57">
            <v>57.6</v>
          </cell>
          <cell r="CV57">
            <v>58.7</v>
          </cell>
        </row>
        <row r="72">
          <cell r="BP72" t="str">
            <v>H26</v>
          </cell>
          <cell r="BX72" t="str">
            <v>H27</v>
          </cell>
          <cell r="CF72" t="str">
            <v>H28</v>
          </cell>
          <cell r="CN72" t="str">
            <v>H29</v>
          </cell>
          <cell r="CV72" t="str">
            <v>H30</v>
          </cell>
        </row>
        <row r="73">
          <cell r="AN73" t="str">
            <v>当該団体値</v>
          </cell>
        </row>
        <row r="75">
          <cell r="BP75">
            <v>8.9</v>
          </cell>
          <cell r="BX75">
            <v>7.9</v>
          </cell>
          <cell r="CF75">
            <v>6.6</v>
          </cell>
          <cell r="CN75">
            <v>5.4</v>
          </cell>
          <cell r="CV75">
            <v>4.4000000000000004</v>
          </cell>
        </row>
        <row r="77">
          <cell r="AN77" t="str">
            <v>類似団体内平均値</v>
          </cell>
          <cell r="BP77">
            <v>0</v>
          </cell>
          <cell r="BX77">
            <v>0</v>
          </cell>
          <cell r="CF77">
            <v>0</v>
          </cell>
          <cell r="CN77">
            <v>0</v>
          </cell>
          <cell r="CV77">
            <v>0</v>
          </cell>
        </row>
        <row r="79">
          <cell r="BP79">
            <v>7.7</v>
          </cell>
          <cell r="BX79">
            <v>7.2</v>
          </cell>
          <cell r="CF79">
            <v>7.4</v>
          </cell>
          <cell r="CN79">
            <v>7.1</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cols>
    <col min="1" max="11" width="2.125" style="181" customWidth="1"/>
    <col min="12" max="12" width="2.25" style="181" customWidth="1"/>
    <col min="13" max="17" width="2.375" style="181" customWidth="1"/>
    <col min="18" max="119" width="2.125" style="181" customWidth="1"/>
    <col min="120" max="16384" width="0" style="181" hidden="1"/>
  </cols>
  <sheetData>
    <row r="1" spans="1:119" ht="33" customHeight="1">
      <c r="A1" s="179"/>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0"/>
      <c r="DK1" s="180"/>
      <c r="DL1" s="180"/>
      <c r="DM1" s="180"/>
      <c r="DN1" s="180"/>
      <c r="DO1" s="180"/>
    </row>
    <row r="2" spans="1:119" ht="24.75" thickBot="1">
      <c r="A2" s="179"/>
      <c r="B2" s="182" t="s">
        <v>80</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c r="A3" s="180"/>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79"/>
      <c r="DK3" s="179"/>
      <c r="DL3" s="179"/>
      <c r="DM3" s="179"/>
      <c r="DN3" s="179"/>
      <c r="DO3" s="179"/>
    </row>
    <row r="4" spans="1:119" ht="18.75" customHeight="1">
      <c r="A4" s="180"/>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2390270</v>
      </c>
      <c r="BO4" s="392"/>
      <c r="BP4" s="392"/>
      <c r="BQ4" s="392"/>
      <c r="BR4" s="392"/>
      <c r="BS4" s="392"/>
      <c r="BT4" s="392"/>
      <c r="BU4" s="393"/>
      <c r="BV4" s="391">
        <v>2413743</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24.5</v>
      </c>
      <c r="CU4" s="398"/>
      <c r="CV4" s="398"/>
      <c r="CW4" s="398"/>
      <c r="CX4" s="398"/>
      <c r="CY4" s="398"/>
      <c r="CZ4" s="398"/>
      <c r="DA4" s="399"/>
      <c r="DB4" s="397">
        <v>20.5</v>
      </c>
      <c r="DC4" s="398"/>
      <c r="DD4" s="398"/>
      <c r="DE4" s="398"/>
      <c r="DF4" s="398"/>
      <c r="DG4" s="398"/>
      <c r="DH4" s="398"/>
      <c r="DI4" s="399"/>
      <c r="DJ4" s="179"/>
      <c r="DK4" s="179"/>
      <c r="DL4" s="179"/>
      <c r="DM4" s="179"/>
      <c r="DN4" s="179"/>
      <c r="DO4" s="179"/>
    </row>
    <row r="5" spans="1:119" ht="18.75" customHeight="1">
      <c r="A5" s="180"/>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2042516</v>
      </c>
      <c r="BO5" s="429"/>
      <c r="BP5" s="429"/>
      <c r="BQ5" s="429"/>
      <c r="BR5" s="429"/>
      <c r="BS5" s="429"/>
      <c r="BT5" s="429"/>
      <c r="BU5" s="430"/>
      <c r="BV5" s="428">
        <v>2099187</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85.9</v>
      </c>
      <c r="CU5" s="426"/>
      <c r="CV5" s="426"/>
      <c r="CW5" s="426"/>
      <c r="CX5" s="426"/>
      <c r="CY5" s="426"/>
      <c r="CZ5" s="426"/>
      <c r="DA5" s="427"/>
      <c r="DB5" s="425">
        <v>85.5</v>
      </c>
      <c r="DC5" s="426"/>
      <c r="DD5" s="426"/>
      <c r="DE5" s="426"/>
      <c r="DF5" s="426"/>
      <c r="DG5" s="426"/>
      <c r="DH5" s="426"/>
      <c r="DI5" s="427"/>
      <c r="DJ5" s="179"/>
      <c r="DK5" s="179"/>
      <c r="DL5" s="179"/>
      <c r="DM5" s="179"/>
      <c r="DN5" s="179"/>
      <c r="DO5" s="179"/>
    </row>
    <row r="6" spans="1:119" ht="18.75" customHeight="1">
      <c r="A6" s="180"/>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347754</v>
      </c>
      <c r="BO6" s="429"/>
      <c r="BP6" s="429"/>
      <c r="BQ6" s="429"/>
      <c r="BR6" s="429"/>
      <c r="BS6" s="429"/>
      <c r="BT6" s="429"/>
      <c r="BU6" s="430"/>
      <c r="BV6" s="428">
        <v>314556</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89</v>
      </c>
      <c r="CU6" s="466"/>
      <c r="CV6" s="466"/>
      <c r="CW6" s="466"/>
      <c r="CX6" s="466"/>
      <c r="CY6" s="466"/>
      <c r="CZ6" s="466"/>
      <c r="DA6" s="467"/>
      <c r="DB6" s="465">
        <v>88.7</v>
      </c>
      <c r="DC6" s="466"/>
      <c r="DD6" s="466"/>
      <c r="DE6" s="466"/>
      <c r="DF6" s="466"/>
      <c r="DG6" s="466"/>
      <c r="DH6" s="466"/>
      <c r="DI6" s="467"/>
      <c r="DJ6" s="179"/>
      <c r="DK6" s="179"/>
      <c r="DL6" s="179"/>
      <c r="DM6" s="179"/>
      <c r="DN6" s="179"/>
      <c r="DO6" s="179"/>
    </row>
    <row r="7" spans="1:119" ht="18.75" customHeight="1">
      <c r="A7" s="180"/>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31541</v>
      </c>
      <c r="BO7" s="429"/>
      <c r="BP7" s="429"/>
      <c r="BQ7" s="429"/>
      <c r="BR7" s="429"/>
      <c r="BS7" s="429"/>
      <c r="BT7" s="429"/>
      <c r="BU7" s="430"/>
      <c r="BV7" s="428">
        <v>38158</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1289940</v>
      </c>
      <c r="CU7" s="429"/>
      <c r="CV7" s="429"/>
      <c r="CW7" s="429"/>
      <c r="CX7" s="429"/>
      <c r="CY7" s="429"/>
      <c r="CZ7" s="429"/>
      <c r="DA7" s="430"/>
      <c r="DB7" s="428">
        <v>1348266</v>
      </c>
      <c r="DC7" s="429"/>
      <c r="DD7" s="429"/>
      <c r="DE7" s="429"/>
      <c r="DF7" s="429"/>
      <c r="DG7" s="429"/>
      <c r="DH7" s="429"/>
      <c r="DI7" s="430"/>
      <c r="DJ7" s="179"/>
      <c r="DK7" s="179"/>
      <c r="DL7" s="179"/>
      <c r="DM7" s="179"/>
      <c r="DN7" s="179"/>
      <c r="DO7" s="179"/>
    </row>
    <row r="8" spans="1:119" ht="18.75" customHeight="1" thickBot="1">
      <c r="A8" s="180"/>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316213</v>
      </c>
      <c r="BO8" s="429"/>
      <c r="BP8" s="429"/>
      <c r="BQ8" s="429"/>
      <c r="BR8" s="429"/>
      <c r="BS8" s="429"/>
      <c r="BT8" s="429"/>
      <c r="BU8" s="430"/>
      <c r="BV8" s="428">
        <v>276398</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0.11</v>
      </c>
      <c r="CU8" s="469"/>
      <c r="CV8" s="469"/>
      <c r="CW8" s="469"/>
      <c r="CX8" s="469"/>
      <c r="CY8" s="469"/>
      <c r="CZ8" s="469"/>
      <c r="DA8" s="470"/>
      <c r="DB8" s="468">
        <v>0.11</v>
      </c>
      <c r="DC8" s="469"/>
      <c r="DD8" s="469"/>
      <c r="DE8" s="469"/>
      <c r="DF8" s="469"/>
      <c r="DG8" s="469"/>
      <c r="DH8" s="469"/>
      <c r="DI8" s="470"/>
      <c r="DJ8" s="179"/>
      <c r="DK8" s="179"/>
      <c r="DL8" s="179"/>
      <c r="DM8" s="179"/>
      <c r="DN8" s="179"/>
      <c r="DO8" s="179"/>
    </row>
    <row r="9" spans="1:119" ht="18.75" customHeight="1" thickBot="1">
      <c r="A9" s="180"/>
      <c r="B9" s="422" t="s">
        <v>111</v>
      </c>
      <c r="C9" s="423"/>
      <c r="D9" s="423"/>
      <c r="E9" s="423"/>
      <c r="F9" s="423"/>
      <c r="G9" s="423"/>
      <c r="H9" s="423"/>
      <c r="I9" s="423"/>
      <c r="J9" s="423"/>
      <c r="K9" s="471"/>
      <c r="L9" s="472" t="s">
        <v>112</v>
      </c>
      <c r="M9" s="473"/>
      <c r="N9" s="473"/>
      <c r="O9" s="473"/>
      <c r="P9" s="473"/>
      <c r="Q9" s="474"/>
      <c r="R9" s="475">
        <v>1759</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93</v>
      </c>
      <c r="AV9" s="461"/>
      <c r="AW9" s="461"/>
      <c r="AX9" s="461"/>
      <c r="AY9" s="462" t="s">
        <v>115</v>
      </c>
      <c r="AZ9" s="463"/>
      <c r="BA9" s="463"/>
      <c r="BB9" s="463"/>
      <c r="BC9" s="463"/>
      <c r="BD9" s="463"/>
      <c r="BE9" s="463"/>
      <c r="BF9" s="463"/>
      <c r="BG9" s="463"/>
      <c r="BH9" s="463"/>
      <c r="BI9" s="463"/>
      <c r="BJ9" s="463"/>
      <c r="BK9" s="463"/>
      <c r="BL9" s="463"/>
      <c r="BM9" s="464"/>
      <c r="BN9" s="428">
        <v>39815</v>
      </c>
      <c r="BO9" s="429"/>
      <c r="BP9" s="429"/>
      <c r="BQ9" s="429"/>
      <c r="BR9" s="429"/>
      <c r="BS9" s="429"/>
      <c r="BT9" s="429"/>
      <c r="BU9" s="430"/>
      <c r="BV9" s="428">
        <v>-24436</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11.4</v>
      </c>
      <c r="CU9" s="426"/>
      <c r="CV9" s="426"/>
      <c r="CW9" s="426"/>
      <c r="CX9" s="426"/>
      <c r="CY9" s="426"/>
      <c r="CZ9" s="426"/>
      <c r="DA9" s="427"/>
      <c r="DB9" s="425">
        <v>13.1</v>
      </c>
      <c r="DC9" s="426"/>
      <c r="DD9" s="426"/>
      <c r="DE9" s="426"/>
      <c r="DF9" s="426"/>
      <c r="DG9" s="426"/>
      <c r="DH9" s="426"/>
      <c r="DI9" s="427"/>
      <c r="DJ9" s="179"/>
      <c r="DK9" s="179"/>
      <c r="DL9" s="179"/>
      <c r="DM9" s="179"/>
      <c r="DN9" s="179"/>
      <c r="DO9" s="179"/>
    </row>
    <row r="10" spans="1:119" ht="18.75" customHeight="1" thickBot="1">
      <c r="A10" s="180"/>
      <c r="B10" s="422"/>
      <c r="C10" s="423"/>
      <c r="D10" s="423"/>
      <c r="E10" s="423"/>
      <c r="F10" s="423"/>
      <c r="G10" s="423"/>
      <c r="H10" s="423"/>
      <c r="I10" s="423"/>
      <c r="J10" s="423"/>
      <c r="K10" s="471"/>
      <c r="L10" s="478" t="s">
        <v>117</v>
      </c>
      <c r="M10" s="458"/>
      <c r="N10" s="458"/>
      <c r="O10" s="458"/>
      <c r="P10" s="458"/>
      <c r="Q10" s="459"/>
      <c r="R10" s="479">
        <v>2102</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2363</v>
      </c>
      <c r="BO10" s="429"/>
      <c r="BP10" s="429"/>
      <c r="BQ10" s="429"/>
      <c r="BR10" s="429"/>
      <c r="BS10" s="429"/>
      <c r="BT10" s="429"/>
      <c r="BU10" s="430"/>
      <c r="BV10" s="428">
        <v>2468</v>
      </c>
      <c r="BW10" s="429"/>
      <c r="BX10" s="429"/>
      <c r="BY10" s="429"/>
      <c r="BZ10" s="429"/>
      <c r="CA10" s="429"/>
      <c r="CB10" s="429"/>
      <c r="CC10" s="430"/>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c r="A11" s="180"/>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79"/>
      <c r="DK11" s="179"/>
      <c r="DL11" s="179"/>
      <c r="DM11" s="179"/>
      <c r="DN11" s="179"/>
      <c r="DO11" s="179"/>
    </row>
    <row r="12" spans="1:119" ht="18.75" customHeight="1">
      <c r="A12" s="180"/>
      <c r="B12" s="488" t="s">
        <v>129</v>
      </c>
      <c r="C12" s="489"/>
      <c r="D12" s="489"/>
      <c r="E12" s="489"/>
      <c r="F12" s="489"/>
      <c r="G12" s="489"/>
      <c r="H12" s="489"/>
      <c r="I12" s="489"/>
      <c r="J12" s="489"/>
      <c r="K12" s="490"/>
      <c r="L12" s="497" t="s">
        <v>130</v>
      </c>
      <c r="M12" s="498"/>
      <c r="N12" s="498"/>
      <c r="O12" s="498"/>
      <c r="P12" s="498"/>
      <c r="Q12" s="499"/>
      <c r="R12" s="500">
        <v>1635</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93</v>
      </c>
      <c r="AV12" s="461"/>
      <c r="AW12" s="461"/>
      <c r="AX12" s="461"/>
      <c r="AY12" s="462" t="s">
        <v>134</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79"/>
      <c r="DK12" s="179"/>
      <c r="DL12" s="179"/>
      <c r="DM12" s="179"/>
      <c r="DN12" s="179"/>
      <c r="DO12" s="179"/>
    </row>
    <row r="13" spans="1:119" ht="18.75" customHeight="1">
      <c r="A13" s="180"/>
      <c r="B13" s="491"/>
      <c r="C13" s="492"/>
      <c r="D13" s="492"/>
      <c r="E13" s="492"/>
      <c r="F13" s="492"/>
      <c r="G13" s="492"/>
      <c r="H13" s="492"/>
      <c r="I13" s="492"/>
      <c r="J13" s="492"/>
      <c r="K13" s="493"/>
      <c r="L13" s="190"/>
      <c r="M13" s="516" t="s">
        <v>136</v>
      </c>
      <c r="N13" s="517"/>
      <c r="O13" s="517"/>
      <c r="P13" s="517"/>
      <c r="Q13" s="518"/>
      <c r="R13" s="509">
        <v>1629</v>
      </c>
      <c r="S13" s="510"/>
      <c r="T13" s="510"/>
      <c r="U13" s="510"/>
      <c r="V13" s="511"/>
      <c r="W13" s="444" t="s">
        <v>137</v>
      </c>
      <c r="X13" s="445"/>
      <c r="Y13" s="445"/>
      <c r="Z13" s="445"/>
      <c r="AA13" s="445"/>
      <c r="AB13" s="435"/>
      <c r="AC13" s="479">
        <v>176</v>
      </c>
      <c r="AD13" s="480"/>
      <c r="AE13" s="480"/>
      <c r="AF13" s="480"/>
      <c r="AG13" s="519"/>
      <c r="AH13" s="479">
        <v>142</v>
      </c>
      <c r="AI13" s="480"/>
      <c r="AJ13" s="480"/>
      <c r="AK13" s="480"/>
      <c r="AL13" s="481"/>
      <c r="AM13" s="457" t="s">
        <v>138</v>
      </c>
      <c r="AN13" s="458"/>
      <c r="AO13" s="458"/>
      <c r="AP13" s="458"/>
      <c r="AQ13" s="458"/>
      <c r="AR13" s="458"/>
      <c r="AS13" s="458"/>
      <c r="AT13" s="459"/>
      <c r="AU13" s="460" t="s">
        <v>119</v>
      </c>
      <c r="AV13" s="461"/>
      <c r="AW13" s="461"/>
      <c r="AX13" s="461"/>
      <c r="AY13" s="462" t="s">
        <v>139</v>
      </c>
      <c r="AZ13" s="463"/>
      <c r="BA13" s="463"/>
      <c r="BB13" s="463"/>
      <c r="BC13" s="463"/>
      <c r="BD13" s="463"/>
      <c r="BE13" s="463"/>
      <c r="BF13" s="463"/>
      <c r="BG13" s="463"/>
      <c r="BH13" s="463"/>
      <c r="BI13" s="463"/>
      <c r="BJ13" s="463"/>
      <c r="BK13" s="463"/>
      <c r="BL13" s="463"/>
      <c r="BM13" s="464"/>
      <c r="BN13" s="428">
        <v>42178</v>
      </c>
      <c r="BO13" s="429"/>
      <c r="BP13" s="429"/>
      <c r="BQ13" s="429"/>
      <c r="BR13" s="429"/>
      <c r="BS13" s="429"/>
      <c r="BT13" s="429"/>
      <c r="BU13" s="430"/>
      <c r="BV13" s="428">
        <v>-21968</v>
      </c>
      <c r="BW13" s="429"/>
      <c r="BX13" s="429"/>
      <c r="BY13" s="429"/>
      <c r="BZ13" s="429"/>
      <c r="CA13" s="429"/>
      <c r="CB13" s="429"/>
      <c r="CC13" s="430"/>
      <c r="CD13" s="431" t="s">
        <v>140</v>
      </c>
      <c r="CE13" s="432"/>
      <c r="CF13" s="432"/>
      <c r="CG13" s="432"/>
      <c r="CH13" s="432"/>
      <c r="CI13" s="432"/>
      <c r="CJ13" s="432"/>
      <c r="CK13" s="432"/>
      <c r="CL13" s="432"/>
      <c r="CM13" s="432"/>
      <c r="CN13" s="432"/>
      <c r="CO13" s="432"/>
      <c r="CP13" s="432"/>
      <c r="CQ13" s="432"/>
      <c r="CR13" s="432"/>
      <c r="CS13" s="433"/>
      <c r="CT13" s="425">
        <v>4.4000000000000004</v>
      </c>
      <c r="CU13" s="426"/>
      <c r="CV13" s="426"/>
      <c r="CW13" s="426"/>
      <c r="CX13" s="426"/>
      <c r="CY13" s="426"/>
      <c r="CZ13" s="426"/>
      <c r="DA13" s="427"/>
      <c r="DB13" s="425">
        <v>5.4</v>
      </c>
      <c r="DC13" s="426"/>
      <c r="DD13" s="426"/>
      <c r="DE13" s="426"/>
      <c r="DF13" s="426"/>
      <c r="DG13" s="426"/>
      <c r="DH13" s="426"/>
      <c r="DI13" s="427"/>
      <c r="DJ13" s="179"/>
      <c r="DK13" s="179"/>
      <c r="DL13" s="179"/>
      <c r="DM13" s="179"/>
      <c r="DN13" s="179"/>
      <c r="DO13" s="179"/>
    </row>
    <row r="14" spans="1:119" ht="18.75" customHeight="1" thickBot="1">
      <c r="A14" s="180"/>
      <c r="B14" s="491"/>
      <c r="C14" s="492"/>
      <c r="D14" s="492"/>
      <c r="E14" s="492"/>
      <c r="F14" s="492"/>
      <c r="G14" s="492"/>
      <c r="H14" s="492"/>
      <c r="I14" s="492"/>
      <c r="J14" s="492"/>
      <c r="K14" s="493"/>
      <c r="L14" s="506" t="s">
        <v>141</v>
      </c>
      <c r="M14" s="507"/>
      <c r="N14" s="507"/>
      <c r="O14" s="507"/>
      <c r="P14" s="507"/>
      <c r="Q14" s="508"/>
      <c r="R14" s="509">
        <v>1690</v>
      </c>
      <c r="S14" s="510"/>
      <c r="T14" s="510"/>
      <c r="U14" s="510"/>
      <c r="V14" s="511"/>
      <c r="W14" s="418"/>
      <c r="X14" s="419"/>
      <c r="Y14" s="419"/>
      <c r="Z14" s="419"/>
      <c r="AA14" s="419"/>
      <c r="AB14" s="408"/>
      <c r="AC14" s="512">
        <v>21.8</v>
      </c>
      <c r="AD14" s="513"/>
      <c r="AE14" s="513"/>
      <c r="AF14" s="513"/>
      <c r="AG14" s="514"/>
      <c r="AH14" s="512">
        <v>17.2</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142</v>
      </c>
      <c r="CE14" s="521"/>
      <c r="CF14" s="521"/>
      <c r="CG14" s="521"/>
      <c r="CH14" s="521"/>
      <c r="CI14" s="521"/>
      <c r="CJ14" s="521"/>
      <c r="CK14" s="521"/>
      <c r="CL14" s="521"/>
      <c r="CM14" s="521"/>
      <c r="CN14" s="521"/>
      <c r="CO14" s="521"/>
      <c r="CP14" s="521"/>
      <c r="CQ14" s="521"/>
      <c r="CR14" s="521"/>
      <c r="CS14" s="522"/>
      <c r="CT14" s="523" t="s">
        <v>128</v>
      </c>
      <c r="CU14" s="524"/>
      <c r="CV14" s="524"/>
      <c r="CW14" s="524"/>
      <c r="CX14" s="524"/>
      <c r="CY14" s="524"/>
      <c r="CZ14" s="524"/>
      <c r="DA14" s="525"/>
      <c r="DB14" s="523" t="s">
        <v>143</v>
      </c>
      <c r="DC14" s="524"/>
      <c r="DD14" s="524"/>
      <c r="DE14" s="524"/>
      <c r="DF14" s="524"/>
      <c r="DG14" s="524"/>
      <c r="DH14" s="524"/>
      <c r="DI14" s="525"/>
      <c r="DJ14" s="179"/>
      <c r="DK14" s="179"/>
      <c r="DL14" s="179"/>
      <c r="DM14" s="179"/>
      <c r="DN14" s="179"/>
      <c r="DO14" s="179"/>
    </row>
    <row r="15" spans="1:119" ht="18.75" customHeight="1">
      <c r="A15" s="180"/>
      <c r="B15" s="491"/>
      <c r="C15" s="492"/>
      <c r="D15" s="492"/>
      <c r="E15" s="492"/>
      <c r="F15" s="492"/>
      <c r="G15" s="492"/>
      <c r="H15" s="492"/>
      <c r="I15" s="492"/>
      <c r="J15" s="492"/>
      <c r="K15" s="493"/>
      <c r="L15" s="190"/>
      <c r="M15" s="516" t="s">
        <v>144</v>
      </c>
      <c r="N15" s="517"/>
      <c r="O15" s="517"/>
      <c r="P15" s="517"/>
      <c r="Q15" s="518"/>
      <c r="R15" s="509">
        <v>1685</v>
      </c>
      <c r="S15" s="510"/>
      <c r="T15" s="510"/>
      <c r="U15" s="510"/>
      <c r="V15" s="511"/>
      <c r="W15" s="444" t="s">
        <v>145</v>
      </c>
      <c r="X15" s="445"/>
      <c r="Y15" s="445"/>
      <c r="Z15" s="445"/>
      <c r="AA15" s="445"/>
      <c r="AB15" s="435"/>
      <c r="AC15" s="479">
        <v>187</v>
      </c>
      <c r="AD15" s="480"/>
      <c r="AE15" s="480"/>
      <c r="AF15" s="480"/>
      <c r="AG15" s="519"/>
      <c r="AH15" s="479">
        <v>217</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148103</v>
      </c>
      <c r="BO15" s="392"/>
      <c r="BP15" s="392"/>
      <c r="BQ15" s="392"/>
      <c r="BR15" s="392"/>
      <c r="BS15" s="392"/>
      <c r="BT15" s="392"/>
      <c r="BU15" s="393"/>
      <c r="BV15" s="391">
        <v>145593</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c r="A16" s="180"/>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23.1</v>
      </c>
      <c r="AD16" s="513"/>
      <c r="AE16" s="513"/>
      <c r="AF16" s="513"/>
      <c r="AG16" s="514"/>
      <c r="AH16" s="512">
        <v>26.3</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1214971</v>
      </c>
      <c r="BO16" s="429"/>
      <c r="BP16" s="429"/>
      <c r="BQ16" s="429"/>
      <c r="BR16" s="429"/>
      <c r="BS16" s="429"/>
      <c r="BT16" s="429"/>
      <c r="BU16" s="430"/>
      <c r="BV16" s="428">
        <v>1273228</v>
      </c>
      <c r="BW16" s="429"/>
      <c r="BX16" s="429"/>
      <c r="BY16" s="429"/>
      <c r="BZ16" s="429"/>
      <c r="CA16" s="429"/>
      <c r="CB16" s="429"/>
      <c r="CC16" s="430"/>
      <c r="CD16" s="194"/>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79"/>
      <c r="DK16" s="179"/>
      <c r="DL16" s="179"/>
      <c r="DM16" s="179"/>
      <c r="DN16" s="179"/>
      <c r="DO16" s="179"/>
    </row>
    <row r="17" spans="1:119" ht="18.75" customHeight="1" thickBot="1">
      <c r="A17" s="180"/>
      <c r="B17" s="494"/>
      <c r="C17" s="495"/>
      <c r="D17" s="495"/>
      <c r="E17" s="495"/>
      <c r="F17" s="495"/>
      <c r="G17" s="495"/>
      <c r="H17" s="495"/>
      <c r="I17" s="495"/>
      <c r="J17" s="495"/>
      <c r="K17" s="496"/>
      <c r="L17" s="195"/>
      <c r="M17" s="532" t="s">
        <v>151</v>
      </c>
      <c r="N17" s="533"/>
      <c r="O17" s="533"/>
      <c r="P17" s="533"/>
      <c r="Q17" s="534"/>
      <c r="R17" s="529" t="s">
        <v>152</v>
      </c>
      <c r="S17" s="530"/>
      <c r="T17" s="530"/>
      <c r="U17" s="530"/>
      <c r="V17" s="531"/>
      <c r="W17" s="444" t="s">
        <v>153</v>
      </c>
      <c r="X17" s="445"/>
      <c r="Y17" s="445"/>
      <c r="Z17" s="445"/>
      <c r="AA17" s="445"/>
      <c r="AB17" s="435"/>
      <c r="AC17" s="479">
        <v>446</v>
      </c>
      <c r="AD17" s="480"/>
      <c r="AE17" s="480"/>
      <c r="AF17" s="480"/>
      <c r="AG17" s="519"/>
      <c r="AH17" s="479">
        <v>465</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177690</v>
      </c>
      <c r="BO17" s="429"/>
      <c r="BP17" s="429"/>
      <c r="BQ17" s="429"/>
      <c r="BR17" s="429"/>
      <c r="BS17" s="429"/>
      <c r="BT17" s="429"/>
      <c r="BU17" s="430"/>
      <c r="BV17" s="428">
        <v>174966</v>
      </c>
      <c r="BW17" s="429"/>
      <c r="BX17" s="429"/>
      <c r="BY17" s="429"/>
      <c r="BZ17" s="429"/>
      <c r="CA17" s="429"/>
      <c r="CB17" s="429"/>
      <c r="CC17" s="430"/>
      <c r="CD17" s="194"/>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79"/>
      <c r="DK17" s="179"/>
      <c r="DL17" s="179"/>
      <c r="DM17" s="179"/>
      <c r="DN17" s="179"/>
      <c r="DO17" s="179"/>
    </row>
    <row r="18" spans="1:119" ht="18.75" customHeight="1" thickBot="1">
      <c r="A18" s="180"/>
      <c r="B18" s="539" t="s">
        <v>155</v>
      </c>
      <c r="C18" s="471"/>
      <c r="D18" s="471"/>
      <c r="E18" s="540"/>
      <c r="F18" s="540"/>
      <c r="G18" s="540"/>
      <c r="H18" s="540"/>
      <c r="I18" s="540"/>
      <c r="J18" s="540"/>
      <c r="K18" s="540"/>
      <c r="L18" s="541">
        <v>79.58</v>
      </c>
      <c r="M18" s="541"/>
      <c r="N18" s="541"/>
      <c r="O18" s="541"/>
      <c r="P18" s="541"/>
      <c r="Q18" s="541"/>
      <c r="R18" s="542"/>
      <c r="S18" s="542"/>
      <c r="T18" s="542"/>
      <c r="U18" s="542"/>
      <c r="V18" s="543"/>
      <c r="W18" s="446"/>
      <c r="X18" s="447"/>
      <c r="Y18" s="447"/>
      <c r="Z18" s="447"/>
      <c r="AA18" s="447"/>
      <c r="AB18" s="438"/>
      <c r="AC18" s="544">
        <v>55.1</v>
      </c>
      <c r="AD18" s="545"/>
      <c r="AE18" s="545"/>
      <c r="AF18" s="545"/>
      <c r="AG18" s="546"/>
      <c r="AH18" s="544">
        <v>56.4</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1115964</v>
      </c>
      <c r="BO18" s="429"/>
      <c r="BP18" s="429"/>
      <c r="BQ18" s="429"/>
      <c r="BR18" s="429"/>
      <c r="BS18" s="429"/>
      <c r="BT18" s="429"/>
      <c r="BU18" s="430"/>
      <c r="BV18" s="428">
        <v>1160693</v>
      </c>
      <c r="BW18" s="429"/>
      <c r="BX18" s="429"/>
      <c r="BY18" s="429"/>
      <c r="BZ18" s="429"/>
      <c r="CA18" s="429"/>
      <c r="CB18" s="429"/>
      <c r="CC18" s="430"/>
      <c r="CD18" s="194"/>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79"/>
      <c r="DK18" s="179"/>
      <c r="DL18" s="179"/>
      <c r="DM18" s="179"/>
      <c r="DN18" s="179"/>
      <c r="DO18" s="179"/>
    </row>
    <row r="19" spans="1:119" ht="18.75" customHeight="1" thickBot="1">
      <c r="A19" s="180"/>
      <c r="B19" s="539" t="s">
        <v>157</v>
      </c>
      <c r="C19" s="471"/>
      <c r="D19" s="471"/>
      <c r="E19" s="540"/>
      <c r="F19" s="540"/>
      <c r="G19" s="540"/>
      <c r="H19" s="540"/>
      <c r="I19" s="540"/>
      <c r="J19" s="540"/>
      <c r="K19" s="540"/>
      <c r="L19" s="548">
        <v>22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1747892</v>
      </c>
      <c r="BO19" s="429"/>
      <c r="BP19" s="429"/>
      <c r="BQ19" s="429"/>
      <c r="BR19" s="429"/>
      <c r="BS19" s="429"/>
      <c r="BT19" s="429"/>
      <c r="BU19" s="430"/>
      <c r="BV19" s="428">
        <v>1827384</v>
      </c>
      <c r="BW19" s="429"/>
      <c r="BX19" s="429"/>
      <c r="BY19" s="429"/>
      <c r="BZ19" s="429"/>
      <c r="CA19" s="429"/>
      <c r="CB19" s="429"/>
      <c r="CC19" s="430"/>
      <c r="CD19" s="194"/>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79"/>
      <c r="DK19" s="179"/>
      <c r="DL19" s="179"/>
      <c r="DM19" s="179"/>
      <c r="DN19" s="179"/>
      <c r="DO19" s="179"/>
    </row>
    <row r="20" spans="1:119" ht="18.75" customHeight="1" thickBot="1">
      <c r="A20" s="180"/>
      <c r="B20" s="539" t="s">
        <v>159</v>
      </c>
      <c r="C20" s="471"/>
      <c r="D20" s="471"/>
      <c r="E20" s="540"/>
      <c r="F20" s="540"/>
      <c r="G20" s="540"/>
      <c r="H20" s="540"/>
      <c r="I20" s="540"/>
      <c r="J20" s="540"/>
      <c r="K20" s="540"/>
      <c r="L20" s="548">
        <v>748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194"/>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79"/>
      <c r="DK20" s="179"/>
      <c r="DL20" s="179"/>
      <c r="DM20" s="179"/>
      <c r="DN20" s="179"/>
      <c r="DO20" s="179"/>
    </row>
    <row r="21" spans="1:119" ht="18.75" customHeight="1">
      <c r="A21" s="180"/>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194"/>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79"/>
      <c r="DK21" s="179"/>
      <c r="DL21" s="179"/>
      <c r="DM21" s="179"/>
      <c r="DN21" s="179"/>
      <c r="DO21" s="179"/>
    </row>
    <row r="22" spans="1:119" ht="18.75" customHeight="1" thickBot="1">
      <c r="A22" s="180"/>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194"/>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79"/>
      <c r="DK22" s="179"/>
      <c r="DL22" s="179"/>
      <c r="DM22" s="179"/>
      <c r="DN22" s="179"/>
      <c r="DO22" s="179"/>
    </row>
    <row r="23" spans="1:119" ht="18.75" customHeight="1">
      <c r="A23" s="180"/>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1640188</v>
      </c>
      <c r="BO23" s="429"/>
      <c r="BP23" s="429"/>
      <c r="BQ23" s="429"/>
      <c r="BR23" s="429"/>
      <c r="BS23" s="429"/>
      <c r="BT23" s="429"/>
      <c r="BU23" s="430"/>
      <c r="BV23" s="428">
        <v>1599313</v>
      </c>
      <c r="BW23" s="429"/>
      <c r="BX23" s="429"/>
      <c r="BY23" s="429"/>
      <c r="BZ23" s="429"/>
      <c r="CA23" s="429"/>
      <c r="CB23" s="429"/>
      <c r="CC23" s="430"/>
      <c r="CD23" s="194"/>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79"/>
      <c r="DK23" s="179"/>
      <c r="DL23" s="179"/>
      <c r="DM23" s="179"/>
      <c r="DN23" s="179"/>
      <c r="DO23" s="179"/>
    </row>
    <row r="24" spans="1:119" ht="18.75" customHeight="1" thickBot="1">
      <c r="A24" s="180"/>
      <c r="B24" s="565"/>
      <c r="C24" s="566"/>
      <c r="D24" s="567"/>
      <c r="E24" s="478" t="s">
        <v>168</v>
      </c>
      <c r="F24" s="458"/>
      <c r="G24" s="458"/>
      <c r="H24" s="458"/>
      <c r="I24" s="458"/>
      <c r="J24" s="458"/>
      <c r="K24" s="459"/>
      <c r="L24" s="479">
        <v>1</v>
      </c>
      <c r="M24" s="480"/>
      <c r="N24" s="480"/>
      <c r="O24" s="480"/>
      <c r="P24" s="519"/>
      <c r="Q24" s="479">
        <v>6000</v>
      </c>
      <c r="R24" s="480"/>
      <c r="S24" s="480"/>
      <c r="T24" s="480"/>
      <c r="U24" s="480"/>
      <c r="V24" s="519"/>
      <c r="W24" s="578"/>
      <c r="X24" s="566"/>
      <c r="Y24" s="567"/>
      <c r="Z24" s="478" t="s">
        <v>169</v>
      </c>
      <c r="AA24" s="458"/>
      <c r="AB24" s="458"/>
      <c r="AC24" s="458"/>
      <c r="AD24" s="458"/>
      <c r="AE24" s="458"/>
      <c r="AF24" s="458"/>
      <c r="AG24" s="459"/>
      <c r="AH24" s="479">
        <v>46</v>
      </c>
      <c r="AI24" s="480"/>
      <c r="AJ24" s="480"/>
      <c r="AK24" s="480"/>
      <c r="AL24" s="519"/>
      <c r="AM24" s="479">
        <v>138782</v>
      </c>
      <c r="AN24" s="480"/>
      <c r="AO24" s="480"/>
      <c r="AP24" s="480"/>
      <c r="AQ24" s="480"/>
      <c r="AR24" s="519"/>
      <c r="AS24" s="479">
        <v>3017</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1379470</v>
      </c>
      <c r="BO24" s="429"/>
      <c r="BP24" s="429"/>
      <c r="BQ24" s="429"/>
      <c r="BR24" s="429"/>
      <c r="BS24" s="429"/>
      <c r="BT24" s="429"/>
      <c r="BU24" s="430"/>
      <c r="BV24" s="428">
        <v>1323492</v>
      </c>
      <c r="BW24" s="429"/>
      <c r="BX24" s="429"/>
      <c r="BY24" s="429"/>
      <c r="BZ24" s="429"/>
      <c r="CA24" s="429"/>
      <c r="CB24" s="429"/>
      <c r="CC24" s="430"/>
      <c r="CD24" s="194"/>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79"/>
      <c r="DK24" s="179"/>
      <c r="DL24" s="179"/>
      <c r="DM24" s="179"/>
      <c r="DN24" s="179"/>
      <c r="DO24" s="179"/>
    </row>
    <row r="25" spans="1:119" s="179" customFormat="1" ht="18.75" customHeight="1">
      <c r="A25" s="180"/>
      <c r="B25" s="565"/>
      <c r="C25" s="566"/>
      <c r="D25" s="567"/>
      <c r="E25" s="478" t="s">
        <v>171</v>
      </c>
      <c r="F25" s="458"/>
      <c r="G25" s="458"/>
      <c r="H25" s="458"/>
      <c r="I25" s="458"/>
      <c r="J25" s="458"/>
      <c r="K25" s="459"/>
      <c r="L25" s="479">
        <v>1</v>
      </c>
      <c r="M25" s="480"/>
      <c r="N25" s="480"/>
      <c r="O25" s="480"/>
      <c r="P25" s="519"/>
      <c r="Q25" s="479">
        <v>5300</v>
      </c>
      <c r="R25" s="480"/>
      <c r="S25" s="480"/>
      <c r="T25" s="480"/>
      <c r="U25" s="480"/>
      <c r="V25" s="519"/>
      <c r="W25" s="578"/>
      <c r="X25" s="566"/>
      <c r="Y25" s="567"/>
      <c r="Z25" s="478" t="s">
        <v>172</v>
      </c>
      <c r="AA25" s="458"/>
      <c r="AB25" s="458"/>
      <c r="AC25" s="458"/>
      <c r="AD25" s="458"/>
      <c r="AE25" s="458"/>
      <c r="AF25" s="458"/>
      <c r="AG25" s="459"/>
      <c r="AH25" s="479" t="s">
        <v>128</v>
      </c>
      <c r="AI25" s="480"/>
      <c r="AJ25" s="480"/>
      <c r="AK25" s="480"/>
      <c r="AL25" s="519"/>
      <c r="AM25" s="479" t="s">
        <v>128</v>
      </c>
      <c r="AN25" s="480"/>
      <c r="AO25" s="480"/>
      <c r="AP25" s="480"/>
      <c r="AQ25" s="480"/>
      <c r="AR25" s="519"/>
      <c r="AS25" s="479" t="s">
        <v>128</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30751</v>
      </c>
      <c r="BO25" s="392"/>
      <c r="BP25" s="392"/>
      <c r="BQ25" s="392"/>
      <c r="BR25" s="392"/>
      <c r="BS25" s="392"/>
      <c r="BT25" s="392"/>
      <c r="BU25" s="393"/>
      <c r="BV25" s="391">
        <v>35363</v>
      </c>
      <c r="BW25" s="392"/>
      <c r="BX25" s="392"/>
      <c r="BY25" s="392"/>
      <c r="BZ25" s="392"/>
      <c r="CA25" s="392"/>
      <c r="CB25" s="392"/>
      <c r="CC25" s="393"/>
      <c r="CD25" s="194"/>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79" customFormat="1" ht="18.75" customHeight="1">
      <c r="A26" s="180"/>
      <c r="B26" s="565"/>
      <c r="C26" s="566"/>
      <c r="D26" s="567"/>
      <c r="E26" s="478" t="s">
        <v>174</v>
      </c>
      <c r="F26" s="458"/>
      <c r="G26" s="458"/>
      <c r="H26" s="458"/>
      <c r="I26" s="458"/>
      <c r="J26" s="458"/>
      <c r="K26" s="459"/>
      <c r="L26" s="479">
        <v>1</v>
      </c>
      <c r="M26" s="480"/>
      <c r="N26" s="480"/>
      <c r="O26" s="480"/>
      <c r="P26" s="519"/>
      <c r="Q26" s="479">
        <v>4700</v>
      </c>
      <c r="R26" s="480"/>
      <c r="S26" s="480"/>
      <c r="T26" s="480"/>
      <c r="U26" s="480"/>
      <c r="V26" s="519"/>
      <c r="W26" s="578"/>
      <c r="X26" s="566"/>
      <c r="Y26" s="567"/>
      <c r="Z26" s="478" t="s">
        <v>175</v>
      </c>
      <c r="AA26" s="588"/>
      <c r="AB26" s="588"/>
      <c r="AC26" s="588"/>
      <c r="AD26" s="588"/>
      <c r="AE26" s="588"/>
      <c r="AF26" s="588"/>
      <c r="AG26" s="589"/>
      <c r="AH26" s="479" t="s">
        <v>176</v>
      </c>
      <c r="AI26" s="480"/>
      <c r="AJ26" s="480"/>
      <c r="AK26" s="480"/>
      <c r="AL26" s="519"/>
      <c r="AM26" s="479" t="s">
        <v>176</v>
      </c>
      <c r="AN26" s="480"/>
      <c r="AO26" s="480"/>
      <c r="AP26" s="480"/>
      <c r="AQ26" s="480"/>
      <c r="AR26" s="519"/>
      <c r="AS26" s="479" t="s">
        <v>176</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176</v>
      </c>
      <c r="BO26" s="429"/>
      <c r="BP26" s="429"/>
      <c r="BQ26" s="429"/>
      <c r="BR26" s="429"/>
      <c r="BS26" s="429"/>
      <c r="BT26" s="429"/>
      <c r="BU26" s="430"/>
      <c r="BV26" s="428" t="s">
        <v>176</v>
      </c>
      <c r="BW26" s="429"/>
      <c r="BX26" s="429"/>
      <c r="BY26" s="429"/>
      <c r="BZ26" s="429"/>
      <c r="CA26" s="429"/>
      <c r="CB26" s="429"/>
      <c r="CC26" s="430"/>
      <c r="CD26" s="194"/>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0"/>
      <c r="B27" s="565"/>
      <c r="C27" s="566"/>
      <c r="D27" s="567"/>
      <c r="E27" s="478" t="s">
        <v>178</v>
      </c>
      <c r="F27" s="458"/>
      <c r="G27" s="458"/>
      <c r="H27" s="458"/>
      <c r="I27" s="458"/>
      <c r="J27" s="458"/>
      <c r="K27" s="459"/>
      <c r="L27" s="479">
        <v>1</v>
      </c>
      <c r="M27" s="480"/>
      <c r="N27" s="480"/>
      <c r="O27" s="480"/>
      <c r="P27" s="519"/>
      <c r="Q27" s="479">
        <v>1920</v>
      </c>
      <c r="R27" s="480"/>
      <c r="S27" s="480"/>
      <c r="T27" s="480"/>
      <c r="U27" s="480"/>
      <c r="V27" s="519"/>
      <c r="W27" s="578"/>
      <c r="X27" s="566"/>
      <c r="Y27" s="567"/>
      <c r="Z27" s="478" t="s">
        <v>179</v>
      </c>
      <c r="AA27" s="458"/>
      <c r="AB27" s="458"/>
      <c r="AC27" s="458"/>
      <c r="AD27" s="458"/>
      <c r="AE27" s="458"/>
      <c r="AF27" s="458"/>
      <c r="AG27" s="459"/>
      <c r="AH27" s="479" t="s">
        <v>143</v>
      </c>
      <c r="AI27" s="480"/>
      <c r="AJ27" s="480"/>
      <c r="AK27" s="480"/>
      <c r="AL27" s="519"/>
      <c r="AM27" s="479" t="s">
        <v>128</v>
      </c>
      <c r="AN27" s="480"/>
      <c r="AO27" s="480"/>
      <c r="AP27" s="480"/>
      <c r="AQ27" s="480"/>
      <c r="AR27" s="519"/>
      <c r="AS27" s="479" t="s">
        <v>176</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247199</v>
      </c>
      <c r="BO27" s="602"/>
      <c r="BP27" s="602"/>
      <c r="BQ27" s="602"/>
      <c r="BR27" s="602"/>
      <c r="BS27" s="602"/>
      <c r="BT27" s="602"/>
      <c r="BU27" s="603"/>
      <c r="BV27" s="601">
        <v>247035</v>
      </c>
      <c r="BW27" s="602"/>
      <c r="BX27" s="602"/>
      <c r="BY27" s="602"/>
      <c r="BZ27" s="602"/>
      <c r="CA27" s="602"/>
      <c r="CB27" s="602"/>
      <c r="CC27" s="603"/>
      <c r="CD27" s="196"/>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79"/>
      <c r="DK27" s="179"/>
      <c r="DL27" s="179"/>
      <c r="DM27" s="179"/>
      <c r="DN27" s="179"/>
      <c r="DO27" s="179"/>
    </row>
    <row r="28" spans="1:119" ht="18.75" customHeight="1">
      <c r="A28" s="180"/>
      <c r="B28" s="565"/>
      <c r="C28" s="566"/>
      <c r="D28" s="567"/>
      <c r="E28" s="478" t="s">
        <v>181</v>
      </c>
      <c r="F28" s="458"/>
      <c r="G28" s="458"/>
      <c r="H28" s="458"/>
      <c r="I28" s="458"/>
      <c r="J28" s="458"/>
      <c r="K28" s="459"/>
      <c r="L28" s="479">
        <v>1</v>
      </c>
      <c r="M28" s="480"/>
      <c r="N28" s="480"/>
      <c r="O28" s="480"/>
      <c r="P28" s="519"/>
      <c r="Q28" s="479">
        <v>1520</v>
      </c>
      <c r="R28" s="480"/>
      <c r="S28" s="480"/>
      <c r="T28" s="480"/>
      <c r="U28" s="480"/>
      <c r="V28" s="519"/>
      <c r="W28" s="578"/>
      <c r="X28" s="566"/>
      <c r="Y28" s="567"/>
      <c r="Z28" s="478" t="s">
        <v>182</v>
      </c>
      <c r="AA28" s="458"/>
      <c r="AB28" s="458"/>
      <c r="AC28" s="458"/>
      <c r="AD28" s="458"/>
      <c r="AE28" s="458"/>
      <c r="AF28" s="458"/>
      <c r="AG28" s="459"/>
      <c r="AH28" s="479" t="s">
        <v>176</v>
      </c>
      <c r="AI28" s="480"/>
      <c r="AJ28" s="480"/>
      <c r="AK28" s="480"/>
      <c r="AL28" s="519"/>
      <c r="AM28" s="479" t="s">
        <v>183</v>
      </c>
      <c r="AN28" s="480"/>
      <c r="AO28" s="480"/>
      <c r="AP28" s="480"/>
      <c r="AQ28" s="480"/>
      <c r="AR28" s="519"/>
      <c r="AS28" s="479" t="s">
        <v>176</v>
      </c>
      <c r="AT28" s="480"/>
      <c r="AU28" s="480"/>
      <c r="AV28" s="480"/>
      <c r="AW28" s="480"/>
      <c r="AX28" s="481"/>
      <c r="AY28" s="604" t="s">
        <v>184</v>
      </c>
      <c r="AZ28" s="605"/>
      <c r="BA28" s="605"/>
      <c r="BB28" s="606"/>
      <c r="BC28" s="388" t="s">
        <v>47</v>
      </c>
      <c r="BD28" s="389"/>
      <c r="BE28" s="389"/>
      <c r="BF28" s="389"/>
      <c r="BG28" s="389"/>
      <c r="BH28" s="389"/>
      <c r="BI28" s="389"/>
      <c r="BJ28" s="389"/>
      <c r="BK28" s="389"/>
      <c r="BL28" s="389"/>
      <c r="BM28" s="390"/>
      <c r="BN28" s="391">
        <v>822374</v>
      </c>
      <c r="BO28" s="392"/>
      <c r="BP28" s="392"/>
      <c r="BQ28" s="392"/>
      <c r="BR28" s="392"/>
      <c r="BS28" s="392"/>
      <c r="BT28" s="392"/>
      <c r="BU28" s="393"/>
      <c r="BV28" s="391">
        <v>820011</v>
      </c>
      <c r="BW28" s="392"/>
      <c r="BX28" s="392"/>
      <c r="BY28" s="392"/>
      <c r="BZ28" s="392"/>
      <c r="CA28" s="392"/>
      <c r="CB28" s="392"/>
      <c r="CC28" s="393"/>
      <c r="CD28" s="194"/>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79"/>
      <c r="DK28" s="179"/>
      <c r="DL28" s="179"/>
      <c r="DM28" s="179"/>
      <c r="DN28" s="179"/>
      <c r="DO28" s="179"/>
    </row>
    <row r="29" spans="1:119" ht="18.75" customHeight="1">
      <c r="A29" s="180"/>
      <c r="B29" s="565"/>
      <c r="C29" s="566"/>
      <c r="D29" s="567"/>
      <c r="E29" s="478" t="s">
        <v>185</v>
      </c>
      <c r="F29" s="458"/>
      <c r="G29" s="458"/>
      <c r="H29" s="458"/>
      <c r="I29" s="458"/>
      <c r="J29" s="458"/>
      <c r="K29" s="459"/>
      <c r="L29" s="479">
        <v>6</v>
      </c>
      <c r="M29" s="480"/>
      <c r="N29" s="480"/>
      <c r="O29" s="480"/>
      <c r="P29" s="519"/>
      <c r="Q29" s="479">
        <v>1470</v>
      </c>
      <c r="R29" s="480"/>
      <c r="S29" s="480"/>
      <c r="T29" s="480"/>
      <c r="U29" s="480"/>
      <c r="V29" s="519"/>
      <c r="W29" s="579"/>
      <c r="X29" s="580"/>
      <c r="Y29" s="581"/>
      <c r="Z29" s="478" t="s">
        <v>186</v>
      </c>
      <c r="AA29" s="458"/>
      <c r="AB29" s="458"/>
      <c r="AC29" s="458"/>
      <c r="AD29" s="458"/>
      <c r="AE29" s="458"/>
      <c r="AF29" s="458"/>
      <c r="AG29" s="459"/>
      <c r="AH29" s="479">
        <v>46</v>
      </c>
      <c r="AI29" s="480"/>
      <c r="AJ29" s="480"/>
      <c r="AK29" s="480"/>
      <c r="AL29" s="519"/>
      <c r="AM29" s="479">
        <v>138782</v>
      </c>
      <c r="AN29" s="480"/>
      <c r="AO29" s="480"/>
      <c r="AP29" s="480"/>
      <c r="AQ29" s="480"/>
      <c r="AR29" s="519"/>
      <c r="AS29" s="479">
        <v>3017</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433763</v>
      </c>
      <c r="BO29" s="429"/>
      <c r="BP29" s="429"/>
      <c r="BQ29" s="429"/>
      <c r="BR29" s="429"/>
      <c r="BS29" s="429"/>
      <c r="BT29" s="429"/>
      <c r="BU29" s="430"/>
      <c r="BV29" s="428">
        <v>432105</v>
      </c>
      <c r="BW29" s="429"/>
      <c r="BX29" s="429"/>
      <c r="BY29" s="429"/>
      <c r="BZ29" s="429"/>
      <c r="CA29" s="429"/>
      <c r="CB29" s="429"/>
      <c r="CC29" s="430"/>
      <c r="CD29" s="196"/>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79"/>
      <c r="DK29" s="179"/>
      <c r="DL29" s="179"/>
      <c r="DM29" s="179"/>
      <c r="DN29" s="179"/>
      <c r="DO29" s="179"/>
    </row>
    <row r="30" spans="1:119" ht="18.75" customHeight="1" thickBot="1">
      <c r="A30" s="180"/>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1376567</v>
      </c>
      <c r="BO30" s="602"/>
      <c r="BP30" s="602"/>
      <c r="BQ30" s="602"/>
      <c r="BR30" s="602"/>
      <c r="BS30" s="602"/>
      <c r="BT30" s="602"/>
      <c r="BU30" s="603"/>
      <c r="BV30" s="601">
        <v>1370971</v>
      </c>
      <c r="BW30" s="602"/>
      <c r="BX30" s="602"/>
      <c r="BY30" s="602"/>
      <c r="BZ30" s="602"/>
      <c r="CA30" s="602"/>
      <c r="CB30" s="602"/>
      <c r="CC30" s="603"/>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c r="A32" s="180"/>
      <c r="B32" s="206"/>
      <c r="C32" s="207" t="s">
        <v>189</v>
      </c>
      <c r="D32" s="207"/>
      <c r="E32" s="207"/>
      <c r="F32" s="204"/>
      <c r="G32" s="204"/>
      <c r="H32" s="204"/>
      <c r="I32" s="204"/>
      <c r="J32" s="204"/>
      <c r="K32" s="204"/>
      <c r="L32" s="204"/>
      <c r="M32" s="204"/>
      <c r="N32" s="204"/>
      <c r="O32" s="204"/>
      <c r="P32" s="204"/>
      <c r="Q32" s="204"/>
      <c r="R32" s="204"/>
      <c r="S32" s="204"/>
      <c r="T32" s="204"/>
      <c r="U32" s="204" t="s">
        <v>190</v>
      </c>
      <c r="V32" s="204"/>
      <c r="W32" s="204"/>
      <c r="X32" s="204"/>
      <c r="Y32" s="204"/>
      <c r="Z32" s="204"/>
      <c r="AA32" s="204"/>
      <c r="AB32" s="204"/>
      <c r="AC32" s="204"/>
      <c r="AD32" s="204"/>
      <c r="AE32" s="204"/>
      <c r="AF32" s="204"/>
      <c r="AG32" s="204"/>
      <c r="AH32" s="204"/>
      <c r="AI32" s="204"/>
      <c r="AJ32" s="204"/>
      <c r="AK32" s="204"/>
      <c r="AL32" s="204"/>
      <c r="AM32" s="208" t="s">
        <v>191</v>
      </c>
      <c r="AN32" s="204"/>
      <c r="AO32" s="204"/>
      <c r="AP32" s="204"/>
      <c r="AQ32" s="204"/>
      <c r="AR32" s="204"/>
      <c r="AS32" s="208"/>
      <c r="AT32" s="208"/>
      <c r="AU32" s="208"/>
      <c r="AV32" s="208"/>
      <c r="AW32" s="208"/>
      <c r="AX32" s="208"/>
      <c r="AY32" s="208"/>
      <c r="AZ32" s="208"/>
      <c r="BA32" s="208"/>
      <c r="BB32" s="204"/>
      <c r="BC32" s="208"/>
      <c r="BD32" s="204"/>
      <c r="BE32" s="208" t="s">
        <v>192</v>
      </c>
      <c r="BF32" s="204"/>
      <c r="BG32" s="204"/>
      <c r="BH32" s="204"/>
      <c r="BI32" s="204"/>
      <c r="BJ32" s="208"/>
      <c r="BK32" s="208"/>
      <c r="BL32" s="208"/>
      <c r="BM32" s="208"/>
      <c r="BN32" s="208"/>
      <c r="BO32" s="208"/>
      <c r="BP32" s="208"/>
      <c r="BQ32" s="208"/>
      <c r="BR32" s="204"/>
      <c r="BS32" s="204"/>
      <c r="BT32" s="204"/>
      <c r="BU32" s="204"/>
      <c r="BV32" s="204"/>
      <c r="BW32" s="204" t="s">
        <v>193</v>
      </c>
      <c r="BX32" s="204"/>
      <c r="BY32" s="204"/>
      <c r="BZ32" s="204"/>
      <c r="CA32" s="204"/>
      <c r="CB32" s="208"/>
      <c r="CC32" s="208"/>
      <c r="CD32" s="208"/>
      <c r="CE32" s="208"/>
      <c r="CF32" s="208"/>
      <c r="CG32" s="208"/>
      <c r="CH32" s="208"/>
      <c r="CI32" s="208"/>
      <c r="CJ32" s="208"/>
      <c r="CK32" s="208"/>
      <c r="CL32" s="208"/>
      <c r="CM32" s="208"/>
      <c r="CN32" s="208"/>
      <c r="CO32" s="208" t="s">
        <v>194</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c r="A33" s="180"/>
      <c r="B33" s="206"/>
      <c r="C33" s="452" t="s">
        <v>195</v>
      </c>
      <c r="D33" s="452"/>
      <c r="E33" s="417" t="s">
        <v>196</v>
      </c>
      <c r="F33" s="417"/>
      <c r="G33" s="417"/>
      <c r="H33" s="417"/>
      <c r="I33" s="417"/>
      <c r="J33" s="417"/>
      <c r="K33" s="417"/>
      <c r="L33" s="417"/>
      <c r="M33" s="417"/>
      <c r="N33" s="417"/>
      <c r="O33" s="417"/>
      <c r="P33" s="417"/>
      <c r="Q33" s="417"/>
      <c r="R33" s="417"/>
      <c r="S33" s="417"/>
      <c r="T33" s="209"/>
      <c r="U33" s="452" t="s">
        <v>197</v>
      </c>
      <c r="V33" s="452"/>
      <c r="W33" s="417" t="s">
        <v>196</v>
      </c>
      <c r="X33" s="417"/>
      <c r="Y33" s="417"/>
      <c r="Z33" s="417"/>
      <c r="AA33" s="417"/>
      <c r="AB33" s="417"/>
      <c r="AC33" s="417"/>
      <c r="AD33" s="417"/>
      <c r="AE33" s="417"/>
      <c r="AF33" s="417"/>
      <c r="AG33" s="417"/>
      <c r="AH33" s="417"/>
      <c r="AI33" s="417"/>
      <c r="AJ33" s="417"/>
      <c r="AK33" s="417"/>
      <c r="AL33" s="209"/>
      <c r="AM33" s="452" t="s">
        <v>197</v>
      </c>
      <c r="AN33" s="452"/>
      <c r="AO33" s="417" t="s">
        <v>196</v>
      </c>
      <c r="AP33" s="417"/>
      <c r="AQ33" s="417"/>
      <c r="AR33" s="417"/>
      <c r="AS33" s="417"/>
      <c r="AT33" s="417"/>
      <c r="AU33" s="417"/>
      <c r="AV33" s="417"/>
      <c r="AW33" s="417"/>
      <c r="AX33" s="417"/>
      <c r="AY33" s="417"/>
      <c r="AZ33" s="417"/>
      <c r="BA33" s="417"/>
      <c r="BB33" s="417"/>
      <c r="BC33" s="417"/>
      <c r="BD33" s="210"/>
      <c r="BE33" s="417" t="s">
        <v>198</v>
      </c>
      <c r="BF33" s="417"/>
      <c r="BG33" s="417" t="s">
        <v>199</v>
      </c>
      <c r="BH33" s="417"/>
      <c r="BI33" s="417"/>
      <c r="BJ33" s="417"/>
      <c r="BK33" s="417"/>
      <c r="BL33" s="417"/>
      <c r="BM33" s="417"/>
      <c r="BN33" s="417"/>
      <c r="BO33" s="417"/>
      <c r="BP33" s="417"/>
      <c r="BQ33" s="417"/>
      <c r="BR33" s="417"/>
      <c r="BS33" s="417"/>
      <c r="BT33" s="417"/>
      <c r="BU33" s="417"/>
      <c r="BV33" s="210"/>
      <c r="BW33" s="452" t="s">
        <v>198</v>
      </c>
      <c r="BX33" s="452"/>
      <c r="BY33" s="417" t="s">
        <v>200</v>
      </c>
      <c r="BZ33" s="417"/>
      <c r="CA33" s="417"/>
      <c r="CB33" s="417"/>
      <c r="CC33" s="417"/>
      <c r="CD33" s="417"/>
      <c r="CE33" s="417"/>
      <c r="CF33" s="417"/>
      <c r="CG33" s="417"/>
      <c r="CH33" s="417"/>
      <c r="CI33" s="417"/>
      <c r="CJ33" s="417"/>
      <c r="CK33" s="417"/>
      <c r="CL33" s="417"/>
      <c r="CM33" s="417"/>
      <c r="CN33" s="209"/>
      <c r="CO33" s="452" t="s">
        <v>197</v>
      </c>
      <c r="CP33" s="452"/>
      <c r="CQ33" s="417" t="s">
        <v>201</v>
      </c>
      <c r="CR33" s="417"/>
      <c r="CS33" s="417"/>
      <c r="CT33" s="417"/>
      <c r="CU33" s="417"/>
      <c r="CV33" s="417"/>
      <c r="CW33" s="417"/>
      <c r="CX33" s="417"/>
      <c r="CY33" s="417"/>
      <c r="CZ33" s="417"/>
      <c r="DA33" s="417"/>
      <c r="DB33" s="417"/>
      <c r="DC33" s="417"/>
      <c r="DD33" s="417"/>
      <c r="DE33" s="417"/>
      <c r="DF33" s="209"/>
      <c r="DG33" s="613" t="s">
        <v>202</v>
      </c>
      <c r="DH33" s="613"/>
      <c r="DI33" s="211"/>
      <c r="DJ33" s="179"/>
      <c r="DK33" s="179"/>
      <c r="DL33" s="179"/>
      <c r="DM33" s="179"/>
      <c r="DN33" s="179"/>
      <c r="DO33" s="179"/>
    </row>
    <row r="34" spans="1:119" ht="32.25" customHeight="1">
      <c r="A34" s="180"/>
      <c r="B34" s="206"/>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07"/>
      <c r="U34" s="614">
        <f>IF(W34="","",MAX(C34:D43)+1)</f>
        <v>2</v>
      </c>
      <c r="V34" s="614"/>
      <c r="W34" s="615" t="str">
        <f>IF('各会計、関係団体の財政状況及び健全化判断比率'!B28="","",'各会計、関係団体の財政状況及び健全化判断比率'!B28)</f>
        <v>国民健康保険特別会計（事業勘定）</v>
      </c>
      <c r="X34" s="615"/>
      <c r="Y34" s="615"/>
      <c r="Z34" s="615"/>
      <c r="AA34" s="615"/>
      <c r="AB34" s="615"/>
      <c r="AC34" s="615"/>
      <c r="AD34" s="615"/>
      <c r="AE34" s="615"/>
      <c r="AF34" s="615"/>
      <c r="AG34" s="615"/>
      <c r="AH34" s="615"/>
      <c r="AI34" s="615"/>
      <c r="AJ34" s="615"/>
      <c r="AK34" s="615"/>
      <c r="AL34" s="207"/>
      <c r="AM34" s="614" t="str">
        <f>IF(AO34="","",MAX(C34:D43,U34:V43)+1)</f>
        <v/>
      </c>
      <c r="AN34" s="614"/>
      <c r="AO34" s="615"/>
      <c r="AP34" s="615"/>
      <c r="AQ34" s="615"/>
      <c r="AR34" s="615"/>
      <c r="AS34" s="615"/>
      <c r="AT34" s="615"/>
      <c r="AU34" s="615"/>
      <c r="AV34" s="615"/>
      <c r="AW34" s="615"/>
      <c r="AX34" s="615"/>
      <c r="AY34" s="615"/>
      <c r="AZ34" s="615"/>
      <c r="BA34" s="615"/>
      <c r="BB34" s="615"/>
      <c r="BC34" s="615"/>
      <c r="BD34" s="207"/>
      <c r="BE34" s="614">
        <f>IF(BG34="","",MAX(C34:D43,U34:V43,AM34:AN43)+1)</f>
        <v>6</v>
      </c>
      <c r="BF34" s="614"/>
      <c r="BG34" s="615" t="str">
        <f>IF('各会計、関係団体の財政状況及び健全化判断比率'!B32="","",'各会計、関係団体の財政状況及び健全化判断比率'!B32)</f>
        <v>簡易水道事業特別会計</v>
      </c>
      <c r="BH34" s="615"/>
      <c r="BI34" s="615"/>
      <c r="BJ34" s="615"/>
      <c r="BK34" s="615"/>
      <c r="BL34" s="615"/>
      <c r="BM34" s="615"/>
      <c r="BN34" s="615"/>
      <c r="BO34" s="615"/>
      <c r="BP34" s="615"/>
      <c r="BQ34" s="615"/>
      <c r="BR34" s="615"/>
      <c r="BS34" s="615"/>
      <c r="BT34" s="615"/>
      <c r="BU34" s="615"/>
      <c r="BV34" s="207"/>
      <c r="BW34" s="614">
        <f>IF(BY34="","",MAX(C34:D43,U34:V43,AM34:AN43,BE34:BF43)+1)</f>
        <v>7</v>
      </c>
      <c r="BX34" s="614"/>
      <c r="BY34" s="615" t="str">
        <f>IF('各会計、関係団体の財政状況及び健全化判断比率'!B68="","",'各会計、関係団体の財政状況及び健全化判断比率'!B68)</f>
        <v>宇陀衛生一部事務組合</v>
      </c>
      <c r="BZ34" s="615"/>
      <c r="CA34" s="615"/>
      <c r="CB34" s="615"/>
      <c r="CC34" s="615"/>
      <c r="CD34" s="615"/>
      <c r="CE34" s="615"/>
      <c r="CF34" s="615"/>
      <c r="CG34" s="615"/>
      <c r="CH34" s="615"/>
      <c r="CI34" s="615"/>
      <c r="CJ34" s="615"/>
      <c r="CK34" s="615"/>
      <c r="CL34" s="615"/>
      <c r="CM34" s="615"/>
      <c r="CN34" s="207"/>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04"/>
      <c r="DG34" s="616" t="str">
        <f>IF('各会計、関係団体の財政状況及び健全化判断比率'!BR7="","",'各会計、関係団体の財政状況及び健全化判断比率'!BR7)</f>
        <v/>
      </c>
      <c r="DH34" s="616"/>
      <c r="DI34" s="211"/>
      <c r="DJ34" s="179"/>
      <c r="DK34" s="179"/>
      <c r="DL34" s="179"/>
      <c r="DM34" s="179"/>
      <c r="DN34" s="179"/>
      <c r="DO34" s="179"/>
    </row>
    <row r="35" spans="1:119" ht="32.25" customHeight="1">
      <c r="A35" s="180"/>
      <c r="B35" s="206"/>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07"/>
      <c r="U35" s="614">
        <f>IF(W35="","",U34+1)</f>
        <v>3</v>
      </c>
      <c r="V35" s="614"/>
      <c r="W35" s="615" t="str">
        <f>IF('各会計、関係団体の財政状況及び健全化判断比率'!B29="","",'各会計、関係団体の財政状況及び健全化判断比率'!B29)</f>
        <v>国民健康保険特別会計（診療施設勘定）</v>
      </c>
      <c r="X35" s="615"/>
      <c r="Y35" s="615"/>
      <c r="Z35" s="615"/>
      <c r="AA35" s="615"/>
      <c r="AB35" s="615"/>
      <c r="AC35" s="615"/>
      <c r="AD35" s="615"/>
      <c r="AE35" s="615"/>
      <c r="AF35" s="615"/>
      <c r="AG35" s="615"/>
      <c r="AH35" s="615"/>
      <c r="AI35" s="615"/>
      <c r="AJ35" s="615"/>
      <c r="AK35" s="615"/>
      <c r="AL35" s="207"/>
      <c r="AM35" s="614" t="str">
        <f t="shared" ref="AM35:AM43" si="0">IF(AO35="","",AM34+1)</f>
        <v/>
      </c>
      <c r="AN35" s="614"/>
      <c r="AO35" s="615"/>
      <c r="AP35" s="615"/>
      <c r="AQ35" s="615"/>
      <c r="AR35" s="615"/>
      <c r="AS35" s="615"/>
      <c r="AT35" s="615"/>
      <c r="AU35" s="615"/>
      <c r="AV35" s="615"/>
      <c r="AW35" s="615"/>
      <c r="AX35" s="615"/>
      <c r="AY35" s="615"/>
      <c r="AZ35" s="615"/>
      <c r="BA35" s="615"/>
      <c r="BB35" s="615"/>
      <c r="BC35" s="615"/>
      <c r="BD35" s="207"/>
      <c r="BE35" s="614" t="str">
        <f t="shared" ref="BE35:BE43" si="1">IF(BG35="","",BE34+1)</f>
        <v/>
      </c>
      <c r="BF35" s="614"/>
      <c r="BG35" s="615"/>
      <c r="BH35" s="615"/>
      <c r="BI35" s="615"/>
      <c r="BJ35" s="615"/>
      <c r="BK35" s="615"/>
      <c r="BL35" s="615"/>
      <c r="BM35" s="615"/>
      <c r="BN35" s="615"/>
      <c r="BO35" s="615"/>
      <c r="BP35" s="615"/>
      <c r="BQ35" s="615"/>
      <c r="BR35" s="615"/>
      <c r="BS35" s="615"/>
      <c r="BT35" s="615"/>
      <c r="BU35" s="615"/>
      <c r="BV35" s="207"/>
      <c r="BW35" s="614">
        <f t="shared" ref="BW35:BW43" si="2">IF(BY35="","",BW34+1)</f>
        <v>8</v>
      </c>
      <c r="BX35" s="614"/>
      <c r="BY35" s="615" t="str">
        <f>IF('各会計、関係団体の財政状況及び健全化判断比率'!B69="","",'各会計、関係団体の財政状況及び健全化判断比率'!B69)</f>
        <v>奈良県市町村総合事務組合</v>
      </c>
      <c r="BZ35" s="615"/>
      <c r="CA35" s="615"/>
      <c r="CB35" s="615"/>
      <c r="CC35" s="615"/>
      <c r="CD35" s="615"/>
      <c r="CE35" s="615"/>
      <c r="CF35" s="615"/>
      <c r="CG35" s="615"/>
      <c r="CH35" s="615"/>
      <c r="CI35" s="615"/>
      <c r="CJ35" s="615"/>
      <c r="CK35" s="615"/>
      <c r="CL35" s="615"/>
      <c r="CM35" s="615"/>
      <c r="CN35" s="207"/>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04"/>
      <c r="DG35" s="616" t="str">
        <f>IF('各会計、関係団体の財政状況及び健全化判断比率'!BR8="","",'各会計、関係団体の財政状況及び健全化判断比率'!BR8)</f>
        <v/>
      </c>
      <c r="DH35" s="616"/>
      <c r="DI35" s="211"/>
      <c r="DJ35" s="179"/>
      <c r="DK35" s="179"/>
      <c r="DL35" s="179"/>
      <c r="DM35" s="179"/>
      <c r="DN35" s="179"/>
      <c r="DO35" s="179"/>
    </row>
    <row r="36" spans="1:119" ht="32.25" customHeight="1">
      <c r="A36" s="180"/>
      <c r="B36" s="206"/>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07"/>
      <c r="U36" s="614">
        <f t="shared" ref="U36:U43" si="4">IF(W36="","",U35+1)</f>
        <v>4</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07"/>
      <c r="AM36" s="614" t="str">
        <f t="shared" si="0"/>
        <v/>
      </c>
      <c r="AN36" s="614"/>
      <c r="AO36" s="615"/>
      <c r="AP36" s="615"/>
      <c r="AQ36" s="615"/>
      <c r="AR36" s="615"/>
      <c r="AS36" s="615"/>
      <c r="AT36" s="615"/>
      <c r="AU36" s="615"/>
      <c r="AV36" s="615"/>
      <c r="AW36" s="615"/>
      <c r="AX36" s="615"/>
      <c r="AY36" s="615"/>
      <c r="AZ36" s="615"/>
      <c r="BA36" s="615"/>
      <c r="BB36" s="615"/>
      <c r="BC36" s="615"/>
      <c r="BD36" s="207"/>
      <c r="BE36" s="614" t="str">
        <f t="shared" si="1"/>
        <v/>
      </c>
      <c r="BF36" s="614"/>
      <c r="BG36" s="615"/>
      <c r="BH36" s="615"/>
      <c r="BI36" s="615"/>
      <c r="BJ36" s="615"/>
      <c r="BK36" s="615"/>
      <c r="BL36" s="615"/>
      <c r="BM36" s="615"/>
      <c r="BN36" s="615"/>
      <c r="BO36" s="615"/>
      <c r="BP36" s="615"/>
      <c r="BQ36" s="615"/>
      <c r="BR36" s="615"/>
      <c r="BS36" s="615"/>
      <c r="BT36" s="615"/>
      <c r="BU36" s="615"/>
      <c r="BV36" s="207"/>
      <c r="BW36" s="614">
        <f t="shared" si="2"/>
        <v>9</v>
      </c>
      <c r="BX36" s="614"/>
      <c r="BY36" s="615" t="str">
        <f>IF('各会計、関係団体の財政状況及び健全化判断比率'!B70="","",'各会計、関係団体の財政状況及び健全化判断比率'!B70)</f>
        <v>奈良県広域消防組合</v>
      </c>
      <c r="BZ36" s="615"/>
      <c r="CA36" s="615"/>
      <c r="CB36" s="615"/>
      <c r="CC36" s="615"/>
      <c r="CD36" s="615"/>
      <c r="CE36" s="615"/>
      <c r="CF36" s="615"/>
      <c r="CG36" s="615"/>
      <c r="CH36" s="615"/>
      <c r="CI36" s="615"/>
      <c r="CJ36" s="615"/>
      <c r="CK36" s="615"/>
      <c r="CL36" s="615"/>
      <c r="CM36" s="615"/>
      <c r="CN36" s="207"/>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04"/>
      <c r="DG36" s="616" t="str">
        <f>IF('各会計、関係団体の財政状況及び健全化判断比率'!BR9="","",'各会計、関係団体の財政状況及び健全化判断比率'!BR9)</f>
        <v/>
      </c>
      <c r="DH36" s="616"/>
      <c r="DI36" s="211"/>
      <c r="DJ36" s="179"/>
      <c r="DK36" s="179"/>
      <c r="DL36" s="179"/>
      <c r="DM36" s="179"/>
      <c r="DN36" s="179"/>
      <c r="DO36" s="179"/>
    </row>
    <row r="37" spans="1:119" ht="32.25" customHeight="1">
      <c r="A37" s="180"/>
      <c r="B37" s="206"/>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07"/>
      <c r="U37" s="614">
        <f t="shared" si="4"/>
        <v>5</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07"/>
      <c r="AM37" s="614" t="str">
        <f t="shared" si="0"/>
        <v/>
      </c>
      <c r="AN37" s="614"/>
      <c r="AO37" s="615"/>
      <c r="AP37" s="615"/>
      <c r="AQ37" s="615"/>
      <c r="AR37" s="615"/>
      <c r="AS37" s="615"/>
      <c r="AT37" s="615"/>
      <c r="AU37" s="615"/>
      <c r="AV37" s="615"/>
      <c r="AW37" s="615"/>
      <c r="AX37" s="615"/>
      <c r="AY37" s="615"/>
      <c r="AZ37" s="615"/>
      <c r="BA37" s="615"/>
      <c r="BB37" s="615"/>
      <c r="BC37" s="615"/>
      <c r="BD37" s="207"/>
      <c r="BE37" s="614" t="str">
        <f t="shared" si="1"/>
        <v/>
      </c>
      <c r="BF37" s="614"/>
      <c r="BG37" s="615"/>
      <c r="BH37" s="615"/>
      <c r="BI37" s="615"/>
      <c r="BJ37" s="615"/>
      <c r="BK37" s="615"/>
      <c r="BL37" s="615"/>
      <c r="BM37" s="615"/>
      <c r="BN37" s="615"/>
      <c r="BO37" s="615"/>
      <c r="BP37" s="615"/>
      <c r="BQ37" s="615"/>
      <c r="BR37" s="615"/>
      <c r="BS37" s="615"/>
      <c r="BT37" s="615"/>
      <c r="BU37" s="615"/>
      <c r="BV37" s="207"/>
      <c r="BW37" s="614">
        <f t="shared" si="2"/>
        <v>10</v>
      </c>
      <c r="BX37" s="614"/>
      <c r="BY37" s="615" t="str">
        <f>IF('各会計、関係団体の財政状況及び健全化判断比率'!B71="","",'各会計、関係団体の財政状況及び健全化判断比率'!B71)</f>
        <v>曽爾御杖行政一部事務組合</v>
      </c>
      <c r="BZ37" s="615"/>
      <c r="CA37" s="615"/>
      <c r="CB37" s="615"/>
      <c r="CC37" s="615"/>
      <c r="CD37" s="615"/>
      <c r="CE37" s="615"/>
      <c r="CF37" s="615"/>
      <c r="CG37" s="615"/>
      <c r="CH37" s="615"/>
      <c r="CI37" s="615"/>
      <c r="CJ37" s="615"/>
      <c r="CK37" s="615"/>
      <c r="CL37" s="615"/>
      <c r="CM37" s="615"/>
      <c r="CN37" s="207"/>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04"/>
      <c r="DG37" s="616" t="str">
        <f>IF('各会計、関係団体の財政状況及び健全化判断比率'!BR10="","",'各会計、関係団体の財政状況及び健全化判断比率'!BR10)</f>
        <v/>
      </c>
      <c r="DH37" s="616"/>
      <c r="DI37" s="211"/>
      <c r="DJ37" s="179"/>
      <c r="DK37" s="179"/>
      <c r="DL37" s="179"/>
      <c r="DM37" s="179"/>
      <c r="DN37" s="179"/>
      <c r="DO37" s="179"/>
    </row>
    <row r="38" spans="1:119" ht="32.25" customHeight="1">
      <c r="A38" s="180"/>
      <c r="B38" s="206"/>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07"/>
      <c r="U38" s="614" t="str">
        <f t="shared" si="4"/>
        <v/>
      </c>
      <c r="V38" s="614"/>
      <c r="W38" s="615"/>
      <c r="X38" s="615"/>
      <c r="Y38" s="615"/>
      <c r="Z38" s="615"/>
      <c r="AA38" s="615"/>
      <c r="AB38" s="615"/>
      <c r="AC38" s="615"/>
      <c r="AD38" s="615"/>
      <c r="AE38" s="615"/>
      <c r="AF38" s="615"/>
      <c r="AG38" s="615"/>
      <c r="AH38" s="615"/>
      <c r="AI38" s="615"/>
      <c r="AJ38" s="615"/>
      <c r="AK38" s="615"/>
      <c r="AL38" s="207"/>
      <c r="AM38" s="614" t="str">
        <f t="shared" si="0"/>
        <v/>
      </c>
      <c r="AN38" s="614"/>
      <c r="AO38" s="615"/>
      <c r="AP38" s="615"/>
      <c r="AQ38" s="615"/>
      <c r="AR38" s="615"/>
      <c r="AS38" s="615"/>
      <c r="AT38" s="615"/>
      <c r="AU38" s="615"/>
      <c r="AV38" s="615"/>
      <c r="AW38" s="615"/>
      <c r="AX38" s="615"/>
      <c r="AY38" s="615"/>
      <c r="AZ38" s="615"/>
      <c r="BA38" s="615"/>
      <c r="BB38" s="615"/>
      <c r="BC38" s="615"/>
      <c r="BD38" s="207"/>
      <c r="BE38" s="614" t="str">
        <f t="shared" si="1"/>
        <v/>
      </c>
      <c r="BF38" s="614"/>
      <c r="BG38" s="615"/>
      <c r="BH38" s="615"/>
      <c r="BI38" s="615"/>
      <c r="BJ38" s="615"/>
      <c r="BK38" s="615"/>
      <c r="BL38" s="615"/>
      <c r="BM38" s="615"/>
      <c r="BN38" s="615"/>
      <c r="BO38" s="615"/>
      <c r="BP38" s="615"/>
      <c r="BQ38" s="615"/>
      <c r="BR38" s="615"/>
      <c r="BS38" s="615"/>
      <c r="BT38" s="615"/>
      <c r="BU38" s="615"/>
      <c r="BV38" s="207"/>
      <c r="BW38" s="614">
        <f t="shared" si="2"/>
        <v>11</v>
      </c>
      <c r="BX38" s="614"/>
      <c r="BY38" s="615" t="str">
        <f>IF('各会計、関係団体の財政状況及び健全化判断比率'!B72="","",'各会計、関係団体の財政状況及び健全化判断比率'!B72)</f>
        <v>東宇陀環境衛生組合</v>
      </c>
      <c r="BZ38" s="615"/>
      <c r="CA38" s="615"/>
      <c r="CB38" s="615"/>
      <c r="CC38" s="615"/>
      <c r="CD38" s="615"/>
      <c r="CE38" s="615"/>
      <c r="CF38" s="615"/>
      <c r="CG38" s="615"/>
      <c r="CH38" s="615"/>
      <c r="CI38" s="615"/>
      <c r="CJ38" s="615"/>
      <c r="CK38" s="615"/>
      <c r="CL38" s="615"/>
      <c r="CM38" s="615"/>
      <c r="CN38" s="207"/>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04"/>
      <c r="DG38" s="616" t="str">
        <f>IF('各会計、関係団体の財政状況及び健全化判断比率'!BR11="","",'各会計、関係団体の財政状況及び健全化判断比率'!BR11)</f>
        <v/>
      </c>
      <c r="DH38" s="616"/>
      <c r="DI38" s="211"/>
      <c r="DJ38" s="179"/>
      <c r="DK38" s="179"/>
      <c r="DL38" s="179"/>
      <c r="DM38" s="179"/>
      <c r="DN38" s="179"/>
      <c r="DO38" s="179"/>
    </row>
    <row r="39" spans="1:119" ht="32.25" customHeight="1">
      <c r="A39" s="180"/>
      <c r="B39" s="206"/>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07"/>
      <c r="U39" s="614" t="str">
        <f t="shared" si="4"/>
        <v/>
      </c>
      <c r="V39" s="614"/>
      <c r="W39" s="615"/>
      <c r="X39" s="615"/>
      <c r="Y39" s="615"/>
      <c r="Z39" s="615"/>
      <c r="AA39" s="615"/>
      <c r="AB39" s="615"/>
      <c r="AC39" s="615"/>
      <c r="AD39" s="615"/>
      <c r="AE39" s="615"/>
      <c r="AF39" s="615"/>
      <c r="AG39" s="615"/>
      <c r="AH39" s="615"/>
      <c r="AI39" s="615"/>
      <c r="AJ39" s="615"/>
      <c r="AK39" s="615"/>
      <c r="AL39" s="207"/>
      <c r="AM39" s="614" t="str">
        <f t="shared" si="0"/>
        <v/>
      </c>
      <c r="AN39" s="614"/>
      <c r="AO39" s="615"/>
      <c r="AP39" s="615"/>
      <c r="AQ39" s="615"/>
      <c r="AR39" s="615"/>
      <c r="AS39" s="615"/>
      <c r="AT39" s="615"/>
      <c r="AU39" s="615"/>
      <c r="AV39" s="615"/>
      <c r="AW39" s="615"/>
      <c r="AX39" s="615"/>
      <c r="AY39" s="615"/>
      <c r="AZ39" s="615"/>
      <c r="BA39" s="615"/>
      <c r="BB39" s="615"/>
      <c r="BC39" s="615"/>
      <c r="BD39" s="207"/>
      <c r="BE39" s="614" t="str">
        <f t="shared" si="1"/>
        <v/>
      </c>
      <c r="BF39" s="614"/>
      <c r="BG39" s="615"/>
      <c r="BH39" s="615"/>
      <c r="BI39" s="615"/>
      <c r="BJ39" s="615"/>
      <c r="BK39" s="615"/>
      <c r="BL39" s="615"/>
      <c r="BM39" s="615"/>
      <c r="BN39" s="615"/>
      <c r="BO39" s="615"/>
      <c r="BP39" s="615"/>
      <c r="BQ39" s="615"/>
      <c r="BR39" s="615"/>
      <c r="BS39" s="615"/>
      <c r="BT39" s="615"/>
      <c r="BU39" s="615"/>
      <c r="BV39" s="207"/>
      <c r="BW39" s="614">
        <f t="shared" si="2"/>
        <v>12</v>
      </c>
      <c r="BX39" s="614"/>
      <c r="BY39" s="615" t="str">
        <f>IF('各会計、関係団体の財政状況及び健全化判断比率'!B73="","",'各会計、関係団体の財政状況及び健全化判断比率'!B73)</f>
        <v>奈良広域水質検査センター組合</v>
      </c>
      <c r="BZ39" s="615"/>
      <c r="CA39" s="615"/>
      <c r="CB39" s="615"/>
      <c r="CC39" s="615"/>
      <c r="CD39" s="615"/>
      <c r="CE39" s="615"/>
      <c r="CF39" s="615"/>
      <c r="CG39" s="615"/>
      <c r="CH39" s="615"/>
      <c r="CI39" s="615"/>
      <c r="CJ39" s="615"/>
      <c r="CK39" s="615"/>
      <c r="CL39" s="615"/>
      <c r="CM39" s="615"/>
      <c r="CN39" s="207"/>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04"/>
      <c r="DG39" s="616" t="str">
        <f>IF('各会計、関係団体の財政状況及び健全化判断比率'!BR12="","",'各会計、関係団体の財政状況及び健全化判断比率'!BR12)</f>
        <v/>
      </c>
      <c r="DH39" s="616"/>
      <c r="DI39" s="211"/>
      <c r="DJ39" s="179"/>
      <c r="DK39" s="179"/>
      <c r="DL39" s="179"/>
      <c r="DM39" s="179"/>
      <c r="DN39" s="179"/>
      <c r="DO39" s="179"/>
    </row>
    <row r="40" spans="1:119" ht="32.25" customHeight="1">
      <c r="A40" s="180"/>
      <c r="B40" s="206"/>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07"/>
      <c r="U40" s="614" t="str">
        <f t="shared" si="4"/>
        <v/>
      </c>
      <c r="V40" s="614"/>
      <c r="W40" s="615"/>
      <c r="X40" s="615"/>
      <c r="Y40" s="615"/>
      <c r="Z40" s="615"/>
      <c r="AA40" s="615"/>
      <c r="AB40" s="615"/>
      <c r="AC40" s="615"/>
      <c r="AD40" s="615"/>
      <c r="AE40" s="615"/>
      <c r="AF40" s="615"/>
      <c r="AG40" s="615"/>
      <c r="AH40" s="615"/>
      <c r="AI40" s="615"/>
      <c r="AJ40" s="615"/>
      <c r="AK40" s="615"/>
      <c r="AL40" s="207"/>
      <c r="AM40" s="614" t="str">
        <f t="shared" si="0"/>
        <v/>
      </c>
      <c r="AN40" s="614"/>
      <c r="AO40" s="615"/>
      <c r="AP40" s="615"/>
      <c r="AQ40" s="615"/>
      <c r="AR40" s="615"/>
      <c r="AS40" s="615"/>
      <c r="AT40" s="615"/>
      <c r="AU40" s="615"/>
      <c r="AV40" s="615"/>
      <c r="AW40" s="615"/>
      <c r="AX40" s="615"/>
      <c r="AY40" s="615"/>
      <c r="AZ40" s="615"/>
      <c r="BA40" s="615"/>
      <c r="BB40" s="615"/>
      <c r="BC40" s="615"/>
      <c r="BD40" s="207"/>
      <c r="BE40" s="614" t="str">
        <f t="shared" si="1"/>
        <v/>
      </c>
      <c r="BF40" s="614"/>
      <c r="BG40" s="615"/>
      <c r="BH40" s="615"/>
      <c r="BI40" s="615"/>
      <c r="BJ40" s="615"/>
      <c r="BK40" s="615"/>
      <c r="BL40" s="615"/>
      <c r="BM40" s="615"/>
      <c r="BN40" s="615"/>
      <c r="BO40" s="615"/>
      <c r="BP40" s="615"/>
      <c r="BQ40" s="615"/>
      <c r="BR40" s="615"/>
      <c r="BS40" s="615"/>
      <c r="BT40" s="615"/>
      <c r="BU40" s="615"/>
      <c r="BV40" s="207"/>
      <c r="BW40" s="614">
        <f t="shared" si="2"/>
        <v>13</v>
      </c>
      <c r="BX40" s="614"/>
      <c r="BY40" s="615" t="str">
        <f>IF('各会計、関係団体の財政状況及び健全化判断比率'!B74="","",'各会計、関係団体の財政状況及び健全化判断比率'!B74)</f>
        <v>奈良県住宅新築資金等貸付金回収管理組合</v>
      </c>
      <c r="BZ40" s="615"/>
      <c r="CA40" s="615"/>
      <c r="CB40" s="615"/>
      <c r="CC40" s="615"/>
      <c r="CD40" s="615"/>
      <c r="CE40" s="615"/>
      <c r="CF40" s="615"/>
      <c r="CG40" s="615"/>
      <c r="CH40" s="615"/>
      <c r="CI40" s="615"/>
      <c r="CJ40" s="615"/>
      <c r="CK40" s="615"/>
      <c r="CL40" s="615"/>
      <c r="CM40" s="615"/>
      <c r="CN40" s="207"/>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04"/>
      <c r="DG40" s="616" t="str">
        <f>IF('各会計、関係団体の財政状況及び健全化判断比率'!BR13="","",'各会計、関係団体の財政状況及び健全化判断比率'!BR13)</f>
        <v/>
      </c>
      <c r="DH40" s="616"/>
      <c r="DI40" s="211"/>
      <c r="DJ40" s="179"/>
      <c r="DK40" s="179"/>
      <c r="DL40" s="179"/>
      <c r="DM40" s="179"/>
      <c r="DN40" s="179"/>
      <c r="DO40" s="179"/>
    </row>
    <row r="41" spans="1:119" ht="32.25" customHeight="1">
      <c r="A41" s="180"/>
      <c r="B41" s="206"/>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07"/>
      <c r="U41" s="614" t="str">
        <f t="shared" si="4"/>
        <v/>
      </c>
      <c r="V41" s="614"/>
      <c r="W41" s="615"/>
      <c r="X41" s="615"/>
      <c r="Y41" s="615"/>
      <c r="Z41" s="615"/>
      <c r="AA41" s="615"/>
      <c r="AB41" s="615"/>
      <c r="AC41" s="615"/>
      <c r="AD41" s="615"/>
      <c r="AE41" s="615"/>
      <c r="AF41" s="615"/>
      <c r="AG41" s="615"/>
      <c r="AH41" s="615"/>
      <c r="AI41" s="615"/>
      <c r="AJ41" s="615"/>
      <c r="AK41" s="615"/>
      <c r="AL41" s="207"/>
      <c r="AM41" s="614" t="str">
        <f t="shared" si="0"/>
        <v/>
      </c>
      <c r="AN41" s="614"/>
      <c r="AO41" s="615"/>
      <c r="AP41" s="615"/>
      <c r="AQ41" s="615"/>
      <c r="AR41" s="615"/>
      <c r="AS41" s="615"/>
      <c r="AT41" s="615"/>
      <c r="AU41" s="615"/>
      <c r="AV41" s="615"/>
      <c r="AW41" s="615"/>
      <c r="AX41" s="615"/>
      <c r="AY41" s="615"/>
      <c r="AZ41" s="615"/>
      <c r="BA41" s="615"/>
      <c r="BB41" s="615"/>
      <c r="BC41" s="615"/>
      <c r="BD41" s="207"/>
      <c r="BE41" s="614" t="str">
        <f t="shared" si="1"/>
        <v/>
      </c>
      <c r="BF41" s="614"/>
      <c r="BG41" s="615"/>
      <c r="BH41" s="615"/>
      <c r="BI41" s="615"/>
      <c r="BJ41" s="615"/>
      <c r="BK41" s="615"/>
      <c r="BL41" s="615"/>
      <c r="BM41" s="615"/>
      <c r="BN41" s="615"/>
      <c r="BO41" s="615"/>
      <c r="BP41" s="615"/>
      <c r="BQ41" s="615"/>
      <c r="BR41" s="615"/>
      <c r="BS41" s="615"/>
      <c r="BT41" s="615"/>
      <c r="BU41" s="615"/>
      <c r="BV41" s="207"/>
      <c r="BW41" s="614">
        <f t="shared" si="2"/>
        <v>14</v>
      </c>
      <c r="BX41" s="614"/>
      <c r="BY41" s="615" t="str">
        <f>IF('各会計、関係団体の財政状況及び健全化判断比率'!B75="","",'各会計、関係団体の財政状況及び健全化判断比率'!B75)</f>
        <v>桜井宇陀広域連合</v>
      </c>
      <c r="BZ41" s="615"/>
      <c r="CA41" s="615"/>
      <c r="CB41" s="615"/>
      <c r="CC41" s="615"/>
      <c r="CD41" s="615"/>
      <c r="CE41" s="615"/>
      <c r="CF41" s="615"/>
      <c r="CG41" s="615"/>
      <c r="CH41" s="615"/>
      <c r="CI41" s="615"/>
      <c r="CJ41" s="615"/>
      <c r="CK41" s="615"/>
      <c r="CL41" s="615"/>
      <c r="CM41" s="615"/>
      <c r="CN41" s="207"/>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04"/>
      <c r="DG41" s="616" t="str">
        <f>IF('各会計、関係団体の財政状況及び健全化判断比率'!BR14="","",'各会計、関係団体の財政状況及び健全化判断比率'!BR14)</f>
        <v/>
      </c>
      <c r="DH41" s="616"/>
      <c r="DI41" s="211"/>
      <c r="DJ41" s="179"/>
      <c r="DK41" s="179"/>
      <c r="DL41" s="179"/>
      <c r="DM41" s="179"/>
      <c r="DN41" s="179"/>
      <c r="DO41" s="179"/>
    </row>
    <row r="42" spans="1:119" ht="32.25" customHeight="1">
      <c r="A42" s="179"/>
      <c r="B42" s="206"/>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07"/>
      <c r="U42" s="614" t="str">
        <f t="shared" si="4"/>
        <v/>
      </c>
      <c r="V42" s="614"/>
      <c r="W42" s="615"/>
      <c r="X42" s="615"/>
      <c r="Y42" s="615"/>
      <c r="Z42" s="615"/>
      <c r="AA42" s="615"/>
      <c r="AB42" s="615"/>
      <c r="AC42" s="615"/>
      <c r="AD42" s="615"/>
      <c r="AE42" s="615"/>
      <c r="AF42" s="615"/>
      <c r="AG42" s="615"/>
      <c r="AH42" s="615"/>
      <c r="AI42" s="615"/>
      <c r="AJ42" s="615"/>
      <c r="AK42" s="615"/>
      <c r="AL42" s="207"/>
      <c r="AM42" s="614" t="str">
        <f t="shared" si="0"/>
        <v/>
      </c>
      <c r="AN42" s="614"/>
      <c r="AO42" s="615"/>
      <c r="AP42" s="615"/>
      <c r="AQ42" s="615"/>
      <c r="AR42" s="615"/>
      <c r="AS42" s="615"/>
      <c r="AT42" s="615"/>
      <c r="AU42" s="615"/>
      <c r="AV42" s="615"/>
      <c r="AW42" s="615"/>
      <c r="AX42" s="615"/>
      <c r="AY42" s="615"/>
      <c r="AZ42" s="615"/>
      <c r="BA42" s="615"/>
      <c r="BB42" s="615"/>
      <c r="BC42" s="615"/>
      <c r="BD42" s="207"/>
      <c r="BE42" s="614" t="str">
        <f t="shared" si="1"/>
        <v/>
      </c>
      <c r="BF42" s="614"/>
      <c r="BG42" s="615"/>
      <c r="BH42" s="615"/>
      <c r="BI42" s="615"/>
      <c r="BJ42" s="615"/>
      <c r="BK42" s="615"/>
      <c r="BL42" s="615"/>
      <c r="BM42" s="615"/>
      <c r="BN42" s="615"/>
      <c r="BO42" s="615"/>
      <c r="BP42" s="615"/>
      <c r="BQ42" s="615"/>
      <c r="BR42" s="615"/>
      <c r="BS42" s="615"/>
      <c r="BT42" s="615"/>
      <c r="BU42" s="615"/>
      <c r="BV42" s="207"/>
      <c r="BW42" s="614">
        <f t="shared" si="2"/>
        <v>15</v>
      </c>
      <c r="BX42" s="614"/>
      <c r="BY42" s="615" t="str">
        <f>IF('各会計、関係団体の財政状況及び健全化判断比率'!B76="","",'各会計、関係団体の財政状況及び健全化判断比率'!B76)</f>
        <v>奈良県後期高齢者医療広域連合</v>
      </c>
      <c r="BZ42" s="615"/>
      <c r="CA42" s="615"/>
      <c r="CB42" s="615"/>
      <c r="CC42" s="615"/>
      <c r="CD42" s="615"/>
      <c r="CE42" s="615"/>
      <c r="CF42" s="615"/>
      <c r="CG42" s="615"/>
      <c r="CH42" s="615"/>
      <c r="CI42" s="615"/>
      <c r="CJ42" s="615"/>
      <c r="CK42" s="615"/>
      <c r="CL42" s="615"/>
      <c r="CM42" s="615"/>
      <c r="CN42" s="207"/>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04"/>
      <c r="DG42" s="616" t="str">
        <f>IF('各会計、関係団体の財政状況及び健全化判断比率'!BR15="","",'各会計、関係団体の財政状況及び健全化判断比率'!BR15)</f>
        <v/>
      </c>
      <c r="DH42" s="616"/>
      <c r="DI42" s="211"/>
      <c r="DJ42" s="179"/>
      <c r="DK42" s="179"/>
      <c r="DL42" s="179"/>
      <c r="DM42" s="179"/>
      <c r="DN42" s="179"/>
      <c r="DO42" s="179"/>
    </row>
    <row r="43" spans="1:119" ht="32.25" customHeight="1">
      <c r="A43" s="179"/>
      <c r="B43" s="206"/>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07"/>
      <c r="U43" s="614" t="str">
        <f t="shared" si="4"/>
        <v/>
      </c>
      <c r="V43" s="614"/>
      <c r="W43" s="615"/>
      <c r="X43" s="615"/>
      <c r="Y43" s="615"/>
      <c r="Z43" s="615"/>
      <c r="AA43" s="615"/>
      <c r="AB43" s="615"/>
      <c r="AC43" s="615"/>
      <c r="AD43" s="615"/>
      <c r="AE43" s="615"/>
      <c r="AF43" s="615"/>
      <c r="AG43" s="615"/>
      <c r="AH43" s="615"/>
      <c r="AI43" s="615"/>
      <c r="AJ43" s="615"/>
      <c r="AK43" s="615"/>
      <c r="AL43" s="207"/>
      <c r="AM43" s="614" t="str">
        <f t="shared" si="0"/>
        <v/>
      </c>
      <c r="AN43" s="614"/>
      <c r="AO43" s="615"/>
      <c r="AP43" s="615"/>
      <c r="AQ43" s="615"/>
      <c r="AR43" s="615"/>
      <c r="AS43" s="615"/>
      <c r="AT43" s="615"/>
      <c r="AU43" s="615"/>
      <c r="AV43" s="615"/>
      <c r="AW43" s="615"/>
      <c r="AX43" s="615"/>
      <c r="AY43" s="615"/>
      <c r="AZ43" s="615"/>
      <c r="BA43" s="615"/>
      <c r="BB43" s="615"/>
      <c r="BC43" s="615"/>
      <c r="BD43" s="207"/>
      <c r="BE43" s="614" t="str">
        <f t="shared" si="1"/>
        <v/>
      </c>
      <c r="BF43" s="614"/>
      <c r="BG43" s="615"/>
      <c r="BH43" s="615"/>
      <c r="BI43" s="615"/>
      <c r="BJ43" s="615"/>
      <c r="BK43" s="615"/>
      <c r="BL43" s="615"/>
      <c r="BM43" s="615"/>
      <c r="BN43" s="615"/>
      <c r="BO43" s="615"/>
      <c r="BP43" s="615"/>
      <c r="BQ43" s="615"/>
      <c r="BR43" s="615"/>
      <c r="BS43" s="615"/>
      <c r="BT43" s="615"/>
      <c r="BU43" s="615"/>
      <c r="BV43" s="207"/>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07"/>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04"/>
      <c r="DG43" s="616" t="str">
        <f>IF('各会計、関係団体の財政状況及び健全化判断比率'!BR16="","",'各会計、関係団体の財政状況及び健全化判断比率'!BR16)</f>
        <v/>
      </c>
      <c r="DH43" s="616"/>
      <c r="DI43" s="211"/>
      <c r="DJ43" s="179"/>
      <c r="DK43" s="179"/>
      <c r="DL43" s="179"/>
      <c r="DM43" s="179"/>
      <c r="DN43" s="179"/>
      <c r="DO43" s="179"/>
    </row>
    <row r="44" spans="1:119" ht="13.5" customHeight="1" thickBot="1">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c r="B46" s="179" t="s">
        <v>203</v>
      </c>
      <c r="C46" s="179"/>
      <c r="D46" s="179"/>
      <c r="E46" s="179" t="s">
        <v>204</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c r="B47" s="179"/>
      <c r="C47" s="179"/>
      <c r="D47" s="179"/>
      <c r="E47" s="179" t="s">
        <v>205</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c r="B48" s="179"/>
      <c r="C48" s="179"/>
      <c r="D48" s="179"/>
      <c r="E48" s="179" t="s">
        <v>206</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c r="E49" s="215" t="s">
        <v>207</v>
      </c>
    </row>
    <row r="50" spans="5:5">
      <c r="E50" s="181" t="s">
        <v>208</v>
      </c>
    </row>
    <row r="51" spans="5:5">
      <c r="E51" s="181" t="s">
        <v>209</v>
      </c>
    </row>
    <row r="52" spans="5:5">
      <c r="E52" s="181" t="s">
        <v>210</v>
      </c>
    </row>
    <row r="53" spans="5:5"/>
    <row r="54" spans="5:5"/>
    <row r="55" spans="5:5"/>
    <row r="56" spans="5:5"/>
    <row r="57" spans="5:5" hidden="1"/>
    <row r="58" spans="5:5" hidden="1"/>
    <row r="59" spans="5:5" hidden="1"/>
  </sheetData>
  <sheetProtection algorithmName="SHA-512" hashValue="ERumQPwq4uPw3gApz6dxrt4Y2fEd1qGhf1gxIOPGOyhQItnAa+a/neVtPMZ0LzL5JxrJlkQQonK7fQEmXV9dTQ==" saltValue="6T64I48EEymrWBPya5qT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12" t="s">
        <v>559</v>
      </c>
      <c r="D34" s="1212"/>
      <c r="E34" s="1213"/>
      <c r="F34" s="32">
        <v>21.07</v>
      </c>
      <c r="G34" s="33">
        <v>21.12</v>
      </c>
      <c r="H34" s="33">
        <v>20.77</v>
      </c>
      <c r="I34" s="33">
        <v>20.5</v>
      </c>
      <c r="J34" s="34">
        <v>24.51</v>
      </c>
      <c r="K34" s="22"/>
      <c r="L34" s="22"/>
      <c r="M34" s="22"/>
      <c r="N34" s="22"/>
      <c r="O34" s="22"/>
      <c r="P34" s="22"/>
    </row>
    <row r="35" spans="1:16" ht="39" customHeight="1">
      <c r="A35" s="22"/>
      <c r="B35" s="35"/>
      <c r="C35" s="1206" t="s">
        <v>560</v>
      </c>
      <c r="D35" s="1207"/>
      <c r="E35" s="1208"/>
      <c r="F35" s="36">
        <v>0</v>
      </c>
      <c r="G35" s="37">
        <v>0.45</v>
      </c>
      <c r="H35" s="37">
        <v>0.25</v>
      </c>
      <c r="I35" s="37" t="s">
        <v>561</v>
      </c>
      <c r="J35" s="38">
        <v>0.21</v>
      </c>
      <c r="K35" s="22"/>
      <c r="L35" s="22"/>
      <c r="M35" s="22"/>
      <c r="N35" s="22"/>
      <c r="O35" s="22"/>
      <c r="P35" s="22"/>
    </row>
    <row r="36" spans="1:16" ht="39" customHeight="1">
      <c r="A36" s="22"/>
      <c r="B36" s="35"/>
      <c r="C36" s="1206" t="s">
        <v>562</v>
      </c>
      <c r="D36" s="1207"/>
      <c r="E36" s="1208"/>
      <c r="F36" s="36">
        <v>0.03</v>
      </c>
      <c r="G36" s="37">
        <v>0.03</v>
      </c>
      <c r="H36" s="37">
        <v>0.14000000000000001</v>
      </c>
      <c r="I36" s="37">
        <v>0.33</v>
      </c>
      <c r="J36" s="38">
        <v>0.19</v>
      </c>
      <c r="K36" s="22"/>
      <c r="L36" s="22"/>
      <c r="M36" s="22"/>
      <c r="N36" s="22"/>
      <c r="O36" s="22"/>
      <c r="P36" s="22"/>
    </row>
    <row r="37" spans="1:16" ht="39" customHeight="1">
      <c r="A37" s="22"/>
      <c r="B37" s="35"/>
      <c r="C37" s="1206" t="s">
        <v>563</v>
      </c>
      <c r="D37" s="1207"/>
      <c r="E37" s="1208"/>
      <c r="F37" s="36">
        <v>0.02</v>
      </c>
      <c r="G37" s="37">
        <v>0.43</v>
      </c>
      <c r="H37" s="37">
        <v>7.0000000000000007E-2</v>
      </c>
      <c r="I37" s="37">
        <v>0.4</v>
      </c>
      <c r="J37" s="38">
        <v>0.03</v>
      </c>
      <c r="K37" s="22"/>
      <c r="L37" s="22"/>
      <c r="M37" s="22"/>
      <c r="N37" s="22"/>
      <c r="O37" s="22"/>
      <c r="P37" s="22"/>
    </row>
    <row r="38" spans="1:16" ht="39" customHeight="1">
      <c r="A38" s="22"/>
      <c r="B38" s="35"/>
      <c r="C38" s="1206" t="s">
        <v>564</v>
      </c>
      <c r="D38" s="1207"/>
      <c r="E38" s="1208"/>
      <c r="F38" s="36">
        <v>0.18</v>
      </c>
      <c r="G38" s="37">
        <v>0</v>
      </c>
      <c r="H38" s="37">
        <v>0</v>
      </c>
      <c r="I38" s="37">
        <v>0</v>
      </c>
      <c r="J38" s="38">
        <v>0</v>
      </c>
      <c r="K38" s="22"/>
      <c r="L38" s="22"/>
      <c r="M38" s="22"/>
      <c r="N38" s="22"/>
      <c r="O38" s="22"/>
      <c r="P38" s="22"/>
    </row>
    <row r="39" spans="1:16" ht="39" customHeight="1">
      <c r="A39" s="22"/>
      <c r="B39" s="35"/>
      <c r="C39" s="1206" t="s">
        <v>565</v>
      </c>
      <c r="D39" s="1207"/>
      <c r="E39" s="1208"/>
      <c r="F39" s="36">
        <v>0</v>
      </c>
      <c r="G39" s="37">
        <v>0</v>
      </c>
      <c r="H39" s="37">
        <v>0</v>
      </c>
      <c r="I39" s="37">
        <v>0</v>
      </c>
      <c r="J39" s="38">
        <v>0</v>
      </c>
      <c r="K39" s="22"/>
      <c r="L39" s="22"/>
      <c r="M39" s="22"/>
      <c r="N39" s="22"/>
      <c r="O39" s="22"/>
      <c r="P39" s="22"/>
    </row>
    <row r="40" spans="1:16" ht="39" customHeight="1">
      <c r="A40" s="22"/>
      <c r="B40" s="35"/>
      <c r="C40" s="1206"/>
      <c r="D40" s="1207"/>
      <c r="E40" s="1208"/>
      <c r="F40" s="36"/>
      <c r="G40" s="37"/>
      <c r="H40" s="37"/>
      <c r="I40" s="37"/>
      <c r="J40" s="38"/>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566</v>
      </c>
      <c r="D42" s="1207"/>
      <c r="E42" s="1208"/>
      <c r="F42" s="36" t="s">
        <v>510</v>
      </c>
      <c r="G42" s="37" t="s">
        <v>510</v>
      </c>
      <c r="H42" s="37" t="s">
        <v>510</v>
      </c>
      <c r="I42" s="37" t="s">
        <v>510</v>
      </c>
      <c r="J42" s="38" t="s">
        <v>510</v>
      </c>
      <c r="K42" s="22"/>
      <c r="L42" s="22"/>
      <c r="M42" s="22"/>
      <c r="N42" s="22"/>
      <c r="O42" s="22"/>
      <c r="P42" s="22"/>
    </row>
    <row r="43" spans="1:16" ht="39" customHeight="1" thickBot="1">
      <c r="A43" s="22"/>
      <c r="B43" s="40"/>
      <c r="C43" s="1209" t="s">
        <v>567</v>
      </c>
      <c r="D43" s="1210"/>
      <c r="E43" s="1211"/>
      <c r="F43" s="41">
        <v>0</v>
      </c>
      <c r="G43" s="42" t="s">
        <v>510</v>
      </c>
      <c r="H43" s="42" t="s">
        <v>510</v>
      </c>
      <c r="I43" s="42" t="s">
        <v>510</v>
      </c>
      <c r="J43" s="43" t="s">
        <v>510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3+gIpBefbxi2PI2UTSjZjT1mRM9b1IukxYjicis4Y1FAqcVP6lkj2R5tb3HrrRl/zNqJbZ6j84WuS1GUxnqng==" saltValue="5zJ7ef/PR4VqSQwHapm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14" t="s">
        <v>10</v>
      </c>
      <c r="C45" s="1215"/>
      <c r="D45" s="58"/>
      <c r="E45" s="1220" t="s">
        <v>11</v>
      </c>
      <c r="F45" s="1220"/>
      <c r="G45" s="1220"/>
      <c r="H45" s="1220"/>
      <c r="I45" s="1220"/>
      <c r="J45" s="1221"/>
      <c r="K45" s="59">
        <v>420</v>
      </c>
      <c r="L45" s="60">
        <v>384</v>
      </c>
      <c r="M45" s="60">
        <v>316</v>
      </c>
      <c r="N45" s="60">
        <v>243</v>
      </c>
      <c r="O45" s="61">
        <v>202</v>
      </c>
      <c r="P45" s="48"/>
      <c r="Q45" s="48"/>
      <c r="R45" s="48"/>
      <c r="S45" s="48"/>
      <c r="T45" s="48"/>
      <c r="U45" s="48"/>
    </row>
    <row r="46" spans="1:21" ht="30.75" customHeight="1">
      <c r="A46" s="48"/>
      <c r="B46" s="1216"/>
      <c r="C46" s="1217"/>
      <c r="D46" s="62"/>
      <c r="E46" s="1222" t="s">
        <v>12</v>
      </c>
      <c r="F46" s="1222"/>
      <c r="G46" s="1222"/>
      <c r="H46" s="1222"/>
      <c r="I46" s="1222"/>
      <c r="J46" s="1223"/>
      <c r="K46" s="63" t="s">
        <v>510</v>
      </c>
      <c r="L46" s="64" t="s">
        <v>510</v>
      </c>
      <c r="M46" s="64" t="s">
        <v>510</v>
      </c>
      <c r="N46" s="64" t="s">
        <v>510</v>
      </c>
      <c r="O46" s="65" t="s">
        <v>510</v>
      </c>
      <c r="P46" s="48"/>
      <c r="Q46" s="48"/>
      <c r="R46" s="48"/>
      <c r="S46" s="48"/>
      <c r="T46" s="48"/>
      <c r="U46" s="48"/>
    </row>
    <row r="47" spans="1:21" ht="30.75" customHeight="1">
      <c r="A47" s="48"/>
      <c r="B47" s="1216"/>
      <c r="C47" s="1217"/>
      <c r="D47" s="62"/>
      <c r="E47" s="1222" t="s">
        <v>13</v>
      </c>
      <c r="F47" s="1222"/>
      <c r="G47" s="1222"/>
      <c r="H47" s="1222"/>
      <c r="I47" s="1222"/>
      <c r="J47" s="1223"/>
      <c r="K47" s="63" t="s">
        <v>510</v>
      </c>
      <c r="L47" s="64" t="s">
        <v>510</v>
      </c>
      <c r="M47" s="64" t="s">
        <v>510</v>
      </c>
      <c r="N47" s="64" t="s">
        <v>510</v>
      </c>
      <c r="O47" s="65" t="s">
        <v>510</v>
      </c>
      <c r="P47" s="48"/>
      <c r="Q47" s="48"/>
      <c r="R47" s="48"/>
      <c r="S47" s="48"/>
      <c r="T47" s="48"/>
      <c r="U47" s="48"/>
    </row>
    <row r="48" spans="1:21" ht="30.75" customHeight="1">
      <c r="A48" s="48"/>
      <c r="B48" s="1216"/>
      <c r="C48" s="1217"/>
      <c r="D48" s="62"/>
      <c r="E48" s="1222" t="s">
        <v>14</v>
      </c>
      <c r="F48" s="1222"/>
      <c r="G48" s="1222"/>
      <c r="H48" s="1222"/>
      <c r="I48" s="1222"/>
      <c r="J48" s="1223"/>
      <c r="K48" s="63">
        <v>12</v>
      </c>
      <c r="L48" s="64">
        <v>21</v>
      </c>
      <c r="M48" s="64">
        <v>24</v>
      </c>
      <c r="N48" s="64">
        <v>34</v>
      </c>
      <c r="O48" s="65">
        <v>33</v>
      </c>
      <c r="P48" s="48"/>
      <c r="Q48" s="48"/>
      <c r="R48" s="48"/>
      <c r="S48" s="48"/>
      <c r="T48" s="48"/>
      <c r="U48" s="48"/>
    </row>
    <row r="49" spans="1:21" ht="30.75" customHeight="1">
      <c r="A49" s="48"/>
      <c r="B49" s="1216"/>
      <c r="C49" s="1217"/>
      <c r="D49" s="62"/>
      <c r="E49" s="1222" t="s">
        <v>15</v>
      </c>
      <c r="F49" s="1222"/>
      <c r="G49" s="1222"/>
      <c r="H49" s="1222"/>
      <c r="I49" s="1222"/>
      <c r="J49" s="1223"/>
      <c r="K49" s="63">
        <v>1</v>
      </c>
      <c r="L49" s="64">
        <v>1</v>
      </c>
      <c r="M49" s="64" t="s">
        <v>510</v>
      </c>
      <c r="N49" s="64" t="s">
        <v>510</v>
      </c>
      <c r="O49" s="65" t="s">
        <v>510</v>
      </c>
      <c r="P49" s="48"/>
      <c r="Q49" s="48"/>
      <c r="R49" s="48"/>
      <c r="S49" s="48"/>
      <c r="T49" s="48"/>
      <c r="U49" s="48"/>
    </row>
    <row r="50" spans="1:21" ht="30.75" customHeight="1">
      <c r="A50" s="48"/>
      <c r="B50" s="1216"/>
      <c r="C50" s="1217"/>
      <c r="D50" s="62"/>
      <c r="E50" s="1222" t="s">
        <v>16</v>
      </c>
      <c r="F50" s="1222"/>
      <c r="G50" s="1222"/>
      <c r="H50" s="1222"/>
      <c r="I50" s="1222"/>
      <c r="J50" s="1223"/>
      <c r="K50" s="63" t="s">
        <v>510</v>
      </c>
      <c r="L50" s="64" t="s">
        <v>510</v>
      </c>
      <c r="M50" s="64" t="s">
        <v>510</v>
      </c>
      <c r="N50" s="64" t="s">
        <v>510</v>
      </c>
      <c r="O50" s="65" t="s">
        <v>510</v>
      </c>
      <c r="P50" s="48"/>
      <c r="Q50" s="48"/>
      <c r="R50" s="48"/>
      <c r="S50" s="48"/>
      <c r="T50" s="48"/>
      <c r="U50" s="48"/>
    </row>
    <row r="51" spans="1:21" ht="30.75" customHeight="1">
      <c r="A51" s="48"/>
      <c r="B51" s="1218"/>
      <c r="C51" s="1219"/>
      <c r="D51" s="66"/>
      <c r="E51" s="1222" t="s">
        <v>17</v>
      </c>
      <c r="F51" s="1222"/>
      <c r="G51" s="1222"/>
      <c r="H51" s="1222"/>
      <c r="I51" s="1222"/>
      <c r="J51" s="1223"/>
      <c r="K51" s="63" t="s">
        <v>510</v>
      </c>
      <c r="L51" s="64" t="s">
        <v>510</v>
      </c>
      <c r="M51" s="64" t="s">
        <v>510</v>
      </c>
      <c r="N51" s="64" t="s">
        <v>510</v>
      </c>
      <c r="O51" s="65" t="s">
        <v>510</v>
      </c>
      <c r="P51" s="48"/>
      <c r="Q51" s="48"/>
      <c r="R51" s="48"/>
      <c r="S51" s="48"/>
      <c r="T51" s="48"/>
      <c r="U51" s="48"/>
    </row>
    <row r="52" spans="1:21" ht="30.75" customHeight="1">
      <c r="A52" s="48"/>
      <c r="B52" s="1224" t="s">
        <v>18</v>
      </c>
      <c r="C52" s="1225"/>
      <c r="D52" s="66"/>
      <c r="E52" s="1222" t="s">
        <v>19</v>
      </c>
      <c r="F52" s="1222"/>
      <c r="G52" s="1222"/>
      <c r="H52" s="1222"/>
      <c r="I52" s="1222"/>
      <c r="J52" s="1223"/>
      <c r="K52" s="63">
        <v>346</v>
      </c>
      <c r="L52" s="64">
        <v>325</v>
      </c>
      <c r="M52" s="64">
        <v>279</v>
      </c>
      <c r="N52" s="64">
        <v>228</v>
      </c>
      <c r="O52" s="65">
        <v>193</v>
      </c>
      <c r="P52" s="48"/>
      <c r="Q52" s="48"/>
      <c r="R52" s="48"/>
      <c r="S52" s="48"/>
      <c r="T52" s="48"/>
      <c r="U52" s="48"/>
    </row>
    <row r="53" spans="1:21" ht="30.75" customHeight="1" thickBot="1">
      <c r="A53" s="48"/>
      <c r="B53" s="1226" t="s">
        <v>20</v>
      </c>
      <c r="C53" s="1227"/>
      <c r="D53" s="67"/>
      <c r="E53" s="1228" t="s">
        <v>21</v>
      </c>
      <c r="F53" s="1228"/>
      <c r="G53" s="1228"/>
      <c r="H53" s="1228"/>
      <c r="I53" s="1228"/>
      <c r="J53" s="1229"/>
      <c r="K53" s="68">
        <v>87</v>
      </c>
      <c r="L53" s="69">
        <v>81</v>
      </c>
      <c r="M53" s="69">
        <v>61</v>
      </c>
      <c r="N53" s="69">
        <v>49</v>
      </c>
      <c r="O53" s="70">
        <v>42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c r="B57" s="1230" t="s">
        <v>24</v>
      </c>
      <c r="C57" s="1231"/>
      <c r="D57" s="1234" t="s">
        <v>25</v>
      </c>
      <c r="E57" s="1235"/>
      <c r="F57" s="1235"/>
      <c r="G57" s="1235"/>
      <c r="H57" s="1235"/>
      <c r="I57" s="1235"/>
      <c r="J57" s="1236"/>
      <c r="K57" s="379" t="s">
        <v>588</v>
      </c>
      <c r="L57" s="380" t="s">
        <v>588</v>
      </c>
      <c r="M57" s="380" t="s">
        <v>588</v>
      </c>
      <c r="N57" s="380" t="s">
        <v>588</v>
      </c>
      <c r="O57" s="381" t="s">
        <v>588</v>
      </c>
    </row>
    <row r="58" spans="1:21" ht="31.5" customHeight="1" thickBot="1">
      <c r="B58" s="1232"/>
      <c r="C58" s="1233"/>
      <c r="D58" s="1237" t="s">
        <v>26</v>
      </c>
      <c r="E58" s="1238"/>
      <c r="F58" s="1238"/>
      <c r="G58" s="1238"/>
      <c r="H58" s="1238"/>
      <c r="I58" s="1238"/>
      <c r="J58" s="1239"/>
      <c r="K58" s="382" t="s">
        <v>588</v>
      </c>
      <c r="L58" s="383" t="s">
        <v>588</v>
      </c>
      <c r="M58" s="383" t="s">
        <v>588</v>
      </c>
      <c r="N58" s="383" t="s">
        <v>588</v>
      </c>
      <c r="O58" s="384" t="s">
        <v>588</v>
      </c>
    </row>
    <row r="59" spans="1:21" ht="24" customHeight="1">
      <c r="B59" s="82"/>
      <c r="C59" s="82"/>
      <c r="D59" s="83" t="s">
        <v>27</v>
      </c>
      <c r="E59" s="84"/>
      <c r="F59" s="84"/>
      <c r="G59" s="84"/>
      <c r="H59" s="84"/>
      <c r="I59" s="84"/>
      <c r="J59" s="84"/>
      <c r="K59" s="84"/>
      <c r="L59" s="84"/>
      <c r="M59" s="84"/>
      <c r="N59" s="84"/>
      <c r="O59" s="84"/>
    </row>
    <row r="60" spans="1:21" ht="24" customHeight="1">
      <c r="B60" s="85"/>
      <c r="C60" s="85"/>
      <c r="D60" s="83" t="s">
        <v>28</v>
      </c>
      <c r="E60" s="84"/>
      <c r="F60" s="84"/>
      <c r="G60" s="84"/>
      <c r="H60" s="84"/>
      <c r="I60" s="84"/>
      <c r="J60" s="84"/>
      <c r="K60" s="84"/>
      <c r="L60" s="84"/>
      <c r="M60" s="84"/>
      <c r="N60" s="84"/>
      <c r="O60" s="84"/>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WXWx2nV1Fe7v09/a9wX1r/EOkaur+HfZiYtf7xesuTlvfZoSVbXf2enTcN8TvVaGRQr1nrTEHQTfuwM87tyLg==" saltValue="m0GtGsVBKBwPrOEAT2D8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86" customWidth="1"/>
    <col min="2" max="3" width="12.625" style="86" customWidth="1"/>
    <col min="4" max="4" width="11.625" style="86" customWidth="1"/>
    <col min="5" max="8" width="10.375" style="86" customWidth="1"/>
    <col min="9" max="13" width="16.375" style="86" customWidth="1"/>
    <col min="14" max="19" width="12.625" style="86" customWidth="1"/>
    <col min="20" max="16384" width="0" style="8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87" t="s">
        <v>8</v>
      </c>
    </row>
    <row r="40" spans="2:13" ht="27.75" customHeight="1" thickBot="1">
      <c r="B40" s="88" t="s">
        <v>9</v>
      </c>
      <c r="C40" s="89"/>
      <c r="D40" s="89"/>
      <c r="E40" s="90"/>
      <c r="F40" s="90"/>
      <c r="G40" s="90"/>
      <c r="H40" s="91" t="s">
        <v>2</v>
      </c>
      <c r="I40" s="92" t="s">
        <v>552</v>
      </c>
      <c r="J40" s="93" t="s">
        <v>553</v>
      </c>
      <c r="K40" s="93" t="s">
        <v>554</v>
      </c>
      <c r="L40" s="93" t="s">
        <v>555</v>
      </c>
      <c r="M40" s="94" t="s">
        <v>556</v>
      </c>
    </row>
    <row r="41" spans="2:13" ht="27.75" customHeight="1">
      <c r="B41" s="1240" t="s">
        <v>29</v>
      </c>
      <c r="C41" s="1241"/>
      <c r="D41" s="95"/>
      <c r="E41" s="1246" t="s">
        <v>30</v>
      </c>
      <c r="F41" s="1246"/>
      <c r="G41" s="1246"/>
      <c r="H41" s="1247"/>
      <c r="I41" s="96">
        <v>1939</v>
      </c>
      <c r="J41" s="97">
        <v>1748</v>
      </c>
      <c r="K41" s="97">
        <v>1649</v>
      </c>
      <c r="L41" s="97">
        <v>1609</v>
      </c>
      <c r="M41" s="98">
        <v>1647</v>
      </c>
    </row>
    <row r="42" spans="2:13" ht="27.75" customHeight="1">
      <c r="B42" s="1242"/>
      <c r="C42" s="1243"/>
      <c r="D42" s="99"/>
      <c r="E42" s="1248" t="s">
        <v>31</v>
      </c>
      <c r="F42" s="1248"/>
      <c r="G42" s="1248"/>
      <c r="H42" s="1249"/>
      <c r="I42" s="100" t="s">
        <v>510</v>
      </c>
      <c r="J42" s="101" t="s">
        <v>510</v>
      </c>
      <c r="K42" s="101" t="s">
        <v>510</v>
      </c>
      <c r="L42" s="101" t="s">
        <v>510</v>
      </c>
      <c r="M42" s="102" t="s">
        <v>510</v>
      </c>
    </row>
    <row r="43" spans="2:13" ht="27.75" customHeight="1">
      <c r="B43" s="1242"/>
      <c r="C43" s="1243"/>
      <c r="D43" s="99"/>
      <c r="E43" s="1248" t="s">
        <v>32</v>
      </c>
      <c r="F43" s="1248"/>
      <c r="G43" s="1248"/>
      <c r="H43" s="1249"/>
      <c r="I43" s="100">
        <v>145</v>
      </c>
      <c r="J43" s="101">
        <v>150</v>
      </c>
      <c r="K43" s="101">
        <v>149</v>
      </c>
      <c r="L43" s="101">
        <v>167</v>
      </c>
      <c r="M43" s="102">
        <v>175</v>
      </c>
    </row>
    <row r="44" spans="2:13" ht="27.75" customHeight="1">
      <c r="B44" s="1242"/>
      <c r="C44" s="1243"/>
      <c r="D44" s="99"/>
      <c r="E44" s="1248" t="s">
        <v>33</v>
      </c>
      <c r="F44" s="1248"/>
      <c r="G44" s="1248"/>
      <c r="H44" s="1249"/>
      <c r="I44" s="100">
        <v>17</v>
      </c>
      <c r="J44" s="101">
        <v>33</v>
      </c>
      <c r="K44" s="101">
        <v>39</v>
      </c>
      <c r="L44" s="101">
        <v>34</v>
      </c>
      <c r="M44" s="102">
        <v>30</v>
      </c>
    </row>
    <row r="45" spans="2:13" ht="27.75" customHeight="1">
      <c r="B45" s="1242"/>
      <c r="C45" s="1243"/>
      <c r="D45" s="99"/>
      <c r="E45" s="1248" t="s">
        <v>34</v>
      </c>
      <c r="F45" s="1248"/>
      <c r="G45" s="1248"/>
      <c r="H45" s="1249"/>
      <c r="I45" s="100">
        <v>643</v>
      </c>
      <c r="J45" s="101">
        <v>612</v>
      </c>
      <c r="K45" s="101">
        <v>597</v>
      </c>
      <c r="L45" s="101">
        <v>574</v>
      </c>
      <c r="M45" s="102">
        <v>532</v>
      </c>
    </row>
    <row r="46" spans="2:13" ht="27.75" customHeight="1">
      <c r="B46" s="1242"/>
      <c r="C46" s="1243"/>
      <c r="D46" s="103"/>
      <c r="E46" s="1248" t="s">
        <v>35</v>
      </c>
      <c r="F46" s="1248"/>
      <c r="G46" s="1248"/>
      <c r="H46" s="1249"/>
      <c r="I46" s="100" t="s">
        <v>510</v>
      </c>
      <c r="J46" s="101" t="s">
        <v>510</v>
      </c>
      <c r="K46" s="101" t="s">
        <v>510</v>
      </c>
      <c r="L46" s="101" t="s">
        <v>510</v>
      </c>
      <c r="M46" s="102" t="s">
        <v>510</v>
      </c>
    </row>
    <row r="47" spans="2:13" ht="27.75" customHeight="1">
      <c r="B47" s="1242"/>
      <c r="C47" s="1243"/>
      <c r="D47" s="104"/>
      <c r="E47" s="1250" t="s">
        <v>36</v>
      </c>
      <c r="F47" s="1251"/>
      <c r="G47" s="1251"/>
      <c r="H47" s="1252"/>
      <c r="I47" s="100" t="s">
        <v>510</v>
      </c>
      <c r="J47" s="101" t="s">
        <v>510</v>
      </c>
      <c r="K47" s="101" t="s">
        <v>510</v>
      </c>
      <c r="L47" s="101" t="s">
        <v>510</v>
      </c>
      <c r="M47" s="102" t="s">
        <v>510</v>
      </c>
    </row>
    <row r="48" spans="2:13" ht="27.75" customHeight="1">
      <c r="B48" s="1242"/>
      <c r="C48" s="1243"/>
      <c r="D48" s="99"/>
      <c r="E48" s="1248" t="s">
        <v>37</v>
      </c>
      <c r="F48" s="1248"/>
      <c r="G48" s="1248"/>
      <c r="H48" s="1249"/>
      <c r="I48" s="100" t="s">
        <v>510</v>
      </c>
      <c r="J48" s="101" t="s">
        <v>510</v>
      </c>
      <c r="K48" s="101" t="s">
        <v>510</v>
      </c>
      <c r="L48" s="101" t="s">
        <v>510</v>
      </c>
      <c r="M48" s="102" t="s">
        <v>510</v>
      </c>
    </row>
    <row r="49" spans="2:13" ht="27.75" customHeight="1">
      <c r="B49" s="1244"/>
      <c r="C49" s="1245"/>
      <c r="D49" s="99"/>
      <c r="E49" s="1248" t="s">
        <v>38</v>
      </c>
      <c r="F49" s="1248"/>
      <c r="G49" s="1248"/>
      <c r="H49" s="1249"/>
      <c r="I49" s="100" t="s">
        <v>510</v>
      </c>
      <c r="J49" s="101" t="s">
        <v>510</v>
      </c>
      <c r="K49" s="101" t="s">
        <v>510</v>
      </c>
      <c r="L49" s="101" t="s">
        <v>510</v>
      </c>
      <c r="M49" s="102" t="s">
        <v>510</v>
      </c>
    </row>
    <row r="50" spans="2:13" ht="27.75" customHeight="1">
      <c r="B50" s="1253" t="s">
        <v>39</v>
      </c>
      <c r="C50" s="1254"/>
      <c r="D50" s="105"/>
      <c r="E50" s="1248" t="s">
        <v>40</v>
      </c>
      <c r="F50" s="1248"/>
      <c r="G50" s="1248"/>
      <c r="H50" s="1249"/>
      <c r="I50" s="100">
        <v>2324</v>
      </c>
      <c r="J50" s="101">
        <v>2538</v>
      </c>
      <c r="K50" s="101">
        <v>2771</v>
      </c>
      <c r="L50" s="101">
        <v>2867</v>
      </c>
      <c r="M50" s="102">
        <v>2881</v>
      </c>
    </row>
    <row r="51" spans="2:13" ht="27.75" customHeight="1">
      <c r="B51" s="1242"/>
      <c r="C51" s="1243"/>
      <c r="D51" s="99"/>
      <c r="E51" s="1248" t="s">
        <v>41</v>
      </c>
      <c r="F51" s="1248"/>
      <c r="G51" s="1248"/>
      <c r="H51" s="1249"/>
      <c r="I51" s="100" t="s">
        <v>510</v>
      </c>
      <c r="J51" s="101" t="s">
        <v>510</v>
      </c>
      <c r="K51" s="101" t="s">
        <v>510</v>
      </c>
      <c r="L51" s="101" t="s">
        <v>510</v>
      </c>
      <c r="M51" s="102" t="s">
        <v>510</v>
      </c>
    </row>
    <row r="52" spans="2:13" ht="27.75" customHeight="1">
      <c r="B52" s="1244"/>
      <c r="C52" s="1245"/>
      <c r="D52" s="99"/>
      <c r="E52" s="1248" t="s">
        <v>42</v>
      </c>
      <c r="F52" s="1248"/>
      <c r="G52" s="1248"/>
      <c r="H52" s="1249"/>
      <c r="I52" s="100">
        <v>1896</v>
      </c>
      <c r="J52" s="101">
        <v>1748</v>
      </c>
      <c r="K52" s="101">
        <v>1647</v>
      </c>
      <c r="L52" s="101">
        <v>1597</v>
      </c>
      <c r="M52" s="102">
        <v>1556</v>
      </c>
    </row>
    <row r="53" spans="2:13" ht="27.75" customHeight="1" thickBot="1">
      <c r="B53" s="1255" t="s">
        <v>43</v>
      </c>
      <c r="C53" s="1256"/>
      <c r="D53" s="106"/>
      <c r="E53" s="1257" t="s">
        <v>44</v>
      </c>
      <c r="F53" s="1257"/>
      <c r="G53" s="1257"/>
      <c r="H53" s="1258"/>
      <c r="I53" s="107">
        <v>-1475</v>
      </c>
      <c r="J53" s="108">
        <v>-1743</v>
      </c>
      <c r="K53" s="108">
        <v>-1984</v>
      </c>
      <c r="L53" s="108">
        <v>-2079</v>
      </c>
      <c r="M53" s="109">
        <v>-2052</v>
      </c>
    </row>
    <row r="54" spans="2:13" ht="27.75" customHeight="1">
      <c r="B54" s="110" t="s">
        <v>45</v>
      </c>
      <c r="C54" s="111"/>
      <c r="D54" s="111"/>
      <c r="E54" s="112"/>
      <c r="F54" s="112"/>
      <c r="G54" s="112"/>
      <c r="H54" s="112"/>
      <c r="I54" s="113"/>
      <c r="J54" s="113"/>
      <c r="K54" s="113"/>
      <c r="L54" s="113"/>
      <c r="M54" s="113"/>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NdVK6RKwwfTUmUjszoQ6hYm3WIUEym18FeiGOFn9bRXG/L7cXSa8vqGjnFkgC24O+aM43AkjRd+YOG/dQruyA==" saltValue="7eGT0cIqzztrAjjLrKyE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4" t="s">
        <v>46</v>
      </c>
    </row>
    <row r="54" spans="2:8" ht="29.25" customHeight="1" thickBot="1">
      <c r="B54" s="115" t="s">
        <v>1</v>
      </c>
      <c r="C54" s="116"/>
      <c r="D54" s="116"/>
      <c r="E54" s="117" t="s">
        <v>2</v>
      </c>
      <c r="F54" s="118" t="s">
        <v>554</v>
      </c>
      <c r="G54" s="118" t="s">
        <v>555</v>
      </c>
      <c r="H54" s="119" t="s">
        <v>556</v>
      </c>
    </row>
    <row r="55" spans="2:8" ht="52.5" customHeight="1">
      <c r="B55" s="120"/>
      <c r="C55" s="1267" t="s">
        <v>47</v>
      </c>
      <c r="D55" s="1267"/>
      <c r="E55" s="1268"/>
      <c r="F55" s="121">
        <v>818</v>
      </c>
      <c r="G55" s="121">
        <v>820</v>
      </c>
      <c r="H55" s="122">
        <v>822</v>
      </c>
    </row>
    <row r="56" spans="2:8" ht="52.5" customHeight="1">
      <c r="B56" s="123"/>
      <c r="C56" s="1269" t="s">
        <v>48</v>
      </c>
      <c r="D56" s="1269"/>
      <c r="E56" s="1270"/>
      <c r="F56" s="124">
        <v>430</v>
      </c>
      <c r="G56" s="124">
        <v>432</v>
      </c>
      <c r="H56" s="125">
        <v>434</v>
      </c>
    </row>
    <row r="57" spans="2:8" ht="53.25" customHeight="1">
      <c r="B57" s="123"/>
      <c r="C57" s="1271" t="s">
        <v>49</v>
      </c>
      <c r="D57" s="1271"/>
      <c r="E57" s="1272"/>
      <c r="F57" s="126">
        <v>1265</v>
      </c>
      <c r="G57" s="126">
        <v>1371</v>
      </c>
      <c r="H57" s="127">
        <v>1377</v>
      </c>
    </row>
    <row r="58" spans="2:8" ht="45.75" customHeight="1">
      <c r="B58" s="128"/>
      <c r="C58" s="1259" t="s">
        <v>583</v>
      </c>
      <c r="D58" s="1260"/>
      <c r="E58" s="1261"/>
      <c r="F58" s="129">
        <v>777</v>
      </c>
      <c r="G58" s="129">
        <v>878</v>
      </c>
      <c r="H58" s="130">
        <v>878</v>
      </c>
    </row>
    <row r="59" spans="2:8" ht="45.75" customHeight="1">
      <c r="B59" s="128"/>
      <c r="C59" s="1259" t="s">
        <v>584</v>
      </c>
      <c r="D59" s="1260"/>
      <c r="E59" s="1261"/>
      <c r="F59" s="129">
        <v>308</v>
      </c>
      <c r="G59" s="129">
        <v>309</v>
      </c>
      <c r="H59" s="130">
        <v>310</v>
      </c>
    </row>
    <row r="60" spans="2:8" ht="45.75" customHeight="1">
      <c r="B60" s="128"/>
      <c r="C60" s="1259" t="s">
        <v>585</v>
      </c>
      <c r="D60" s="1260"/>
      <c r="E60" s="1261"/>
      <c r="F60" s="129">
        <v>123</v>
      </c>
      <c r="G60" s="129">
        <v>123</v>
      </c>
      <c r="H60" s="130">
        <v>123</v>
      </c>
    </row>
    <row r="61" spans="2:8" ht="45.75" customHeight="1">
      <c r="B61" s="128"/>
      <c r="C61" s="1259" t="s">
        <v>586</v>
      </c>
      <c r="D61" s="1260"/>
      <c r="E61" s="1261"/>
      <c r="F61" s="129">
        <v>38</v>
      </c>
      <c r="G61" s="129">
        <v>43</v>
      </c>
      <c r="H61" s="130">
        <v>47</v>
      </c>
    </row>
    <row r="62" spans="2:8" ht="45.75" customHeight="1" thickBot="1">
      <c r="B62" s="131"/>
      <c r="C62" s="1262" t="s">
        <v>587</v>
      </c>
      <c r="D62" s="1263"/>
      <c r="E62" s="1264"/>
      <c r="F62" s="132">
        <v>13</v>
      </c>
      <c r="G62" s="132">
        <v>13</v>
      </c>
      <c r="H62" s="133">
        <v>13</v>
      </c>
    </row>
    <row r="63" spans="2:8" ht="52.5" customHeight="1" thickBot="1">
      <c r="B63" s="134"/>
      <c r="C63" s="1265" t="s">
        <v>50</v>
      </c>
      <c r="D63" s="1265"/>
      <c r="E63" s="1266"/>
      <c r="F63" s="135">
        <v>2513</v>
      </c>
      <c r="G63" s="135">
        <v>2623</v>
      </c>
      <c r="H63" s="136">
        <v>2633</v>
      </c>
    </row>
    <row r="64" spans="2:8" ht="15" customHeight="1"/>
    <row r="65" ht="0" hidden="1" customHeight="1"/>
    <row r="66" ht="0" hidden="1" customHeight="1"/>
  </sheetData>
  <sheetProtection algorithmName="SHA-512" hashValue="XCwBuBW+ZdcE7/pnPt7HNIh9LakDdOvjLTjnGSGvIFN12HMCCenEvKbIplKxEN+dv6wnFma+JFzycbsCeJDb9w==" saltValue="YkHSqjyN8k9nfByNddIv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17CD5-9441-43A0-A268-1AA2B5B380E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84" customFormat="1">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85"/>
      <c r="DG4" s="285"/>
      <c r="DH4" s="285"/>
      <c r="DI4" s="285"/>
      <c r="DJ4" s="285"/>
      <c r="DK4" s="285"/>
      <c r="DL4" s="285"/>
      <c r="DM4" s="285"/>
      <c r="DN4" s="285"/>
      <c r="DO4" s="285"/>
      <c r="DP4" s="285"/>
      <c r="DQ4" s="285"/>
      <c r="DR4" s="285"/>
      <c r="DS4" s="285"/>
      <c r="DT4" s="285"/>
      <c r="DU4" s="285"/>
      <c r="DV4" s="285"/>
      <c r="DW4" s="285"/>
    </row>
    <row r="5" spans="1:143" s="284" customFormat="1">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85"/>
      <c r="DG5" s="285"/>
      <c r="DH5" s="285"/>
      <c r="DI5" s="285"/>
      <c r="DJ5" s="285"/>
      <c r="DK5" s="285"/>
      <c r="DL5" s="285"/>
      <c r="DM5" s="285"/>
      <c r="DN5" s="285"/>
      <c r="DO5" s="285"/>
      <c r="DP5" s="285"/>
      <c r="DQ5" s="285"/>
      <c r="DR5" s="285"/>
      <c r="DS5" s="285"/>
      <c r="DT5" s="285"/>
      <c r="DU5" s="285"/>
      <c r="DV5" s="285"/>
      <c r="DW5" s="285"/>
    </row>
    <row r="6" spans="1:143" s="284" customFormat="1">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85"/>
      <c r="DG6" s="285"/>
      <c r="DH6" s="285"/>
      <c r="DI6" s="285"/>
      <c r="DJ6" s="285"/>
      <c r="DK6" s="285"/>
      <c r="DL6" s="285"/>
      <c r="DM6" s="285"/>
      <c r="DN6" s="285"/>
      <c r="DO6" s="285"/>
      <c r="DP6" s="285"/>
      <c r="DQ6" s="285"/>
      <c r="DR6" s="285"/>
      <c r="DS6" s="285"/>
      <c r="DT6" s="285"/>
      <c r="DU6" s="285"/>
      <c r="DV6" s="285"/>
      <c r="DW6" s="285"/>
    </row>
    <row r="7" spans="1:143" s="284" customFormat="1">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85"/>
      <c r="DG7" s="285"/>
      <c r="DH7" s="285"/>
      <c r="DI7" s="285"/>
      <c r="DJ7" s="285"/>
      <c r="DK7" s="285"/>
      <c r="DL7" s="285"/>
      <c r="DM7" s="285"/>
      <c r="DN7" s="285"/>
      <c r="DO7" s="285"/>
      <c r="DP7" s="285"/>
      <c r="DQ7" s="285"/>
      <c r="DR7" s="285"/>
      <c r="DS7" s="285"/>
      <c r="DT7" s="285"/>
      <c r="DU7" s="285"/>
      <c r="DV7" s="285"/>
      <c r="DW7" s="285"/>
    </row>
    <row r="8" spans="1:143" s="284" customFormat="1">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85"/>
      <c r="DG8" s="285"/>
      <c r="DH8" s="285"/>
      <c r="DI8" s="285"/>
      <c r="DJ8" s="285"/>
      <c r="DK8" s="285"/>
      <c r="DL8" s="285"/>
      <c r="DM8" s="285"/>
      <c r="DN8" s="285"/>
      <c r="DO8" s="285"/>
      <c r="DP8" s="285"/>
      <c r="DQ8" s="285"/>
      <c r="DR8" s="285"/>
      <c r="DS8" s="285"/>
      <c r="DT8" s="285"/>
      <c r="DU8" s="285"/>
      <c r="DV8" s="285"/>
      <c r="DW8" s="285"/>
    </row>
    <row r="9" spans="1:143" s="284" customFormat="1">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85"/>
      <c r="DG9" s="285"/>
      <c r="DH9" s="285"/>
      <c r="DI9" s="285"/>
      <c r="DJ9" s="285"/>
      <c r="DK9" s="285"/>
      <c r="DL9" s="285"/>
      <c r="DM9" s="285"/>
      <c r="DN9" s="285"/>
      <c r="DO9" s="285"/>
      <c r="DP9" s="285"/>
      <c r="DQ9" s="285"/>
      <c r="DR9" s="285"/>
      <c r="DS9" s="285"/>
      <c r="DT9" s="285"/>
      <c r="DU9" s="285"/>
      <c r="DV9" s="285"/>
      <c r="DW9" s="285"/>
    </row>
    <row r="10" spans="1:143" s="284" customFormat="1">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85"/>
      <c r="DG10" s="285"/>
      <c r="DH10" s="285"/>
      <c r="DI10" s="285"/>
      <c r="DJ10" s="285"/>
      <c r="DK10" s="285"/>
      <c r="DL10" s="285"/>
      <c r="DM10" s="285"/>
      <c r="DN10" s="285"/>
      <c r="DO10" s="285"/>
      <c r="DP10" s="285"/>
      <c r="DQ10" s="285"/>
      <c r="DR10" s="285"/>
      <c r="DS10" s="285"/>
      <c r="DT10" s="285"/>
      <c r="DU10" s="285"/>
      <c r="DV10" s="285"/>
      <c r="DW10" s="285"/>
      <c r="EM10" s="284" t="s">
        <v>589</v>
      </c>
    </row>
    <row r="11" spans="1:143" s="284" customFormat="1">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85"/>
      <c r="DG11" s="285"/>
      <c r="DH11" s="285"/>
      <c r="DI11" s="285"/>
      <c r="DJ11" s="285"/>
      <c r="DK11" s="285"/>
      <c r="DL11" s="285"/>
      <c r="DM11" s="285"/>
      <c r="DN11" s="285"/>
      <c r="DO11" s="285"/>
      <c r="DP11" s="285"/>
      <c r="DQ11" s="285"/>
      <c r="DR11" s="285"/>
      <c r="DS11" s="285"/>
      <c r="DT11" s="285"/>
      <c r="DU11" s="285"/>
      <c r="DV11" s="285"/>
      <c r="DW11" s="285"/>
    </row>
    <row r="12" spans="1:143" s="284" customFormat="1">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85"/>
      <c r="DG12" s="285"/>
      <c r="DH12" s="285"/>
      <c r="DI12" s="285"/>
      <c r="DJ12" s="285"/>
      <c r="DK12" s="285"/>
      <c r="DL12" s="285"/>
      <c r="DM12" s="285"/>
      <c r="DN12" s="285"/>
      <c r="DO12" s="285"/>
      <c r="DP12" s="285"/>
      <c r="DQ12" s="285"/>
      <c r="DR12" s="285"/>
      <c r="DS12" s="285"/>
      <c r="DT12" s="285"/>
      <c r="DU12" s="285"/>
      <c r="DV12" s="285"/>
      <c r="DW12" s="285"/>
      <c r="EM12" s="284" t="s">
        <v>589</v>
      </c>
    </row>
    <row r="13" spans="1:143" s="284" customFormat="1">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85"/>
      <c r="DG13" s="285"/>
      <c r="DH13" s="285"/>
      <c r="DI13" s="285"/>
      <c r="DJ13" s="285"/>
      <c r="DK13" s="285"/>
      <c r="DL13" s="285"/>
      <c r="DM13" s="285"/>
      <c r="DN13" s="285"/>
      <c r="DO13" s="285"/>
      <c r="DP13" s="285"/>
      <c r="DQ13" s="285"/>
      <c r="DR13" s="285"/>
      <c r="DS13" s="285"/>
      <c r="DT13" s="285"/>
      <c r="DU13" s="285"/>
      <c r="DV13" s="285"/>
      <c r="DW13" s="285"/>
    </row>
    <row r="14" spans="1:143" s="284" customFormat="1">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85"/>
      <c r="DG14" s="285"/>
      <c r="DH14" s="285"/>
      <c r="DI14" s="285"/>
      <c r="DJ14" s="285"/>
      <c r="DK14" s="285"/>
      <c r="DL14" s="285"/>
      <c r="DM14" s="285"/>
      <c r="DN14" s="285"/>
      <c r="DO14" s="285"/>
      <c r="DP14" s="285"/>
      <c r="DQ14" s="285"/>
      <c r="DR14" s="285"/>
      <c r="DS14" s="285"/>
      <c r="DT14" s="285"/>
      <c r="DU14" s="285"/>
      <c r="DV14" s="285"/>
      <c r="DW14" s="285"/>
    </row>
    <row r="15" spans="1:143" s="284" customFormat="1">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85"/>
      <c r="DG15" s="285"/>
      <c r="DH15" s="285"/>
      <c r="DI15" s="285"/>
      <c r="DJ15" s="285"/>
      <c r="DK15" s="285"/>
      <c r="DL15" s="285"/>
      <c r="DM15" s="285"/>
      <c r="DN15" s="285"/>
      <c r="DO15" s="285"/>
      <c r="DP15" s="285"/>
      <c r="DQ15" s="285"/>
      <c r="DR15" s="285"/>
      <c r="DS15" s="285"/>
      <c r="DT15" s="285"/>
      <c r="DU15" s="285"/>
      <c r="DV15" s="285"/>
      <c r="DW15" s="285"/>
    </row>
    <row r="16" spans="1:143" s="284" customFormat="1">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85"/>
      <c r="DG16" s="285"/>
      <c r="DH16" s="285"/>
      <c r="DI16" s="285"/>
      <c r="DJ16" s="285"/>
      <c r="DK16" s="285"/>
      <c r="DL16" s="285"/>
      <c r="DM16" s="285"/>
      <c r="DN16" s="285"/>
      <c r="DO16" s="285"/>
      <c r="DP16" s="285"/>
      <c r="DQ16" s="285"/>
      <c r="DR16" s="285"/>
      <c r="DS16" s="285"/>
      <c r="DT16" s="285"/>
      <c r="DU16" s="285"/>
      <c r="DV16" s="285"/>
      <c r="DW16" s="285"/>
    </row>
    <row r="17" spans="1:351" s="284" customFormat="1">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85"/>
      <c r="DG17" s="285"/>
      <c r="DH17" s="285"/>
      <c r="DI17" s="285"/>
      <c r="DJ17" s="285"/>
      <c r="DK17" s="285"/>
      <c r="DL17" s="285"/>
      <c r="DM17" s="285"/>
      <c r="DN17" s="285"/>
      <c r="DO17" s="285"/>
      <c r="DP17" s="285"/>
      <c r="DQ17" s="285"/>
      <c r="DR17" s="285"/>
      <c r="DS17" s="285"/>
      <c r="DT17" s="285"/>
      <c r="DU17" s="285"/>
      <c r="DV17" s="285"/>
      <c r="DW17" s="285"/>
    </row>
    <row r="18" spans="1:351" s="284" customFormat="1">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85"/>
      <c r="DG18" s="285"/>
      <c r="DH18" s="285"/>
      <c r="DI18" s="285"/>
      <c r="DJ18" s="285"/>
      <c r="DK18" s="285"/>
      <c r="DL18" s="285"/>
      <c r="DM18" s="285"/>
      <c r="DN18" s="285"/>
      <c r="DO18" s="285"/>
      <c r="DP18" s="285"/>
      <c r="DQ18" s="285"/>
      <c r="DR18" s="285"/>
      <c r="DS18" s="285"/>
      <c r="DT18" s="285"/>
      <c r="DU18" s="285"/>
      <c r="DV18" s="285"/>
      <c r="DW18" s="285"/>
    </row>
    <row r="19" spans="1:351">
      <c r="DD19" s="1275"/>
      <c r="DE19" s="1275"/>
    </row>
    <row r="20" spans="1:351">
      <c r="DD20" s="1275"/>
      <c r="DE20" s="1275"/>
    </row>
    <row r="21" spans="1:351" ht="17.2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c r="B22" s="1282"/>
      <c r="MM22" s="1281"/>
    </row>
    <row r="23" spans="1:351">
      <c r="B23" s="1282"/>
    </row>
    <row r="24" spans="1:351">
      <c r="B24" s="1282"/>
    </row>
    <row r="25" spans="1:351">
      <c r="B25" s="1282"/>
    </row>
    <row r="26" spans="1:351">
      <c r="B26" s="1282"/>
    </row>
    <row r="27" spans="1:351">
      <c r="B27" s="1282"/>
    </row>
    <row r="28" spans="1:351">
      <c r="B28" s="1282"/>
    </row>
    <row r="29" spans="1:351">
      <c r="B29" s="1282"/>
    </row>
    <row r="30" spans="1:351">
      <c r="B30" s="1282"/>
    </row>
    <row r="31" spans="1:351">
      <c r="B31" s="1282"/>
    </row>
    <row r="32" spans="1:351">
      <c r="B32" s="1282"/>
    </row>
    <row r="33" spans="2:109">
      <c r="B33" s="1282"/>
    </row>
    <row r="34" spans="2:109">
      <c r="B34" s="1282"/>
    </row>
    <row r="35" spans="2:109">
      <c r="B35" s="1282"/>
    </row>
    <row r="36" spans="2:109">
      <c r="B36" s="1282"/>
    </row>
    <row r="37" spans="2:109">
      <c r="B37" s="1282"/>
    </row>
    <row r="38" spans="2:109">
      <c r="B38" s="1282"/>
    </row>
    <row r="39" spans="2:109">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c r="B40" s="1287"/>
      <c r="DD40" s="1287"/>
      <c r="DE40" s="1275"/>
    </row>
    <row r="41" spans="2:109" ht="17.25">
      <c r="B41" s="1288" t="s">
        <v>590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c r="B42" s="1282"/>
      <c r="G42" s="1289"/>
      <c r="I42" s="1290"/>
      <c r="J42" s="1290"/>
      <c r="K42" s="1290"/>
      <c r="AM42" s="1289"/>
      <c r="AN42" s="1289" t="s">
        <v>591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592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c r="B49" s="1282"/>
      <c r="AN49" s="1275" t="s">
        <v>593</v>
      </c>
    </row>
    <row r="50" spans="1:109">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552</v>
      </c>
      <c r="BQ50" s="1307"/>
      <c r="BR50" s="1307"/>
      <c r="BS50" s="1307"/>
      <c r="BT50" s="1307"/>
      <c r="BU50" s="1307"/>
      <c r="BV50" s="1307"/>
      <c r="BW50" s="1307"/>
      <c r="BX50" s="1307" t="s">
        <v>553</v>
      </c>
      <c r="BY50" s="1307"/>
      <c r="BZ50" s="1307"/>
      <c r="CA50" s="1307"/>
      <c r="CB50" s="1307"/>
      <c r="CC50" s="1307"/>
      <c r="CD50" s="1307"/>
      <c r="CE50" s="1307"/>
      <c r="CF50" s="1307" t="s">
        <v>554</v>
      </c>
      <c r="CG50" s="1307"/>
      <c r="CH50" s="1307"/>
      <c r="CI50" s="1307"/>
      <c r="CJ50" s="1307"/>
      <c r="CK50" s="1307"/>
      <c r="CL50" s="1307"/>
      <c r="CM50" s="1307"/>
      <c r="CN50" s="1307" t="s">
        <v>555</v>
      </c>
      <c r="CO50" s="1307"/>
      <c r="CP50" s="1307"/>
      <c r="CQ50" s="1307"/>
      <c r="CR50" s="1307"/>
      <c r="CS50" s="1307"/>
      <c r="CT50" s="1307"/>
      <c r="CU50" s="1307"/>
      <c r="CV50" s="1307" t="s">
        <v>556</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594</v>
      </c>
      <c r="AO51" s="1311"/>
      <c r="AP51" s="1311"/>
      <c r="AQ51" s="1311"/>
      <c r="AR51" s="1311"/>
      <c r="AS51" s="1311"/>
      <c r="AT51" s="1311"/>
      <c r="AU51" s="1311"/>
      <c r="AV51" s="1311"/>
      <c r="AW51" s="1311"/>
      <c r="AX51" s="1311"/>
      <c r="AY51" s="1311"/>
      <c r="AZ51" s="1311"/>
      <c r="BA51" s="1311"/>
      <c r="BB51" s="1311" t="s">
        <v>595</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2"/>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596</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2"/>
      <c r="BY53" s="1313"/>
      <c r="BZ53" s="1313"/>
      <c r="CA53" s="1313"/>
      <c r="CB53" s="1313"/>
      <c r="CC53" s="1313"/>
      <c r="CD53" s="1313"/>
      <c r="CE53" s="1313"/>
      <c r="CF53" s="1313">
        <v>60.2</v>
      </c>
      <c r="CG53" s="1313"/>
      <c r="CH53" s="1313"/>
      <c r="CI53" s="1313"/>
      <c r="CJ53" s="1313"/>
      <c r="CK53" s="1313"/>
      <c r="CL53" s="1313"/>
      <c r="CM53" s="1313"/>
      <c r="CN53" s="1313">
        <v>61.4</v>
      </c>
      <c r="CO53" s="1313"/>
      <c r="CP53" s="1313"/>
      <c r="CQ53" s="1313"/>
      <c r="CR53" s="1313"/>
      <c r="CS53" s="1313"/>
      <c r="CT53" s="1313"/>
      <c r="CU53" s="1313"/>
      <c r="CV53" s="1313">
        <v>62.9</v>
      </c>
      <c r="CW53" s="1313"/>
      <c r="CX53" s="1313"/>
      <c r="CY53" s="1313"/>
      <c r="CZ53" s="1313"/>
      <c r="DA53" s="1313"/>
      <c r="DB53" s="1313"/>
      <c r="DC53" s="1313"/>
    </row>
    <row r="54" spans="1:109">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1290"/>
      <c r="B55" s="1282"/>
      <c r="G55" s="1301"/>
      <c r="H55" s="1301"/>
      <c r="I55" s="1301"/>
      <c r="J55" s="1301"/>
      <c r="K55" s="1310"/>
      <c r="L55" s="1310"/>
      <c r="M55" s="1310"/>
      <c r="N55" s="1310"/>
      <c r="AN55" s="1307" t="s">
        <v>597</v>
      </c>
      <c r="AO55" s="1307"/>
      <c r="AP55" s="1307"/>
      <c r="AQ55" s="1307"/>
      <c r="AR55" s="1307"/>
      <c r="AS55" s="1307"/>
      <c r="AT55" s="1307"/>
      <c r="AU55" s="1307"/>
      <c r="AV55" s="1307"/>
      <c r="AW55" s="1307"/>
      <c r="AX55" s="1307"/>
      <c r="AY55" s="1307"/>
      <c r="AZ55" s="1307"/>
      <c r="BA55" s="1307"/>
      <c r="BB55" s="1311" t="s">
        <v>595</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2"/>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596</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2"/>
      <c r="BY57" s="1313"/>
      <c r="BZ57" s="1313"/>
      <c r="CA57" s="1313"/>
      <c r="CB57" s="1313"/>
      <c r="CC57" s="1313"/>
      <c r="CD57" s="1313"/>
      <c r="CE57" s="1313"/>
      <c r="CF57" s="1313">
        <v>56.3</v>
      </c>
      <c r="CG57" s="1313"/>
      <c r="CH57" s="1313"/>
      <c r="CI57" s="1313"/>
      <c r="CJ57" s="1313"/>
      <c r="CK57" s="1313"/>
      <c r="CL57" s="1313"/>
      <c r="CM57" s="1313"/>
      <c r="CN57" s="1313">
        <v>57.6</v>
      </c>
      <c r="CO57" s="1313"/>
      <c r="CP57" s="1313"/>
      <c r="CQ57" s="1313"/>
      <c r="CR57" s="1313"/>
      <c r="CS57" s="1313"/>
      <c r="CT57" s="1313"/>
      <c r="CU57" s="1313"/>
      <c r="CV57" s="1313">
        <v>58.7</v>
      </c>
      <c r="CW57" s="1313"/>
      <c r="CX57" s="1313"/>
      <c r="CY57" s="1313"/>
      <c r="CZ57" s="1313"/>
      <c r="DA57" s="1313"/>
      <c r="DB57" s="1313"/>
      <c r="DC57" s="1313"/>
      <c r="DD57" s="1316"/>
      <c r="DE57" s="1314"/>
    </row>
    <row r="58" spans="1:109" s="1290" customFormat="1">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c r="B63" s="1322" t="s">
        <v>598</v>
      </c>
    </row>
    <row r="64" spans="1:109">
      <c r="B64" s="1282"/>
      <c r="G64" s="1289"/>
      <c r="I64" s="1323"/>
      <c r="J64" s="1323"/>
      <c r="K64" s="1323"/>
      <c r="L64" s="1323"/>
      <c r="M64" s="1323"/>
      <c r="N64" s="1324"/>
      <c r="AM64" s="1289"/>
      <c r="AN64" s="1289" t="s">
        <v>591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c r="B65" s="1282"/>
      <c r="AN65" s="1291" t="s">
        <v>599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c r="B71" s="1282"/>
      <c r="G71" s="1328"/>
      <c r="I71" s="1329"/>
      <c r="J71" s="1326"/>
      <c r="K71" s="1326"/>
      <c r="L71" s="1327"/>
      <c r="M71" s="1326"/>
      <c r="N71" s="1327"/>
      <c r="AM71" s="1328"/>
      <c r="AN71" s="1275" t="s">
        <v>593</v>
      </c>
    </row>
    <row r="72" spans="2:107">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552</v>
      </c>
      <c r="BQ72" s="1307"/>
      <c r="BR72" s="1307"/>
      <c r="BS72" s="1307"/>
      <c r="BT72" s="1307"/>
      <c r="BU72" s="1307"/>
      <c r="BV72" s="1307"/>
      <c r="BW72" s="1307"/>
      <c r="BX72" s="1307" t="s">
        <v>553</v>
      </c>
      <c r="BY72" s="1307"/>
      <c r="BZ72" s="1307"/>
      <c r="CA72" s="1307"/>
      <c r="CB72" s="1307"/>
      <c r="CC72" s="1307"/>
      <c r="CD72" s="1307"/>
      <c r="CE72" s="1307"/>
      <c r="CF72" s="1307" t="s">
        <v>554</v>
      </c>
      <c r="CG72" s="1307"/>
      <c r="CH72" s="1307"/>
      <c r="CI72" s="1307"/>
      <c r="CJ72" s="1307"/>
      <c r="CK72" s="1307"/>
      <c r="CL72" s="1307"/>
      <c r="CM72" s="1307"/>
      <c r="CN72" s="1307" t="s">
        <v>555</v>
      </c>
      <c r="CO72" s="1307"/>
      <c r="CP72" s="1307"/>
      <c r="CQ72" s="1307"/>
      <c r="CR72" s="1307"/>
      <c r="CS72" s="1307"/>
      <c r="CT72" s="1307"/>
      <c r="CU72" s="1307"/>
      <c r="CV72" s="1307" t="s">
        <v>556</v>
      </c>
      <c r="CW72" s="1307"/>
      <c r="CX72" s="1307"/>
      <c r="CY72" s="1307"/>
      <c r="CZ72" s="1307"/>
      <c r="DA72" s="1307"/>
      <c r="DB72" s="1307"/>
      <c r="DC72" s="1307"/>
    </row>
    <row r="73" spans="2:107">
      <c r="B73" s="1282"/>
      <c r="G73" s="1308"/>
      <c r="H73" s="1308"/>
      <c r="I73" s="1308"/>
      <c r="J73" s="1308"/>
      <c r="K73" s="1330"/>
      <c r="L73" s="1330"/>
      <c r="M73" s="1330"/>
      <c r="N73" s="1330"/>
      <c r="AM73" s="1300"/>
      <c r="AN73" s="1311" t="s">
        <v>594</v>
      </c>
      <c r="AO73" s="1311"/>
      <c r="AP73" s="1311"/>
      <c r="AQ73" s="1311"/>
      <c r="AR73" s="1311"/>
      <c r="AS73" s="1311"/>
      <c r="AT73" s="1311"/>
      <c r="AU73" s="1311"/>
      <c r="AV73" s="1311"/>
      <c r="AW73" s="1311"/>
      <c r="AX73" s="1311"/>
      <c r="AY73" s="1311"/>
      <c r="AZ73" s="1311"/>
      <c r="BA73" s="1311"/>
      <c r="BB73" s="1311" t="s">
        <v>595</v>
      </c>
      <c r="BC73" s="1311"/>
      <c r="BD73" s="1311"/>
      <c r="BE73" s="1311"/>
      <c r="BF73" s="1311"/>
      <c r="BG73" s="1311"/>
      <c r="BH73" s="1311"/>
      <c r="BI73" s="1311"/>
      <c r="BJ73" s="1311"/>
      <c r="BK73" s="1311"/>
      <c r="BL73" s="1311"/>
      <c r="BM73" s="1311"/>
      <c r="BN73" s="1311"/>
      <c r="BO73" s="1311"/>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600</v>
      </c>
      <c r="BC75" s="1311"/>
      <c r="BD75" s="1311"/>
      <c r="BE75" s="1311"/>
      <c r="BF75" s="1311"/>
      <c r="BG75" s="1311"/>
      <c r="BH75" s="1311"/>
      <c r="BI75" s="1311"/>
      <c r="BJ75" s="1311"/>
      <c r="BK75" s="1311"/>
      <c r="BL75" s="1311"/>
      <c r="BM75" s="1311"/>
      <c r="BN75" s="1311"/>
      <c r="BO75" s="1311"/>
      <c r="BP75" s="1313">
        <v>8.9</v>
      </c>
      <c r="BQ75" s="1313"/>
      <c r="BR75" s="1313"/>
      <c r="BS75" s="1313"/>
      <c r="BT75" s="1313"/>
      <c r="BU75" s="1313"/>
      <c r="BV75" s="1313"/>
      <c r="BW75" s="1313"/>
      <c r="BX75" s="1313">
        <v>7.9</v>
      </c>
      <c r="BY75" s="1313"/>
      <c r="BZ75" s="1313"/>
      <c r="CA75" s="1313"/>
      <c r="CB75" s="1313"/>
      <c r="CC75" s="1313"/>
      <c r="CD75" s="1313"/>
      <c r="CE75" s="1313"/>
      <c r="CF75" s="1313">
        <v>6.6</v>
      </c>
      <c r="CG75" s="1313"/>
      <c r="CH75" s="1313"/>
      <c r="CI75" s="1313"/>
      <c r="CJ75" s="1313"/>
      <c r="CK75" s="1313"/>
      <c r="CL75" s="1313"/>
      <c r="CM75" s="1313"/>
      <c r="CN75" s="1313">
        <v>5.4</v>
      </c>
      <c r="CO75" s="1313"/>
      <c r="CP75" s="1313"/>
      <c r="CQ75" s="1313"/>
      <c r="CR75" s="1313"/>
      <c r="CS75" s="1313"/>
      <c r="CT75" s="1313"/>
      <c r="CU75" s="1313"/>
      <c r="CV75" s="1313">
        <v>4.4000000000000004</v>
      </c>
      <c r="CW75" s="1313"/>
      <c r="CX75" s="1313"/>
      <c r="CY75" s="1313"/>
      <c r="CZ75" s="1313"/>
      <c r="DA75" s="1313"/>
      <c r="DB75" s="1313"/>
      <c r="DC75" s="1313"/>
    </row>
    <row r="76" spans="2:107">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1282"/>
      <c r="G77" s="1301"/>
      <c r="H77" s="1301"/>
      <c r="I77" s="1301"/>
      <c r="J77" s="1301"/>
      <c r="K77" s="1330"/>
      <c r="L77" s="1330"/>
      <c r="M77" s="1330"/>
      <c r="N77" s="1330"/>
      <c r="AN77" s="1307" t="s">
        <v>597</v>
      </c>
      <c r="AO77" s="1307"/>
      <c r="AP77" s="1307"/>
      <c r="AQ77" s="1307"/>
      <c r="AR77" s="1307"/>
      <c r="AS77" s="1307"/>
      <c r="AT77" s="1307"/>
      <c r="AU77" s="1307"/>
      <c r="AV77" s="1307"/>
      <c r="AW77" s="1307"/>
      <c r="AX77" s="1307"/>
      <c r="AY77" s="1307"/>
      <c r="AZ77" s="1307"/>
      <c r="BA77" s="1307"/>
      <c r="BB77" s="1311" t="s">
        <v>595</v>
      </c>
      <c r="BC77" s="1311"/>
      <c r="BD77" s="1311"/>
      <c r="BE77" s="1311"/>
      <c r="BF77" s="1311"/>
      <c r="BG77" s="1311"/>
      <c r="BH77" s="1311"/>
      <c r="BI77" s="1311"/>
      <c r="BJ77" s="1311"/>
      <c r="BK77" s="1311"/>
      <c r="BL77" s="1311"/>
      <c r="BM77" s="1311"/>
      <c r="BN77" s="1311"/>
      <c r="BO77" s="1311"/>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600</v>
      </c>
      <c r="BC79" s="1311"/>
      <c r="BD79" s="1311"/>
      <c r="BE79" s="1311"/>
      <c r="BF79" s="1311"/>
      <c r="BG79" s="1311"/>
      <c r="BH79" s="1311"/>
      <c r="BI79" s="1311"/>
      <c r="BJ79" s="1311"/>
      <c r="BK79" s="1311"/>
      <c r="BL79" s="1311"/>
      <c r="BM79" s="1311"/>
      <c r="BN79" s="1311"/>
      <c r="BO79" s="1311"/>
      <c r="BP79" s="1313">
        <v>7.7</v>
      </c>
      <c r="BQ79" s="1313"/>
      <c r="BR79" s="1313"/>
      <c r="BS79" s="1313"/>
      <c r="BT79" s="1313"/>
      <c r="BU79" s="1313"/>
      <c r="BV79" s="1313"/>
      <c r="BW79" s="1313"/>
      <c r="BX79" s="1313">
        <v>7.2</v>
      </c>
      <c r="BY79" s="1313"/>
      <c r="BZ79" s="1313"/>
      <c r="CA79" s="1313"/>
      <c r="CB79" s="1313"/>
      <c r="CC79" s="1313"/>
      <c r="CD79" s="1313"/>
      <c r="CE79" s="1313"/>
      <c r="CF79" s="1313">
        <v>7.4</v>
      </c>
      <c r="CG79" s="1313"/>
      <c r="CH79" s="1313"/>
      <c r="CI79" s="1313"/>
      <c r="CJ79" s="1313"/>
      <c r="CK79" s="1313"/>
      <c r="CL79" s="1313"/>
      <c r="CM79" s="1313"/>
      <c r="CN79" s="1313">
        <v>7.1</v>
      </c>
      <c r="CO79" s="1313"/>
      <c r="CP79" s="1313"/>
      <c r="CQ79" s="1313"/>
      <c r="CR79" s="1313"/>
      <c r="CS79" s="1313"/>
      <c r="CT79" s="1313"/>
      <c r="CU79" s="1313"/>
      <c r="CV79" s="1313">
        <v>7.1</v>
      </c>
      <c r="CW79" s="1313"/>
      <c r="CX79" s="1313"/>
      <c r="CY79" s="1313"/>
      <c r="CZ79" s="1313"/>
      <c r="DA79" s="1313"/>
      <c r="DB79" s="1313"/>
      <c r="DC79" s="1313"/>
    </row>
    <row r="80" spans="2:107">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1282"/>
    </row>
    <row r="82" spans="2:109" ht="17.2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c r="DD84" s="1275"/>
      <c r="DE84" s="1275"/>
    </row>
    <row r="85" spans="2:109">
      <c r="DD85" s="1275"/>
      <c r="DE85" s="1275"/>
    </row>
    <row r="86" spans="2:109" hidden="1">
      <c r="DD86" s="1275"/>
      <c r="DE86" s="1275"/>
    </row>
    <row r="87" spans="2:109" hidden="1">
      <c r="K87" s="1333"/>
      <c r="AQ87" s="1333"/>
      <c r="BC87" s="1333"/>
      <c r="BO87" s="1333"/>
      <c r="CA87" s="1333"/>
      <c r="CM87" s="1333"/>
      <c r="CY87" s="1333"/>
      <c r="DD87" s="1275"/>
      <c r="DE87" s="1275"/>
    </row>
    <row r="88" spans="2:109" hidden="1">
      <c r="DD88" s="1275"/>
      <c r="DE88" s="1275"/>
    </row>
    <row r="89" spans="2:109" hidden="1">
      <c r="DD89" s="1275"/>
      <c r="DE89" s="1275"/>
    </row>
    <row r="90" spans="2:109" hidden="1">
      <c r="DD90" s="1275"/>
      <c r="DE90" s="1275"/>
    </row>
    <row r="91" spans="2:109"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pans="108:109" ht="13.5" hidden="1" customHeight="1">
      <c r="DD97" s="1275"/>
      <c r="DE97" s="1275"/>
    </row>
    <row r="98" spans="108:109" ht="13.5" hidden="1" customHeight="1">
      <c r="DD98" s="1275"/>
      <c r="DE98" s="1275"/>
    </row>
    <row r="99" spans="108:109" ht="13.5" hidden="1" customHeight="1">
      <c r="DD99" s="1275"/>
      <c r="DE99" s="1275"/>
    </row>
    <row r="100" spans="108:109" ht="13.5" hidden="1" customHeight="1">
      <c r="DD100" s="1275"/>
      <c r="DE100" s="1275"/>
    </row>
    <row r="101" spans="108:109" ht="13.5" hidden="1" customHeight="1">
      <c r="DD101" s="1275"/>
      <c r="DE101" s="1275"/>
    </row>
    <row r="102" spans="108:109" ht="13.5" hidden="1" customHeight="1">
      <c r="DD102" s="1275"/>
      <c r="DE102" s="1275"/>
    </row>
    <row r="103" spans="108:109" ht="13.5" hidden="1" customHeight="1">
      <c r="DD103" s="1275"/>
      <c r="DE103" s="1275"/>
    </row>
    <row r="104" spans="108:109" ht="13.5" hidden="1" customHeight="1">
      <c r="DD104" s="1275"/>
      <c r="DE104" s="1275"/>
    </row>
    <row r="105" spans="108:109" ht="13.5" hidden="1" customHeight="1">
      <c r="DD105" s="1275"/>
      <c r="DE105" s="1275"/>
    </row>
    <row r="106" spans="108:109" ht="13.5" hidden="1" customHeight="1">
      <c r="DD106" s="1275"/>
      <c r="DE106" s="1275"/>
    </row>
    <row r="107" spans="108:109" ht="13.5" hidden="1" customHeight="1">
      <c r="DD107" s="1275"/>
      <c r="DE107" s="1275"/>
    </row>
    <row r="108" spans="108:109" ht="13.5" hidden="1" customHeight="1">
      <c r="DD108" s="1275"/>
      <c r="DE108" s="1275"/>
    </row>
    <row r="109" spans="108:109" ht="13.5" hidden="1" customHeight="1">
      <c r="DD109" s="1275"/>
      <c r="DE109" s="1275"/>
    </row>
    <row r="110" spans="108:109" ht="13.5" hidden="1" customHeight="1">
      <c r="DD110" s="1275"/>
      <c r="DE110" s="1275"/>
    </row>
    <row r="111" spans="108:109" ht="13.5" hidden="1" customHeight="1">
      <c r="DD111" s="1275"/>
      <c r="DE111" s="1275"/>
    </row>
    <row r="112" spans="108:109" ht="13.5" hidden="1" customHeight="1">
      <c r="DD112" s="1275"/>
      <c r="DE112" s="1275"/>
    </row>
    <row r="113" spans="108:109" ht="13.5" hidden="1" customHeight="1">
      <c r="DD113" s="1275"/>
      <c r="DE113" s="1275"/>
    </row>
    <row r="114" spans="108:109" ht="13.5" hidden="1" customHeight="1">
      <c r="DD114" s="1275"/>
      <c r="DE114" s="1275"/>
    </row>
    <row r="115" spans="108:109" ht="13.5" hidden="1" customHeight="1">
      <c r="DD115" s="1275"/>
      <c r="DE115" s="1275"/>
    </row>
    <row r="116" spans="108:109" ht="13.5" hidden="1" customHeight="1">
      <c r="DD116" s="1275"/>
      <c r="DE116" s="1275"/>
    </row>
    <row r="117" spans="108:109" ht="13.5" hidden="1" customHeight="1">
      <c r="DD117" s="1275"/>
      <c r="DE117" s="1275"/>
    </row>
    <row r="118" spans="108:109" ht="13.5" hidden="1" customHeight="1">
      <c r="DD118" s="1275"/>
      <c r="DE118" s="1275"/>
    </row>
    <row r="119" spans="108:109" ht="13.5" hidden="1" customHeight="1">
      <c r="DD119" s="1275"/>
      <c r="DE119" s="1275"/>
    </row>
    <row r="120" spans="108:109" ht="13.5" hidden="1" customHeight="1">
      <c r="DD120" s="1275"/>
      <c r="DE120" s="1275"/>
    </row>
    <row r="121" spans="108:109" ht="13.5" hidden="1" customHeight="1">
      <c r="DD121" s="1275"/>
      <c r="DE121" s="1275"/>
    </row>
    <row r="122" spans="108:109" ht="13.5" hidden="1" customHeight="1">
      <c r="DD122" s="1275"/>
      <c r="DE122" s="1275"/>
    </row>
    <row r="123" spans="108:109" ht="13.5" hidden="1" customHeight="1">
      <c r="DD123" s="1275"/>
      <c r="DE123" s="1275"/>
    </row>
    <row r="124" spans="108:109" ht="13.5" hidden="1" customHeight="1">
      <c r="DD124" s="1275"/>
      <c r="DE124" s="1275"/>
    </row>
    <row r="125" spans="108:109" ht="13.5" hidden="1" customHeight="1">
      <c r="DD125" s="1275"/>
      <c r="DE125" s="1275"/>
    </row>
    <row r="126" spans="108:109" ht="13.5" hidden="1" customHeight="1">
      <c r="DD126" s="1275"/>
      <c r="DE126" s="1275"/>
    </row>
    <row r="127" spans="108:109" ht="13.5" hidden="1" customHeight="1">
      <c r="DD127" s="1275"/>
      <c r="DE127" s="1275"/>
    </row>
    <row r="128" spans="108:109" ht="13.5" hidden="1" customHeight="1">
      <c r="DD128" s="1275"/>
      <c r="DE128" s="1275"/>
    </row>
    <row r="129" spans="108:109" ht="13.5" hidden="1" customHeight="1">
      <c r="DD129" s="1275"/>
      <c r="DE129" s="1275"/>
    </row>
    <row r="130" spans="108:109" ht="13.5" hidden="1" customHeight="1">
      <c r="DD130" s="1275"/>
      <c r="DE130" s="1275"/>
    </row>
    <row r="131" spans="108:109" ht="13.5" hidden="1" customHeight="1">
      <c r="DD131" s="1275"/>
      <c r="DE131" s="1275"/>
    </row>
    <row r="132" spans="108:109" ht="13.5" hidden="1" customHeight="1">
      <c r="DD132" s="1275"/>
      <c r="DE132" s="1275"/>
    </row>
    <row r="133" spans="108:109" ht="13.5" hidden="1" customHeight="1">
      <c r="DD133" s="1275"/>
      <c r="DE133" s="1275"/>
    </row>
    <row r="134" spans="108:109" ht="13.5" hidden="1" customHeight="1">
      <c r="DD134" s="1275"/>
      <c r="DE134" s="1275"/>
    </row>
    <row r="135" spans="108:109" ht="13.5" hidden="1" customHeight="1">
      <c r="DD135" s="1275"/>
      <c r="DE135" s="1275"/>
    </row>
    <row r="136" spans="108:109" ht="13.5" hidden="1" customHeight="1">
      <c r="DD136" s="1275"/>
      <c r="DE136" s="1275"/>
    </row>
    <row r="137" spans="108:109" ht="13.5" hidden="1" customHeight="1">
      <c r="DD137" s="1275"/>
      <c r="DE137" s="1275"/>
    </row>
    <row r="138" spans="108:109" ht="13.5" hidden="1" customHeight="1">
      <c r="DD138" s="1275"/>
      <c r="DE138" s="1275"/>
    </row>
    <row r="139" spans="108:109" ht="13.5" hidden="1" customHeight="1">
      <c r="DD139" s="1275"/>
      <c r="DE139" s="1275"/>
    </row>
    <row r="140" spans="108:109" ht="13.5" hidden="1" customHeight="1">
      <c r="DD140" s="1275"/>
      <c r="DE140" s="1275"/>
    </row>
    <row r="141" spans="108:109" ht="13.5" hidden="1" customHeight="1">
      <c r="DD141" s="1275"/>
      <c r="DE141" s="1275"/>
    </row>
    <row r="142" spans="108:109" ht="13.5" hidden="1" customHeight="1">
      <c r="DD142" s="1275"/>
      <c r="DE142" s="1275"/>
    </row>
    <row r="143" spans="108:109" ht="13.5" hidden="1" customHeight="1">
      <c r="DD143" s="1275"/>
      <c r="DE143" s="1275"/>
    </row>
    <row r="144" spans="108:109" ht="13.5" hidden="1" customHeight="1">
      <c r="DD144" s="1275"/>
      <c r="DE144" s="1275"/>
    </row>
    <row r="145" spans="108:109" ht="13.5" hidden="1" customHeight="1">
      <c r="DD145" s="1275"/>
      <c r="DE145" s="1275"/>
    </row>
    <row r="146" spans="108:109" ht="13.5" hidden="1" customHeight="1">
      <c r="DD146" s="1275"/>
      <c r="DE146" s="1275"/>
    </row>
    <row r="147" spans="108:109" ht="13.5" hidden="1" customHeight="1">
      <c r="DD147" s="1275"/>
      <c r="DE147" s="1275"/>
    </row>
    <row r="148" spans="108:109" ht="13.5" hidden="1" customHeight="1">
      <c r="DD148" s="1275"/>
      <c r="DE148" s="1275"/>
    </row>
    <row r="149" spans="108:109" ht="13.5" hidden="1" customHeight="1">
      <c r="DD149" s="1275"/>
      <c r="DE149" s="1275"/>
    </row>
    <row r="150" spans="108:109" ht="13.5" hidden="1" customHeight="1">
      <c r="DD150" s="1275"/>
      <c r="DE150" s="1275"/>
    </row>
    <row r="151" spans="108:109" ht="13.5" hidden="1" customHeight="1">
      <c r="DD151" s="1275"/>
      <c r="DE151" s="1275"/>
    </row>
    <row r="152" spans="108:109" ht="13.5" hidden="1" customHeight="1">
      <c r="DD152" s="1275"/>
      <c r="DE152" s="1275"/>
    </row>
    <row r="153" spans="108:109" ht="13.5" hidden="1" customHeight="1">
      <c r="DD153" s="1275"/>
      <c r="DE153" s="1275"/>
    </row>
    <row r="154" spans="108:109" ht="13.5" hidden="1" customHeight="1">
      <c r="DD154" s="1275"/>
      <c r="DE154" s="1275"/>
    </row>
    <row r="155" spans="108:109" ht="13.5" hidden="1" customHeight="1">
      <c r="DD155" s="1275"/>
      <c r="DE155" s="1275"/>
    </row>
    <row r="156" spans="108:109" ht="13.5" hidden="1" customHeight="1">
      <c r="DD156" s="1275"/>
      <c r="DE156" s="1275"/>
    </row>
    <row r="157" spans="108:109" ht="13.5" hidden="1" customHeight="1">
      <c r="DD157" s="1275"/>
      <c r="DE157" s="1275"/>
    </row>
    <row r="158" spans="108:109" ht="13.5" hidden="1" customHeight="1">
      <c r="DD158" s="1275"/>
      <c r="DE158" s="1275"/>
    </row>
    <row r="159" spans="108:109" ht="13.5" hidden="1" customHeight="1">
      <c r="DD159" s="1275"/>
      <c r="DE159" s="1275"/>
    </row>
    <row r="160" spans="108:109" ht="13.5" hidden="1" customHeight="1">
      <c r="DD160" s="1275"/>
      <c r="DE160" s="127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nwiAgTZHS6reYfPUQBNouf9ioIvUByCqSoMa7iayWxqPC6jWj3Wf5sQg5Lb+hmzEb8Vf55LwVI/0A+++Ap42Q==" saltValue="ScL2hXX4gLuTzotwYxkg+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A2436-A0B0-47BC-9375-1EB6ABDB97C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85" customWidth="1"/>
    <col min="35" max="122" width="2.5" style="284" customWidth="1"/>
    <col min="123" max="16384" width="2.5" style="284" hidden="1"/>
  </cols>
  <sheetData>
    <row r="1" spans="2:34" ht="13.5" customHeight="1">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c r="S2" s="284"/>
      <c r="AH2" s="284"/>
    </row>
    <row r="3" spans="2:34">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row r="5" spans="2:34"/>
    <row r="6" spans="2:34"/>
    <row r="7" spans="2:34"/>
    <row r="8" spans="2:34"/>
    <row r="9" spans="2:34">
      <c r="AH9" s="284"/>
    </row>
    <row r="10" spans="2:34"/>
    <row r="11" spans="2:34"/>
    <row r="12" spans="2:34"/>
    <row r="13" spans="2:34"/>
    <row r="14" spans="2:34"/>
    <row r="15" spans="2:34"/>
    <row r="16" spans="2:34"/>
    <row r="17" spans="12:34">
      <c r="AH17" s="284"/>
    </row>
    <row r="18" spans="12:34"/>
    <row r="19" spans="12:34"/>
    <row r="20" spans="12:34">
      <c r="AH20" s="284"/>
    </row>
    <row r="21" spans="12:34">
      <c r="AH21" s="284"/>
    </row>
    <row r="22" spans="12:34"/>
    <row r="23" spans="12:34"/>
    <row r="24" spans="12:34">
      <c r="Q24" s="284"/>
    </row>
    <row r="25" spans="12:34"/>
    <row r="26" spans="12:34"/>
    <row r="27" spans="12:34"/>
    <row r="28" spans="12:34">
      <c r="O28" s="284"/>
      <c r="T28" s="284"/>
      <c r="AH28" s="284"/>
    </row>
    <row r="29" spans="12:34"/>
    <row r="30" spans="12:34"/>
    <row r="31" spans="12:34">
      <c r="Q31" s="284"/>
    </row>
    <row r="32" spans="12:34">
      <c r="L32" s="284"/>
    </row>
    <row r="33" spans="2:34">
      <c r="C33" s="284"/>
      <c r="E33" s="284"/>
      <c r="G33" s="284"/>
      <c r="I33" s="284"/>
      <c r="X33" s="284"/>
    </row>
    <row r="34" spans="2:34">
      <c r="B34" s="284"/>
      <c r="P34" s="284"/>
      <c r="R34" s="284"/>
      <c r="T34" s="284"/>
    </row>
    <row r="35" spans="2:34">
      <c r="D35" s="284"/>
      <c r="W35" s="284"/>
      <c r="AC35" s="284"/>
      <c r="AD35" s="284"/>
      <c r="AE35" s="284"/>
      <c r="AF35" s="284"/>
      <c r="AG35" s="284"/>
      <c r="AH35" s="284"/>
    </row>
    <row r="36" spans="2:34">
      <c r="H36" s="284"/>
      <c r="J36" s="284"/>
      <c r="K36" s="284"/>
      <c r="M36" s="284"/>
      <c r="Y36" s="284"/>
      <c r="Z36" s="284"/>
      <c r="AA36" s="284"/>
      <c r="AB36" s="284"/>
      <c r="AC36" s="284"/>
      <c r="AD36" s="284"/>
      <c r="AE36" s="284"/>
      <c r="AF36" s="284"/>
      <c r="AG36" s="284"/>
      <c r="AH36" s="284"/>
    </row>
    <row r="37" spans="2:34">
      <c r="AH37" s="284"/>
    </row>
    <row r="38" spans="2:34">
      <c r="AG38" s="284"/>
      <c r="AH38" s="284"/>
    </row>
    <row r="39" spans="2:34"/>
    <row r="40" spans="2:34">
      <c r="X40" s="284"/>
    </row>
    <row r="41" spans="2:34">
      <c r="R41" s="284"/>
    </row>
    <row r="42" spans="2:34">
      <c r="W42" s="284"/>
    </row>
    <row r="43" spans="2:34">
      <c r="Y43" s="284"/>
      <c r="Z43" s="284"/>
      <c r="AA43" s="284"/>
      <c r="AB43" s="284"/>
      <c r="AC43" s="284"/>
      <c r="AD43" s="284"/>
      <c r="AE43" s="284"/>
      <c r="AF43" s="284"/>
      <c r="AG43" s="284"/>
      <c r="AH43" s="284"/>
    </row>
    <row r="44" spans="2:34">
      <c r="AH44" s="284"/>
    </row>
    <row r="45" spans="2:34">
      <c r="X45" s="284"/>
    </row>
    <row r="46" spans="2:34"/>
    <row r="47" spans="2:34"/>
    <row r="48" spans="2:34">
      <c r="W48" s="284"/>
      <c r="Y48" s="284"/>
      <c r="Z48" s="284"/>
      <c r="AA48" s="284"/>
      <c r="AB48" s="284"/>
      <c r="AC48" s="284"/>
      <c r="AD48" s="284"/>
      <c r="AE48" s="284"/>
      <c r="AF48" s="284"/>
      <c r="AG48" s="284"/>
      <c r="AH48" s="284"/>
    </row>
    <row r="49" spans="28:34"/>
    <row r="50" spans="28:34">
      <c r="AE50" s="284"/>
      <c r="AF50" s="284"/>
      <c r="AG50" s="284"/>
      <c r="AH50" s="284"/>
    </row>
    <row r="51" spans="28:34">
      <c r="AC51" s="284"/>
      <c r="AD51" s="284"/>
      <c r="AE51" s="284"/>
      <c r="AF51" s="284"/>
      <c r="AG51" s="284"/>
      <c r="AH51" s="284"/>
    </row>
    <row r="52" spans="28:34"/>
    <row r="53" spans="28:34">
      <c r="AF53" s="284"/>
      <c r="AG53" s="284"/>
      <c r="AH53" s="284"/>
    </row>
    <row r="54" spans="28:34">
      <c r="AH54" s="284"/>
    </row>
    <row r="55" spans="28:34"/>
    <row r="56" spans="28:34">
      <c r="AB56" s="284"/>
      <c r="AC56" s="284"/>
      <c r="AD56" s="284"/>
      <c r="AE56" s="284"/>
      <c r="AF56" s="284"/>
      <c r="AG56" s="284"/>
      <c r="AH56" s="284"/>
    </row>
    <row r="57" spans="28:34">
      <c r="AH57" s="284"/>
    </row>
    <row r="58" spans="28:34">
      <c r="AH58" s="284"/>
    </row>
    <row r="59" spans="28:34"/>
    <row r="60" spans="28:34"/>
    <row r="61" spans="28:34"/>
    <row r="62" spans="28:34"/>
    <row r="63" spans="28:34">
      <c r="AH63" s="284"/>
    </row>
    <row r="64" spans="28:34">
      <c r="AG64" s="284"/>
      <c r="AH64" s="284"/>
    </row>
    <row r="65" spans="28:34"/>
    <row r="66" spans="28:34"/>
    <row r="67" spans="28:34"/>
    <row r="68" spans="28:34">
      <c r="AB68" s="284"/>
      <c r="AC68" s="284"/>
      <c r="AD68" s="284"/>
      <c r="AE68" s="284"/>
      <c r="AF68" s="284"/>
      <c r="AG68" s="284"/>
      <c r="AH68" s="284"/>
    </row>
    <row r="69" spans="28:34">
      <c r="AF69" s="284"/>
      <c r="AG69" s="284"/>
      <c r="AH69" s="284"/>
    </row>
    <row r="70" spans="28:34"/>
    <row r="71" spans="28:34"/>
    <row r="72" spans="28:34"/>
    <row r="73" spans="28:34"/>
    <row r="74" spans="28:34"/>
    <row r="75" spans="28:34">
      <c r="AH75" s="284"/>
    </row>
    <row r="76" spans="28:34">
      <c r="AF76" s="284"/>
      <c r="AG76" s="284"/>
      <c r="AH76" s="284"/>
    </row>
    <row r="77" spans="28:34">
      <c r="AG77" s="284"/>
      <c r="AH77" s="284"/>
    </row>
    <row r="78" spans="28:34"/>
    <row r="79" spans="28:34"/>
    <row r="80" spans="28:34"/>
    <row r="81" spans="25:34"/>
    <row r="82" spans="25:34">
      <c r="Y82" s="284"/>
    </row>
    <row r="83" spans="25:34">
      <c r="Y83" s="284"/>
      <c r="Z83" s="284"/>
      <c r="AA83" s="284"/>
      <c r="AB83" s="284"/>
      <c r="AC83" s="284"/>
      <c r="AD83" s="284"/>
      <c r="AE83" s="284"/>
      <c r="AF83" s="284"/>
      <c r="AG83" s="284"/>
      <c r="AH83" s="284"/>
    </row>
    <row r="84" spans="25:34"/>
    <row r="85" spans="25:34"/>
    <row r="86" spans="25:34"/>
    <row r="87" spans="25:34"/>
    <row r="88" spans="25:34">
      <c r="AH88" s="284"/>
    </row>
    <row r="89" spans="25:34"/>
    <row r="90" spans="25:34"/>
    <row r="91" spans="25:34"/>
    <row r="92" spans="25:34" ht="13.5" customHeight="1"/>
    <row r="93" spans="25:34" ht="13.5" customHeight="1"/>
    <row r="94" spans="25:34" ht="13.5" customHeight="1">
      <c r="AF94" s="284"/>
      <c r="AG94" s="284"/>
      <c r="AH94" s="284"/>
    </row>
    <row r="95" spans="25:34" ht="13.5" customHeight="1">
      <c r="AH95" s="284"/>
    </row>
    <row r="96" spans="25:34" ht="13.5" customHeight="1"/>
    <row r="97" spans="33:34" ht="13.5" customHeight="1"/>
    <row r="98" spans="33:34" ht="13.5" customHeight="1"/>
    <row r="99" spans="33:34" ht="13.5" customHeight="1"/>
    <row r="100" spans="33:34" ht="13.5" customHeight="1"/>
    <row r="101" spans="33:34" ht="13.5" customHeight="1">
      <c r="AH101" s="284"/>
    </row>
    <row r="102" spans="33:34" ht="13.5" customHeight="1"/>
    <row r="103" spans="33:34" ht="13.5" customHeight="1"/>
    <row r="104" spans="33:34" ht="13.5" customHeight="1">
      <c r="AG104" s="284"/>
      <c r="AH104" s="28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4"/>
    </row>
    <row r="117" spans="34:122" ht="13.5" customHeight="1"/>
    <row r="118" spans="34:122" ht="13.5" customHeight="1"/>
    <row r="119" spans="34:122" ht="13.5" customHeight="1"/>
    <row r="120" spans="34:122" ht="13.5" customHeight="1">
      <c r="AH120" s="284"/>
    </row>
    <row r="121" spans="34:122" ht="13.5" customHeight="1">
      <c r="AH121" s="284"/>
    </row>
    <row r="122" spans="34:122" ht="13.5" customHeight="1"/>
    <row r="123" spans="34:122" ht="13.5" customHeight="1"/>
    <row r="124" spans="34:122" ht="13.5" customHeight="1"/>
    <row r="125" spans="34:122" ht="13.5" customHeight="1">
      <c r="DR125" s="284"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J94gpmKyNgK7/lt07a5P0MX+CCg6KQnj+zC7f7HLld/jKcVtkBZyElRSeuO/HwrU/oKzvgW16qsSsQY1G+QAQ==" saltValue="rqxp0AGMoDvXsOOXaZHQ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18EA1-B440-4E81-9C6C-B85F7E1406F8}">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85" customWidth="1"/>
    <col min="35" max="122" width="2.5" style="284" customWidth="1"/>
    <col min="123" max="16384" width="2.5" style="284" hidden="1"/>
  </cols>
  <sheetData>
    <row r="1" spans="2:34" ht="13.5" customHeight="1">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c r="S2" s="284"/>
      <c r="AH2" s="284"/>
    </row>
    <row r="3" spans="2:34">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row r="5" spans="2:34"/>
    <row r="6" spans="2:34"/>
    <row r="7" spans="2:34"/>
    <row r="8" spans="2:34"/>
    <row r="9" spans="2:34">
      <c r="AH9" s="284"/>
    </row>
    <row r="10" spans="2:34"/>
    <row r="11" spans="2:34"/>
    <row r="12" spans="2:34"/>
    <row r="13" spans="2:34"/>
    <row r="14" spans="2:34"/>
    <row r="15" spans="2:34"/>
    <row r="16" spans="2:34"/>
    <row r="17" spans="12:34">
      <c r="AH17" s="284"/>
    </row>
    <row r="18" spans="12:34"/>
    <row r="19" spans="12:34"/>
    <row r="20" spans="12:34">
      <c r="AH20" s="284"/>
    </row>
    <row r="21" spans="12:34">
      <c r="AH21" s="284"/>
    </row>
    <row r="22" spans="12:34"/>
    <row r="23" spans="12:34"/>
    <row r="24" spans="12:34">
      <c r="Q24" s="284"/>
    </row>
    <row r="25" spans="12:34"/>
    <row r="26" spans="12:34"/>
    <row r="27" spans="12:34"/>
    <row r="28" spans="12:34">
      <c r="O28" s="284"/>
      <c r="T28" s="284"/>
      <c r="AH28" s="284"/>
    </row>
    <row r="29" spans="12:34"/>
    <row r="30" spans="12:34"/>
    <row r="31" spans="12:34">
      <c r="Q31" s="284"/>
    </row>
    <row r="32" spans="12:34">
      <c r="L32" s="284"/>
    </row>
    <row r="33" spans="2:34">
      <c r="C33" s="284"/>
      <c r="E33" s="284"/>
      <c r="G33" s="284"/>
      <c r="I33" s="284"/>
      <c r="X33" s="284"/>
    </row>
    <row r="34" spans="2:34">
      <c r="B34" s="284"/>
      <c r="P34" s="284"/>
      <c r="R34" s="284"/>
      <c r="T34" s="284"/>
    </row>
    <row r="35" spans="2:34">
      <c r="D35" s="284"/>
      <c r="W35" s="284"/>
      <c r="AC35" s="284"/>
      <c r="AD35" s="284"/>
      <c r="AE35" s="284"/>
      <c r="AF35" s="284"/>
      <c r="AG35" s="284"/>
      <c r="AH35" s="284"/>
    </row>
    <row r="36" spans="2:34">
      <c r="H36" s="284"/>
      <c r="J36" s="284"/>
      <c r="K36" s="284"/>
      <c r="M36" s="284"/>
      <c r="Y36" s="284"/>
      <c r="Z36" s="284"/>
      <c r="AA36" s="284"/>
      <c r="AB36" s="284"/>
      <c r="AC36" s="284"/>
      <c r="AD36" s="284"/>
      <c r="AE36" s="284"/>
      <c r="AF36" s="284"/>
      <c r="AG36" s="284"/>
      <c r="AH36" s="284"/>
    </row>
    <row r="37" spans="2:34">
      <c r="AH37" s="284"/>
    </row>
    <row r="38" spans="2:34">
      <c r="AG38" s="284"/>
      <c r="AH38" s="284"/>
    </row>
    <row r="39" spans="2:34"/>
    <row r="40" spans="2:34">
      <c r="X40" s="284"/>
    </row>
    <row r="41" spans="2:34">
      <c r="R41" s="284"/>
    </row>
    <row r="42" spans="2:34">
      <c r="W42" s="284"/>
    </row>
    <row r="43" spans="2:34">
      <c r="Y43" s="284"/>
      <c r="Z43" s="284"/>
      <c r="AA43" s="284"/>
      <c r="AB43" s="284"/>
      <c r="AC43" s="284"/>
      <c r="AD43" s="284"/>
      <c r="AE43" s="284"/>
      <c r="AF43" s="284"/>
      <c r="AG43" s="284"/>
      <c r="AH43" s="284"/>
    </row>
    <row r="44" spans="2:34">
      <c r="AH44" s="284"/>
    </row>
    <row r="45" spans="2:34">
      <c r="X45" s="284"/>
    </row>
    <row r="46" spans="2:34"/>
    <row r="47" spans="2:34"/>
    <row r="48" spans="2:34">
      <c r="W48" s="284"/>
      <c r="Y48" s="284"/>
      <c r="Z48" s="284"/>
      <c r="AA48" s="284"/>
      <c r="AB48" s="284"/>
      <c r="AC48" s="284"/>
      <c r="AD48" s="284"/>
      <c r="AE48" s="284"/>
      <c r="AF48" s="284"/>
      <c r="AG48" s="284"/>
      <c r="AH48" s="284"/>
    </row>
    <row r="49" spans="28:34"/>
    <row r="50" spans="28:34">
      <c r="AE50" s="284"/>
      <c r="AF50" s="284"/>
      <c r="AG50" s="284"/>
      <c r="AH50" s="284"/>
    </row>
    <row r="51" spans="28:34">
      <c r="AC51" s="284"/>
      <c r="AD51" s="284"/>
      <c r="AE51" s="284"/>
      <c r="AF51" s="284"/>
      <c r="AG51" s="284"/>
      <c r="AH51" s="284"/>
    </row>
    <row r="52" spans="28:34"/>
    <row r="53" spans="28:34">
      <c r="AF53" s="284"/>
      <c r="AG53" s="284"/>
      <c r="AH53" s="284"/>
    </row>
    <row r="54" spans="28:34">
      <c r="AH54" s="284"/>
    </row>
    <row r="55" spans="28:34"/>
    <row r="56" spans="28:34">
      <c r="AB56" s="284"/>
      <c r="AC56" s="284"/>
      <c r="AD56" s="284"/>
      <c r="AE56" s="284"/>
      <c r="AF56" s="284"/>
      <c r="AG56" s="284"/>
      <c r="AH56" s="284"/>
    </row>
    <row r="57" spans="28:34">
      <c r="AH57" s="284"/>
    </row>
    <row r="58" spans="28:34">
      <c r="AH58" s="284"/>
    </row>
    <row r="59" spans="28:34">
      <c r="AG59" s="284"/>
      <c r="AH59" s="284"/>
    </row>
    <row r="60" spans="28:34"/>
    <row r="61" spans="28:34"/>
    <row r="62" spans="28:34"/>
    <row r="63" spans="28:34">
      <c r="AH63" s="284"/>
    </row>
    <row r="64" spans="28:34">
      <c r="AG64" s="284"/>
      <c r="AH64" s="284"/>
    </row>
    <row r="65" spans="28:34"/>
    <row r="66" spans="28:34"/>
    <row r="67" spans="28:34"/>
    <row r="68" spans="28:34">
      <c r="AB68" s="284"/>
      <c r="AC68" s="284"/>
      <c r="AD68" s="284"/>
      <c r="AE68" s="284"/>
      <c r="AF68" s="284"/>
      <c r="AG68" s="284"/>
      <c r="AH68" s="284"/>
    </row>
    <row r="69" spans="28:34">
      <c r="AF69" s="284"/>
      <c r="AG69" s="284"/>
      <c r="AH69" s="284"/>
    </row>
    <row r="70" spans="28:34"/>
    <row r="71" spans="28:34"/>
    <row r="72" spans="28:34"/>
    <row r="73" spans="28:34"/>
    <row r="74" spans="28:34"/>
    <row r="75" spans="28:34">
      <c r="AH75" s="284"/>
    </row>
    <row r="76" spans="28:34">
      <c r="AF76" s="284"/>
      <c r="AG76" s="284"/>
      <c r="AH76" s="284"/>
    </row>
    <row r="77" spans="28:34">
      <c r="AG77" s="284"/>
      <c r="AH77" s="284"/>
    </row>
    <row r="78" spans="28:34"/>
    <row r="79" spans="28:34"/>
    <row r="80" spans="28:34"/>
    <row r="81" spans="25:34"/>
    <row r="82" spans="25:34">
      <c r="Y82" s="284"/>
    </row>
    <row r="83" spans="25:34">
      <c r="Y83" s="284"/>
      <c r="Z83" s="284"/>
      <c r="AA83" s="284"/>
      <c r="AB83" s="284"/>
      <c r="AC83" s="284"/>
      <c r="AD83" s="284"/>
      <c r="AE83" s="284"/>
      <c r="AF83" s="284"/>
      <c r="AG83" s="284"/>
      <c r="AH83" s="284"/>
    </row>
    <row r="84" spans="25:34"/>
    <row r="85" spans="25:34"/>
    <row r="86" spans="25:34"/>
    <row r="87" spans="25:34"/>
    <row r="88" spans="25:34">
      <c r="AH88" s="284"/>
    </row>
    <row r="89" spans="25:34"/>
    <row r="90" spans="25:34"/>
    <row r="91" spans="25:34"/>
    <row r="92" spans="25:34" ht="13.5" customHeight="1"/>
    <row r="93" spans="25:34" ht="13.5" customHeight="1"/>
    <row r="94" spans="25:34" ht="13.5" customHeight="1">
      <c r="AF94" s="284"/>
      <c r="AG94" s="284"/>
      <c r="AH94" s="284"/>
    </row>
    <row r="95" spans="25:34" ht="13.5" customHeight="1">
      <c r="AH95" s="284"/>
    </row>
    <row r="96" spans="25:34" ht="13.5" customHeight="1"/>
    <row r="97" spans="33:34" ht="13.5" customHeight="1"/>
    <row r="98" spans="33:34" ht="13.5" customHeight="1"/>
    <row r="99" spans="33:34" ht="13.5" customHeight="1"/>
    <row r="100" spans="33:34" ht="13.5" customHeight="1"/>
    <row r="101" spans="33:34" ht="13.5" customHeight="1">
      <c r="AH101" s="284"/>
    </row>
    <row r="102" spans="33:34" ht="13.5" customHeight="1"/>
    <row r="103" spans="33:34" ht="13.5" customHeight="1"/>
    <row r="104" spans="33:34" ht="13.5" customHeight="1">
      <c r="AG104" s="284"/>
      <c r="AH104" s="28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4"/>
    </row>
    <row r="117" spans="34:122" ht="13.5" customHeight="1"/>
    <row r="118" spans="34:122" ht="13.5" customHeight="1"/>
    <row r="119" spans="34:122" ht="13.5" customHeight="1"/>
    <row r="120" spans="34:122" ht="13.5" customHeight="1">
      <c r="AH120" s="284"/>
    </row>
    <row r="121" spans="34:122" ht="13.5" customHeight="1">
      <c r="AH121" s="284"/>
    </row>
    <row r="122" spans="34:122" ht="13.5" customHeight="1"/>
    <row r="123" spans="34:122" ht="13.5" customHeight="1"/>
    <row r="124" spans="34:122" ht="13.5" customHeight="1"/>
    <row r="125" spans="34:122" ht="13.5" customHeight="1">
      <c r="DR125" s="284"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Qj/7kUjyK7Qaz2AFUjHIvd2BkGaQ7hucrx94RFjMQYRmmEeR16ibuDDcJ9INhWkPPjozSuAao0SrvkjGUnzMA==" saltValue="ROZvzECtCWHMhHk7kbHV3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3" customWidth="1"/>
    <col min="2" max="8" width="13.375" style="143" customWidth="1"/>
    <col min="9" max="16384" width="11.125" style="143"/>
  </cols>
  <sheetData>
    <row r="1" spans="1:8">
      <c r="A1" s="137"/>
      <c r="B1" s="138"/>
      <c r="C1" s="139"/>
      <c r="D1" s="140"/>
      <c r="E1" s="141"/>
      <c r="F1" s="141"/>
      <c r="G1" s="141"/>
      <c r="H1" s="142"/>
    </row>
    <row r="2" spans="1:8">
      <c r="A2" s="144"/>
      <c r="B2" s="145"/>
      <c r="C2" s="146"/>
      <c r="D2" s="147" t="s">
        <v>51</v>
      </c>
      <c r="E2" s="148"/>
      <c r="F2" s="149" t="s">
        <v>549</v>
      </c>
      <c r="G2" s="150"/>
      <c r="H2" s="151"/>
    </row>
    <row r="3" spans="1:8">
      <c r="A3" s="147" t="s">
        <v>542</v>
      </c>
      <c r="B3" s="152"/>
      <c r="C3" s="153"/>
      <c r="D3" s="154">
        <v>169609</v>
      </c>
      <c r="E3" s="155"/>
      <c r="F3" s="156">
        <v>288550</v>
      </c>
      <c r="G3" s="157"/>
      <c r="H3" s="158"/>
    </row>
    <row r="4" spans="1:8">
      <c r="A4" s="159"/>
      <c r="B4" s="160"/>
      <c r="C4" s="161"/>
      <c r="D4" s="162">
        <v>56317</v>
      </c>
      <c r="E4" s="163"/>
      <c r="F4" s="164">
        <v>141525</v>
      </c>
      <c r="G4" s="165"/>
      <c r="H4" s="166"/>
    </row>
    <row r="5" spans="1:8">
      <c r="A5" s="147" t="s">
        <v>544</v>
      </c>
      <c r="B5" s="152"/>
      <c r="C5" s="153"/>
      <c r="D5" s="154">
        <v>183515</v>
      </c>
      <c r="E5" s="155"/>
      <c r="F5" s="156">
        <v>245039</v>
      </c>
      <c r="G5" s="157"/>
      <c r="H5" s="158"/>
    </row>
    <row r="6" spans="1:8">
      <c r="A6" s="159"/>
      <c r="B6" s="160"/>
      <c r="C6" s="161"/>
      <c r="D6" s="162">
        <v>62645</v>
      </c>
      <c r="E6" s="163"/>
      <c r="F6" s="164">
        <v>108922</v>
      </c>
      <c r="G6" s="165"/>
      <c r="H6" s="166"/>
    </row>
    <row r="7" spans="1:8">
      <c r="A7" s="147" t="s">
        <v>545</v>
      </c>
      <c r="B7" s="152"/>
      <c r="C7" s="153"/>
      <c r="D7" s="154">
        <v>237041</v>
      </c>
      <c r="E7" s="155"/>
      <c r="F7" s="156">
        <v>291945</v>
      </c>
      <c r="G7" s="157"/>
      <c r="H7" s="158"/>
    </row>
    <row r="8" spans="1:8">
      <c r="A8" s="159"/>
      <c r="B8" s="160"/>
      <c r="C8" s="161"/>
      <c r="D8" s="162">
        <v>51490</v>
      </c>
      <c r="E8" s="163"/>
      <c r="F8" s="164">
        <v>127651</v>
      </c>
      <c r="G8" s="165"/>
      <c r="H8" s="166"/>
    </row>
    <row r="9" spans="1:8">
      <c r="A9" s="147" t="s">
        <v>546</v>
      </c>
      <c r="B9" s="152"/>
      <c r="C9" s="153"/>
      <c r="D9" s="154">
        <v>235718</v>
      </c>
      <c r="E9" s="155"/>
      <c r="F9" s="156">
        <v>291173</v>
      </c>
      <c r="G9" s="157"/>
      <c r="H9" s="158"/>
    </row>
    <row r="10" spans="1:8">
      <c r="A10" s="159"/>
      <c r="B10" s="160"/>
      <c r="C10" s="161"/>
      <c r="D10" s="162">
        <v>67411</v>
      </c>
      <c r="E10" s="163"/>
      <c r="F10" s="164">
        <v>119071</v>
      </c>
      <c r="G10" s="165"/>
      <c r="H10" s="166"/>
    </row>
    <row r="11" spans="1:8">
      <c r="A11" s="147" t="s">
        <v>547</v>
      </c>
      <c r="B11" s="152"/>
      <c r="C11" s="153"/>
      <c r="D11" s="154">
        <v>277808</v>
      </c>
      <c r="E11" s="155"/>
      <c r="F11" s="156">
        <v>271581</v>
      </c>
      <c r="G11" s="157"/>
      <c r="H11" s="158"/>
    </row>
    <row r="12" spans="1:8">
      <c r="A12" s="159"/>
      <c r="B12" s="160"/>
      <c r="C12" s="167"/>
      <c r="D12" s="162">
        <v>103875</v>
      </c>
      <c r="E12" s="163"/>
      <c r="F12" s="164">
        <v>117844</v>
      </c>
      <c r="G12" s="165"/>
      <c r="H12" s="166"/>
    </row>
    <row r="13" spans="1:8">
      <c r="A13" s="147"/>
      <c r="B13" s="152"/>
      <c r="C13" s="168"/>
      <c r="D13" s="169">
        <v>220738</v>
      </c>
      <c r="E13" s="170"/>
      <c r="F13" s="171">
        <v>277658</v>
      </c>
      <c r="G13" s="172"/>
      <c r="H13" s="158"/>
    </row>
    <row r="14" spans="1:8">
      <c r="A14" s="159"/>
      <c r="B14" s="160"/>
      <c r="C14" s="161"/>
      <c r="D14" s="162">
        <v>68348</v>
      </c>
      <c r="E14" s="163"/>
      <c r="F14" s="164">
        <v>123003</v>
      </c>
      <c r="G14" s="165"/>
      <c r="H14" s="166"/>
    </row>
    <row r="17" spans="1:11">
      <c r="A17" s="143" t="s">
        <v>52</v>
      </c>
    </row>
    <row r="18" spans="1:11">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c r="A19" s="173" t="s">
        <v>53</v>
      </c>
      <c r="B19" s="173">
        <f>ROUND(VALUE(SUBSTITUTE(実質収支比率等に係る経年分析!F$48,"▲","-")),2)</f>
        <v>21.07</v>
      </c>
      <c r="C19" s="173">
        <f>ROUND(VALUE(SUBSTITUTE(実質収支比率等に係る経年分析!G$48,"▲","-")),2)</f>
        <v>21.12</v>
      </c>
      <c r="D19" s="173">
        <f>ROUND(VALUE(SUBSTITUTE(実質収支比率等に係る経年分析!H$48,"▲","-")),2)</f>
        <v>20.78</v>
      </c>
      <c r="E19" s="173">
        <f>ROUND(VALUE(SUBSTITUTE(実質収支比率等に係る経年分析!I$48,"▲","-")),2)</f>
        <v>20.5</v>
      </c>
      <c r="F19" s="173">
        <f>ROUND(VALUE(SUBSTITUTE(実質収支比率等に係る経年分析!J$48,"▲","-")),2)</f>
        <v>24.51</v>
      </c>
    </row>
    <row r="20" spans="1:11">
      <c r="A20" s="173" t="s">
        <v>54</v>
      </c>
      <c r="B20" s="173">
        <f>ROUND(VALUE(SUBSTITUTE(実質収支比率等に係る経年分析!F$47,"▲","-")),2)</f>
        <v>56.37</v>
      </c>
      <c r="C20" s="173">
        <f>ROUND(VALUE(SUBSTITUTE(実質収支比率等に係る経年分析!G$47,"▲","-")),2)</f>
        <v>53.53</v>
      </c>
      <c r="D20" s="173">
        <f>ROUND(VALUE(SUBSTITUTE(実質収支比率等に係る経年分析!H$47,"▲","-")),2)</f>
        <v>56.47</v>
      </c>
      <c r="E20" s="173">
        <f>ROUND(VALUE(SUBSTITUTE(実質収支比率等に係る経年分析!I$47,"▲","-")),2)</f>
        <v>60.82</v>
      </c>
      <c r="F20" s="173">
        <f>ROUND(VALUE(SUBSTITUTE(実質収支比率等に係る経年分析!J$47,"▲","-")),2)</f>
        <v>63.75</v>
      </c>
    </row>
    <row r="21" spans="1:11">
      <c r="A21" s="173" t="s">
        <v>55</v>
      </c>
      <c r="B21" s="173">
        <f>IF(ISNUMBER(VALUE(SUBSTITUTE(実質収支比率等に係る経年分析!F$49,"▲","-"))),ROUND(VALUE(SUBSTITUTE(実質収支比率等に係る経年分析!F$49,"▲","-")),2),NA())</f>
        <v>0.76</v>
      </c>
      <c r="C21" s="173">
        <f>IF(ISNUMBER(VALUE(SUBSTITUTE(実質収支比率等に係る経年分析!G$49,"▲","-"))),ROUND(VALUE(SUBSTITUTE(実質収支比率等に係る経年分析!G$49,"▲","-")),2),NA())</f>
        <v>1.42</v>
      </c>
      <c r="D21" s="173">
        <f>IF(ISNUMBER(VALUE(SUBSTITUTE(実質収支比率等に係る経年分析!H$49,"▲","-"))),ROUND(VALUE(SUBSTITUTE(実質収支比率等に係る経年分析!H$49,"▲","-")),2),NA())</f>
        <v>-1.22</v>
      </c>
      <c r="E21" s="173">
        <f>IF(ISNUMBER(VALUE(SUBSTITUTE(実質収支比率等に係る経年分析!I$49,"▲","-"))),ROUND(VALUE(SUBSTITUTE(実質収支比率等に係る経年分析!I$49,"▲","-")),2),NA())</f>
        <v>-1.63</v>
      </c>
      <c r="F21" s="173">
        <f>IF(ISNUMBER(VALUE(SUBSTITUTE(実質収支比率等に係る経年分析!J$49,"▲","-"))),ROUND(VALUE(SUBSTITUTE(実質収支比率等に係る経年分析!J$49,"▲","-")),2),NA())</f>
        <v>3.27</v>
      </c>
    </row>
    <row r="24" spans="1:11">
      <c r="A24" s="143" t="s">
        <v>56</v>
      </c>
    </row>
    <row r="25" spans="1:11">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c r="A26" s="174"/>
      <c r="B26" s="174" t="s">
        <v>57</v>
      </c>
      <c r="C26" s="174" t="s">
        <v>58</v>
      </c>
      <c r="D26" s="174" t="s">
        <v>57</v>
      </c>
      <c r="E26" s="174" t="s">
        <v>58</v>
      </c>
      <c r="F26" s="174" t="s">
        <v>57</v>
      </c>
      <c r="G26" s="174" t="s">
        <v>58</v>
      </c>
      <c r="H26" s="174" t="s">
        <v>57</v>
      </c>
      <c r="I26" s="174" t="s">
        <v>58</v>
      </c>
      <c r="J26" s="174" t="s">
        <v>57</v>
      </c>
      <c r="K26" s="174" t="s">
        <v>58</v>
      </c>
    </row>
    <row r="27" spans="1:11">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#N/A</v>
      </c>
      <c r="C27" s="174">
        <f>IF(ROUND(VALUE(SUBSTITUTE(連結実質赤字比率に係る赤字・黒字の構成分析!F$43,"▲", "-")), 2) &gt;= 0, ABS(ROUND(VALUE(SUBSTITUTE(連結実質赤字比率に係る赤字・黒字の構成分析!F$43,"▲", "-")), 2)), NA())</f>
        <v>0</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c r="A30" s="174" t="e">
        <f>IF(連結実質赤字比率に係る赤字・黒字の構成分析!C$40="",NA(),連結実質赤字比率に係る赤字・黒字の構成分析!C$40)</f>
        <v>#N/A</v>
      </c>
      <c r="B30" s="174" t="e">
        <f>IF(ROUND(VALUE(SUBSTITUTE(連結実質赤字比率に係る赤字・黒字の構成分析!F$40,"▲", "-")), 2) &lt; 0, ABS(ROUND(VALUE(SUBSTITUTE(連結実質赤字比率に係る赤字・黒字の構成分析!F$40,"▲", "-")), 2)), NA())</f>
        <v>#VALUE!</v>
      </c>
      <c r="C30" s="174" t="e">
        <f>IF(ROUND(VALUE(SUBSTITUTE(連結実質赤字比率に係る赤字・黒字の構成分析!F$40,"▲", "-")), 2) &gt;= 0, ABS(ROUND(VALUE(SUBSTITUTE(連結実質赤字比率に係る赤字・黒字の構成分析!F$40,"▲", "-")), 2)), NA())</f>
        <v>#VALUE!</v>
      </c>
      <c r="D30" s="174" t="e">
        <f>IF(ROUND(VALUE(SUBSTITUTE(連結実質赤字比率に係る赤字・黒字の構成分析!G$40,"▲", "-")), 2) &lt; 0, ABS(ROUND(VALUE(SUBSTITUTE(連結実質赤字比率に係る赤字・黒字の構成分析!G$40,"▲", "-")), 2)), NA())</f>
        <v>#VALUE!</v>
      </c>
      <c r="E30" s="174" t="e">
        <f>IF(ROUND(VALUE(SUBSTITUTE(連結実質赤字比率に係る赤字・黒字の構成分析!G$40,"▲", "-")), 2) &gt;= 0, ABS(ROUND(VALUE(SUBSTITUTE(連結実質赤字比率に係る赤字・黒字の構成分析!G$40,"▲", "-")), 2)), NA())</f>
        <v>#VALUE!</v>
      </c>
      <c r="F30" s="174" t="e">
        <f>IF(ROUND(VALUE(SUBSTITUTE(連結実質赤字比率に係る赤字・黒字の構成分析!H$40,"▲", "-")), 2) &lt; 0, ABS(ROUND(VALUE(SUBSTITUTE(連結実質赤字比率に係る赤字・黒字の構成分析!H$40,"▲", "-")), 2)), NA())</f>
        <v>#VALUE!</v>
      </c>
      <c r="G30" s="174" t="e">
        <f>IF(ROUND(VALUE(SUBSTITUTE(連結実質赤字比率に係る赤字・黒字の構成分析!H$40,"▲", "-")), 2) &gt;= 0, ABS(ROUND(VALUE(SUBSTITUTE(連結実質赤字比率に係る赤字・黒字の構成分析!H$40,"▲", "-")), 2)), NA())</f>
        <v>#VALUE!</v>
      </c>
      <c r="H30" s="174" t="e">
        <f>IF(ROUND(VALUE(SUBSTITUTE(連結実質赤字比率に係る赤字・黒字の構成分析!I$40,"▲", "-")), 2) &lt; 0, ABS(ROUND(VALUE(SUBSTITUTE(連結実質赤字比率に係る赤字・黒字の構成分析!I$40,"▲", "-")), 2)), NA())</f>
        <v>#VALUE!</v>
      </c>
      <c r="I30" s="174" t="e">
        <f>IF(ROUND(VALUE(SUBSTITUTE(連結実質赤字比率に係る赤字・黒字の構成分析!I$40,"▲", "-")), 2) &gt;= 0, ABS(ROUND(VALUE(SUBSTITUTE(連結実質赤字比率に係る赤字・黒字の構成分析!I$40,"▲", "-")), 2)), NA())</f>
        <v>#VALUE!</v>
      </c>
      <c r="J30" s="174" t="e">
        <f>IF(ROUND(VALUE(SUBSTITUTE(連結実質赤字比率に係る赤字・黒字の構成分析!J$40,"▲", "-")), 2) &lt; 0, ABS(ROUND(VALUE(SUBSTITUTE(連結実質赤字比率に係る赤字・黒字の構成分析!J$40,"▲", "-")), 2)), NA())</f>
        <v>#VALUE!</v>
      </c>
      <c r="K30" s="174" t="e">
        <f>IF(ROUND(VALUE(SUBSTITUTE(連結実質赤字比率に係る赤字・黒字の構成分析!J$40,"▲", "-")), 2) &gt;= 0, ABS(ROUND(VALUE(SUBSTITUTE(連結実質赤字比率に係る赤字・黒字の構成分析!J$40,"▲", "-")), 2)), NA())</f>
        <v>#VALUE!</v>
      </c>
    </row>
    <row r="31" spans="1:11">
      <c r="A31" s="174" t="str">
        <f>IF(連結実質赤字比率に係る赤字・黒字の構成分析!C$39="",NA(),連結実質赤字比率に係る赤字・黒字の構成分析!C$39)</f>
        <v>後期高齢者医療特別会計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v>
      </c>
    </row>
    <row r="32" spans="1:11">
      <c r="A32" s="174" t="str">
        <f>IF(連結実質赤字比率に係る赤字・黒字の構成分析!C$38="",NA(),連結実質赤字比率に係る赤字・黒字の構成分析!C$38)</f>
        <v>国民健康保険特別会計（診療施設勘定）</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0.18</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v>
      </c>
    </row>
    <row r="33" spans="1:16">
      <c r="A33" s="174" t="str">
        <f>IF(連結実質赤字比率に係る赤字・黒字の構成分析!C$37="",NA(),連結実質赤字比率に係る赤字・黒字の構成分析!C$37)</f>
        <v>国民健康保険特別会計（事業勘定）</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0.02</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0.43</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7.0000000000000007E-2</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0.4</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0.03</v>
      </c>
    </row>
    <row r="34" spans="1:16">
      <c r="A34" s="174" t="str">
        <f>IF(連結実質赤字比率に係る赤字・黒字の構成分析!C$36="",NA(),連結実質赤字比率に係る赤字・黒字の構成分析!C$36)</f>
        <v>簡易水道事業特別会計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0.03</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0.03</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0.14000000000000001</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0.33</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0.19</v>
      </c>
    </row>
    <row r="35" spans="1:16">
      <c r="A35" s="174" t="str">
        <f>IF(連結実質赤字比率に係る赤字・黒字の構成分析!C$35="",NA(),連結実質赤字比率に係る赤字・黒字の構成分析!C$35)</f>
        <v>介護保険特別会計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0</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0.45</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0.25</v>
      </c>
      <c r="H35" s="174">
        <f>IF(ROUND(VALUE(SUBSTITUTE(連結実質赤字比率に係る赤字・黒字の構成分析!I$35,"▲", "-")), 2) &lt; 0, ABS(ROUND(VALUE(SUBSTITUTE(連結実質赤字比率に係る赤字・黒字の構成分析!I$35,"▲", "-")), 2)), NA())</f>
        <v>0.67</v>
      </c>
      <c r="I35" s="174" t="e">
        <f>IF(ROUND(VALUE(SUBSTITUTE(連結実質赤字比率に係る赤字・黒字の構成分析!I$35,"▲", "-")), 2) &gt;= 0, ABS(ROUND(VALUE(SUBSTITUTE(連結実質赤字比率に係る赤字・黒字の構成分析!I$35,"▲", "-")), 2)), NA())</f>
        <v>#N/A</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0.21</v>
      </c>
    </row>
    <row r="36" spans="1:16">
      <c r="A36" s="174" t="str">
        <f>IF(連結実質赤字比率に係る赤字・黒字の構成分析!C$34="",NA(),連結実質赤字比率に係る赤字・黒字の構成分析!C$34)</f>
        <v>一般会計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21.07</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21.12</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20.77</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20.5</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24.51</v>
      </c>
    </row>
    <row r="39" spans="1:16">
      <c r="A39" s="143" t="s">
        <v>59</v>
      </c>
    </row>
    <row r="40" spans="1:16">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c r="A41" s="175"/>
      <c r="B41" s="175" t="s">
        <v>60</v>
      </c>
      <c r="C41" s="175"/>
      <c r="D41" s="175" t="s">
        <v>61</v>
      </c>
      <c r="E41" s="175" t="s">
        <v>60</v>
      </c>
      <c r="F41" s="175"/>
      <c r="G41" s="175" t="s">
        <v>61</v>
      </c>
      <c r="H41" s="175" t="s">
        <v>60</v>
      </c>
      <c r="I41" s="175"/>
      <c r="J41" s="175" t="s">
        <v>61</v>
      </c>
      <c r="K41" s="175" t="s">
        <v>60</v>
      </c>
      <c r="L41" s="175"/>
      <c r="M41" s="175" t="s">
        <v>61</v>
      </c>
      <c r="N41" s="175" t="s">
        <v>60</v>
      </c>
      <c r="O41" s="175"/>
      <c r="P41" s="175" t="s">
        <v>61</v>
      </c>
    </row>
    <row r="42" spans="1:16">
      <c r="A42" s="175" t="s">
        <v>62</v>
      </c>
      <c r="B42" s="175"/>
      <c r="C42" s="175"/>
      <c r="D42" s="175">
        <f>'実質公債費比率（分子）の構造'!K$52</f>
        <v>346</v>
      </c>
      <c r="E42" s="175"/>
      <c r="F42" s="175"/>
      <c r="G42" s="175">
        <f>'実質公債費比率（分子）の構造'!L$52</f>
        <v>325</v>
      </c>
      <c r="H42" s="175"/>
      <c r="I42" s="175"/>
      <c r="J42" s="175">
        <f>'実質公債費比率（分子）の構造'!M$52</f>
        <v>279</v>
      </c>
      <c r="K42" s="175"/>
      <c r="L42" s="175"/>
      <c r="M42" s="175">
        <f>'実質公債費比率（分子）の構造'!N$52</f>
        <v>228</v>
      </c>
      <c r="N42" s="175"/>
      <c r="O42" s="175"/>
      <c r="P42" s="175">
        <f>'実質公債費比率（分子）の構造'!O$52</f>
        <v>193</v>
      </c>
    </row>
    <row r="43" spans="1:16">
      <c r="A43" s="175" t="s">
        <v>63</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c r="A44" s="175" t="s">
        <v>64</v>
      </c>
      <c r="B44" s="175" t="str">
        <f>'実質公債費比率（分子）の構造'!K$50</f>
        <v>-</v>
      </c>
      <c r="C44" s="175"/>
      <c r="D44" s="175"/>
      <c r="E44" s="175" t="str">
        <f>'実質公債費比率（分子）の構造'!L$50</f>
        <v>-</v>
      </c>
      <c r="F44" s="175"/>
      <c r="G44" s="175"/>
      <c r="H44" s="175" t="str">
        <f>'実質公債費比率（分子）の構造'!M$50</f>
        <v>-</v>
      </c>
      <c r="I44" s="175"/>
      <c r="J44" s="175"/>
      <c r="K44" s="175" t="str">
        <f>'実質公債費比率（分子）の構造'!N$50</f>
        <v>-</v>
      </c>
      <c r="L44" s="175"/>
      <c r="M44" s="175"/>
      <c r="N44" s="175" t="str">
        <f>'実質公債費比率（分子）の構造'!O$50</f>
        <v>-</v>
      </c>
      <c r="O44" s="175"/>
      <c r="P44" s="175"/>
    </row>
    <row r="45" spans="1:16">
      <c r="A45" s="175" t="s">
        <v>65</v>
      </c>
      <c r="B45" s="175">
        <f>'実質公債費比率（分子）の構造'!K$49</f>
        <v>1</v>
      </c>
      <c r="C45" s="175"/>
      <c r="D45" s="175"/>
      <c r="E45" s="175">
        <f>'実質公債費比率（分子）の構造'!L$49</f>
        <v>1</v>
      </c>
      <c r="F45" s="175"/>
      <c r="G45" s="175"/>
      <c r="H45" s="175" t="str">
        <f>'実質公債費比率（分子）の構造'!M$49</f>
        <v>-</v>
      </c>
      <c r="I45" s="175"/>
      <c r="J45" s="175"/>
      <c r="K45" s="175" t="str">
        <f>'実質公債費比率（分子）の構造'!N$49</f>
        <v>-</v>
      </c>
      <c r="L45" s="175"/>
      <c r="M45" s="175"/>
      <c r="N45" s="175" t="str">
        <f>'実質公債費比率（分子）の構造'!O$49</f>
        <v>-</v>
      </c>
      <c r="O45" s="175"/>
      <c r="P45" s="175"/>
    </row>
    <row r="46" spans="1:16">
      <c r="A46" s="175" t="s">
        <v>66</v>
      </c>
      <c r="B46" s="175">
        <f>'実質公債費比率（分子）の構造'!K$48</f>
        <v>12</v>
      </c>
      <c r="C46" s="175"/>
      <c r="D46" s="175"/>
      <c r="E46" s="175">
        <f>'実質公債費比率（分子）の構造'!L$48</f>
        <v>21</v>
      </c>
      <c r="F46" s="175"/>
      <c r="G46" s="175"/>
      <c r="H46" s="175">
        <f>'実質公債費比率（分子）の構造'!M$48</f>
        <v>24</v>
      </c>
      <c r="I46" s="175"/>
      <c r="J46" s="175"/>
      <c r="K46" s="175">
        <f>'実質公債費比率（分子）の構造'!N$48</f>
        <v>34</v>
      </c>
      <c r="L46" s="175"/>
      <c r="M46" s="175"/>
      <c r="N46" s="175">
        <f>'実質公債費比率（分子）の構造'!O$48</f>
        <v>33</v>
      </c>
      <c r="O46" s="175"/>
      <c r="P46" s="175"/>
    </row>
    <row r="47" spans="1:16">
      <c r="A47" s="175" t="s">
        <v>67</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c r="A48" s="175" t="s">
        <v>68</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c r="A49" s="175" t="s">
        <v>69</v>
      </c>
      <c r="B49" s="175">
        <f>'実質公債費比率（分子）の構造'!K$45</f>
        <v>420</v>
      </c>
      <c r="C49" s="175"/>
      <c r="D49" s="175"/>
      <c r="E49" s="175">
        <f>'実質公債費比率（分子）の構造'!L$45</f>
        <v>384</v>
      </c>
      <c r="F49" s="175"/>
      <c r="G49" s="175"/>
      <c r="H49" s="175">
        <f>'実質公債費比率（分子）の構造'!M$45</f>
        <v>316</v>
      </c>
      <c r="I49" s="175"/>
      <c r="J49" s="175"/>
      <c r="K49" s="175">
        <f>'実質公債費比率（分子）の構造'!N$45</f>
        <v>243</v>
      </c>
      <c r="L49" s="175"/>
      <c r="M49" s="175"/>
      <c r="N49" s="175">
        <f>'実質公債費比率（分子）の構造'!O$45</f>
        <v>202</v>
      </c>
      <c r="O49" s="175"/>
      <c r="P49" s="175"/>
    </row>
    <row r="50" spans="1:16">
      <c r="A50" s="175" t="s">
        <v>70</v>
      </c>
      <c r="B50" s="175" t="e">
        <f>NA()</f>
        <v>#N/A</v>
      </c>
      <c r="C50" s="175">
        <f>IF(ISNUMBER('実質公債費比率（分子）の構造'!K$53),'実質公債費比率（分子）の構造'!K$53,NA())</f>
        <v>87</v>
      </c>
      <c r="D50" s="175" t="e">
        <f>NA()</f>
        <v>#N/A</v>
      </c>
      <c r="E50" s="175" t="e">
        <f>NA()</f>
        <v>#N/A</v>
      </c>
      <c r="F50" s="175">
        <f>IF(ISNUMBER('実質公債費比率（分子）の構造'!L$53),'実質公債費比率（分子）の構造'!L$53,NA())</f>
        <v>81</v>
      </c>
      <c r="G50" s="175" t="e">
        <f>NA()</f>
        <v>#N/A</v>
      </c>
      <c r="H50" s="175" t="e">
        <f>NA()</f>
        <v>#N/A</v>
      </c>
      <c r="I50" s="175">
        <f>IF(ISNUMBER('実質公債費比率（分子）の構造'!M$53),'実質公債費比率（分子）の構造'!M$53,NA())</f>
        <v>61</v>
      </c>
      <c r="J50" s="175" t="e">
        <f>NA()</f>
        <v>#N/A</v>
      </c>
      <c r="K50" s="175" t="e">
        <f>NA()</f>
        <v>#N/A</v>
      </c>
      <c r="L50" s="175">
        <f>IF(ISNUMBER('実質公債費比率（分子）の構造'!N$53),'実質公債費比率（分子）の構造'!N$53,NA())</f>
        <v>49</v>
      </c>
      <c r="M50" s="175" t="e">
        <f>NA()</f>
        <v>#N/A</v>
      </c>
      <c r="N50" s="175" t="e">
        <f>NA()</f>
        <v>#N/A</v>
      </c>
      <c r="O50" s="175">
        <f>IF(ISNUMBER('実質公債費比率（分子）の構造'!O$53),'実質公債費比率（分子）の構造'!O$53,NA())</f>
        <v>42</v>
      </c>
      <c r="P50" s="175" t="e">
        <f>NA()</f>
        <v>#N/A</v>
      </c>
    </row>
    <row r="53" spans="1:16">
      <c r="A53" s="143" t="s">
        <v>71</v>
      </c>
    </row>
    <row r="54" spans="1:16">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c r="A55" s="174"/>
      <c r="B55" s="174" t="s">
        <v>72</v>
      </c>
      <c r="C55" s="174"/>
      <c r="D55" s="174" t="s">
        <v>73</v>
      </c>
      <c r="E55" s="174" t="s">
        <v>72</v>
      </c>
      <c r="F55" s="174"/>
      <c r="G55" s="174" t="s">
        <v>73</v>
      </c>
      <c r="H55" s="174" t="s">
        <v>72</v>
      </c>
      <c r="I55" s="174"/>
      <c r="J55" s="174" t="s">
        <v>73</v>
      </c>
      <c r="K55" s="174" t="s">
        <v>72</v>
      </c>
      <c r="L55" s="174"/>
      <c r="M55" s="174" t="s">
        <v>73</v>
      </c>
      <c r="N55" s="174" t="s">
        <v>72</v>
      </c>
      <c r="O55" s="174"/>
      <c r="P55" s="174" t="s">
        <v>73</v>
      </c>
    </row>
    <row r="56" spans="1:16">
      <c r="A56" s="174" t="s">
        <v>42</v>
      </c>
      <c r="B56" s="174"/>
      <c r="C56" s="174"/>
      <c r="D56" s="174">
        <f>'将来負担比率（分子）の構造'!I$52</f>
        <v>1896</v>
      </c>
      <c r="E56" s="174"/>
      <c r="F56" s="174"/>
      <c r="G56" s="174">
        <f>'将来負担比率（分子）の構造'!J$52</f>
        <v>1748</v>
      </c>
      <c r="H56" s="174"/>
      <c r="I56" s="174"/>
      <c r="J56" s="174">
        <f>'将来負担比率（分子）の構造'!K$52</f>
        <v>1647</v>
      </c>
      <c r="K56" s="174"/>
      <c r="L56" s="174"/>
      <c r="M56" s="174">
        <f>'将来負担比率（分子）の構造'!L$52</f>
        <v>1597</v>
      </c>
      <c r="N56" s="174"/>
      <c r="O56" s="174"/>
      <c r="P56" s="174">
        <f>'将来負担比率（分子）の構造'!M$52</f>
        <v>1556</v>
      </c>
    </row>
    <row r="57" spans="1:16">
      <c r="A57" s="174" t="s">
        <v>41</v>
      </c>
      <c r="B57" s="174"/>
      <c r="C57" s="174"/>
      <c r="D57" s="174" t="str">
        <f>'将来負担比率（分子）の構造'!I$51</f>
        <v>-</v>
      </c>
      <c r="E57" s="174"/>
      <c r="F57" s="174"/>
      <c r="G57" s="174" t="str">
        <f>'将来負担比率（分子）の構造'!J$51</f>
        <v>-</v>
      </c>
      <c r="H57" s="174"/>
      <c r="I57" s="174"/>
      <c r="J57" s="174" t="str">
        <f>'将来負担比率（分子）の構造'!K$51</f>
        <v>-</v>
      </c>
      <c r="K57" s="174"/>
      <c r="L57" s="174"/>
      <c r="M57" s="174" t="str">
        <f>'将来負担比率（分子）の構造'!L$51</f>
        <v>-</v>
      </c>
      <c r="N57" s="174"/>
      <c r="O57" s="174"/>
      <c r="P57" s="174" t="str">
        <f>'将来負担比率（分子）の構造'!M$51</f>
        <v>-</v>
      </c>
    </row>
    <row r="58" spans="1:16">
      <c r="A58" s="174" t="s">
        <v>40</v>
      </c>
      <c r="B58" s="174"/>
      <c r="C58" s="174"/>
      <c r="D58" s="174">
        <f>'将来負担比率（分子）の構造'!I$50</f>
        <v>2324</v>
      </c>
      <c r="E58" s="174"/>
      <c r="F58" s="174"/>
      <c r="G58" s="174">
        <f>'将来負担比率（分子）の構造'!J$50</f>
        <v>2538</v>
      </c>
      <c r="H58" s="174"/>
      <c r="I58" s="174"/>
      <c r="J58" s="174">
        <f>'将来負担比率（分子）の構造'!K$50</f>
        <v>2771</v>
      </c>
      <c r="K58" s="174"/>
      <c r="L58" s="174"/>
      <c r="M58" s="174">
        <f>'将来負担比率（分子）の構造'!L$50</f>
        <v>2867</v>
      </c>
      <c r="N58" s="174"/>
      <c r="O58" s="174"/>
      <c r="P58" s="174">
        <f>'将来負担比率（分子）の構造'!M$50</f>
        <v>2881</v>
      </c>
    </row>
    <row r="59" spans="1:16">
      <c r="A59" s="174" t="s">
        <v>38</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c r="A60" s="174" t="s">
        <v>37</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c r="A61" s="174" t="s">
        <v>35</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c r="A62" s="174" t="s">
        <v>34</v>
      </c>
      <c r="B62" s="174">
        <f>'将来負担比率（分子）の構造'!I$45</f>
        <v>643</v>
      </c>
      <c r="C62" s="174"/>
      <c r="D62" s="174"/>
      <c r="E62" s="174">
        <f>'将来負担比率（分子）の構造'!J$45</f>
        <v>612</v>
      </c>
      <c r="F62" s="174"/>
      <c r="G62" s="174"/>
      <c r="H62" s="174">
        <f>'将来負担比率（分子）の構造'!K$45</f>
        <v>597</v>
      </c>
      <c r="I62" s="174"/>
      <c r="J62" s="174"/>
      <c r="K62" s="174">
        <f>'将来負担比率（分子）の構造'!L$45</f>
        <v>574</v>
      </c>
      <c r="L62" s="174"/>
      <c r="M62" s="174"/>
      <c r="N62" s="174">
        <f>'将来負担比率（分子）の構造'!M$45</f>
        <v>532</v>
      </c>
      <c r="O62" s="174"/>
      <c r="P62" s="174"/>
    </row>
    <row r="63" spans="1:16">
      <c r="A63" s="174" t="s">
        <v>33</v>
      </c>
      <c r="B63" s="174">
        <f>'将来負担比率（分子）の構造'!I$44</f>
        <v>17</v>
      </c>
      <c r="C63" s="174"/>
      <c r="D63" s="174"/>
      <c r="E63" s="174">
        <f>'将来負担比率（分子）の構造'!J$44</f>
        <v>33</v>
      </c>
      <c r="F63" s="174"/>
      <c r="G63" s="174"/>
      <c r="H63" s="174">
        <f>'将来負担比率（分子）の構造'!K$44</f>
        <v>39</v>
      </c>
      <c r="I63" s="174"/>
      <c r="J63" s="174"/>
      <c r="K63" s="174">
        <f>'将来負担比率（分子）の構造'!L$44</f>
        <v>34</v>
      </c>
      <c r="L63" s="174"/>
      <c r="M63" s="174"/>
      <c r="N63" s="174">
        <f>'将来負担比率（分子）の構造'!M$44</f>
        <v>30</v>
      </c>
      <c r="O63" s="174"/>
      <c r="P63" s="174"/>
    </row>
    <row r="64" spans="1:16">
      <c r="A64" s="174" t="s">
        <v>32</v>
      </c>
      <c r="B64" s="174">
        <f>'将来負担比率（分子）の構造'!I$43</f>
        <v>145</v>
      </c>
      <c r="C64" s="174"/>
      <c r="D64" s="174"/>
      <c r="E64" s="174">
        <f>'将来負担比率（分子）の構造'!J$43</f>
        <v>150</v>
      </c>
      <c r="F64" s="174"/>
      <c r="G64" s="174"/>
      <c r="H64" s="174">
        <f>'将来負担比率（分子）の構造'!K$43</f>
        <v>149</v>
      </c>
      <c r="I64" s="174"/>
      <c r="J64" s="174"/>
      <c r="K64" s="174">
        <f>'将来負担比率（分子）の構造'!L$43</f>
        <v>167</v>
      </c>
      <c r="L64" s="174"/>
      <c r="M64" s="174"/>
      <c r="N64" s="174">
        <f>'将来負担比率（分子）の構造'!M$43</f>
        <v>175</v>
      </c>
      <c r="O64" s="174"/>
      <c r="P64" s="174"/>
    </row>
    <row r="65" spans="1:16">
      <c r="A65" s="174" t="s">
        <v>31</v>
      </c>
      <c r="B65" s="174" t="str">
        <f>'将来負担比率（分子）の構造'!I$42</f>
        <v>-</v>
      </c>
      <c r="C65" s="174"/>
      <c r="D65" s="174"/>
      <c r="E65" s="174" t="str">
        <f>'将来負担比率（分子）の構造'!J$42</f>
        <v>-</v>
      </c>
      <c r="F65" s="174"/>
      <c r="G65" s="174"/>
      <c r="H65" s="174" t="str">
        <f>'将来負担比率（分子）の構造'!K$42</f>
        <v>-</v>
      </c>
      <c r="I65" s="174"/>
      <c r="J65" s="174"/>
      <c r="K65" s="174" t="str">
        <f>'将来負担比率（分子）の構造'!L$42</f>
        <v>-</v>
      </c>
      <c r="L65" s="174"/>
      <c r="M65" s="174"/>
      <c r="N65" s="174" t="str">
        <f>'将来負担比率（分子）の構造'!M$42</f>
        <v>-</v>
      </c>
      <c r="O65" s="174"/>
      <c r="P65" s="174"/>
    </row>
    <row r="66" spans="1:16">
      <c r="A66" s="174" t="s">
        <v>30</v>
      </c>
      <c r="B66" s="174">
        <f>'将来負担比率（分子）の構造'!I$41</f>
        <v>1939</v>
      </c>
      <c r="C66" s="174"/>
      <c r="D66" s="174"/>
      <c r="E66" s="174">
        <f>'将来負担比率（分子）の構造'!J$41</f>
        <v>1748</v>
      </c>
      <c r="F66" s="174"/>
      <c r="G66" s="174"/>
      <c r="H66" s="174">
        <f>'将来負担比率（分子）の構造'!K$41</f>
        <v>1649</v>
      </c>
      <c r="I66" s="174"/>
      <c r="J66" s="174"/>
      <c r="K66" s="174">
        <f>'将来負担比率（分子）の構造'!L$41</f>
        <v>1609</v>
      </c>
      <c r="L66" s="174"/>
      <c r="M66" s="174"/>
      <c r="N66" s="174">
        <f>'将来負担比率（分子）の構造'!M$41</f>
        <v>1647</v>
      </c>
      <c r="O66" s="174"/>
      <c r="P66" s="174"/>
    </row>
    <row r="67" spans="1:16">
      <c r="A67" s="174" t="s">
        <v>74</v>
      </c>
      <c r="B67" s="174" t="e">
        <f>NA()</f>
        <v>#N/A</v>
      </c>
      <c r="C67" s="174">
        <f>IF(ISNUMBER('将来負担比率（分子）の構造'!I$53), IF('将来負担比率（分子）の構造'!I$53 &lt; 0, 0, '将来負担比率（分子）の構造'!I$53), NA())</f>
        <v>0</v>
      </c>
      <c r="D67" s="174" t="e">
        <f>NA()</f>
        <v>#N/A</v>
      </c>
      <c r="E67" s="174" t="e">
        <f>NA()</f>
        <v>#N/A</v>
      </c>
      <c r="F67" s="174">
        <f>IF(ISNUMBER('将来負担比率（分子）の構造'!J$53), IF('将来負担比率（分子）の構造'!J$53 &lt; 0, 0, '将来負担比率（分子）の構造'!J$53), NA())</f>
        <v>0</v>
      </c>
      <c r="G67" s="174" t="e">
        <f>NA()</f>
        <v>#N/A</v>
      </c>
      <c r="H67" s="174" t="e">
        <f>NA()</f>
        <v>#N/A</v>
      </c>
      <c r="I67" s="174">
        <f>IF(ISNUMBER('将来負担比率（分子）の構造'!K$53), IF('将来負担比率（分子）の構造'!K$53 &lt; 0, 0, '将来負担比率（分子）の構造'!K$53), NA())</f>
        <v>0</v>
      </c>
      <c r="J67" s="174" t="e">
        <f>NA()</f>
        <v>#N/A</v>
      </c>
      <c r="K67" s="174" t="e">
        <f>NA()</f>
        <v>#N/A</v>
      </c>
      <c r="L67" s="174">
        <f>IF(ISNUMBER('将来負担比率（分子）の構造'!L$53), IF('将来負担比率（分子）の構造'!L$53 &lt; 0, 0, '将来負担比率（分子）の構造'!L$53), NA())</f>
        <v>0</v>
      </c>
      <c r="M67" s="174" t="e">
        <f>NA()</f>
        <v>#N/A</v>
      </c>
      <c r="N67" s="174" t="e">
        <f>NA()</f>
        <v>#N/A</v>
      </c>
      <c r="O67" s="174">
        <f>IF(ISNUMBER('将来負担比率（分子）の構造'!M$53), IF('将来負担比率（分子）の構造'!M$53 &lt; 0, 0, '将来負担比率（分子）の構造'!M$53), NA())</f>
        <v>0</v>
      </c>
      <c r="P67" s="174" t="e">
        <f>NA()</f>
        <v>#N/A</v>
      </c>
    </row>
    <row r="70" spans="1:16">
      <c r="A70" s="176" t="s">
        <v>75</v>
      </c>
      <c r="B70" s="176"/>
      <c r="C70" s="176"/>
      <c r="D70" s="176"/>
      <c r="E70" s="176"/>
      <c r="F70" s="176"/>
    </row>
    <row r="71" spans="1:16">
      <c r="A71" s="177"/>
      <c r="B71" s="177" t="str">
        <f>基金残高に係る経年分析!F54</f>
        <v>H28</v>
      </c>
      <c r="C71" s="177" t="str">
        <f>基金残高に係る経年分析!G54</f>
        <v>H29</v>
      </c>
      <c r="D71" s="177" t="str">
        <f>基金残高に係る経年分析!H54</f>
        <v>H30</v>
      </c>
    </row>
    <row r="72" spans="1:16">
      <c r="A72" s="177" t="s">
        <v>76</v>
      </c>
      <c r="B72" s="178">
        <f>基金残高に係る経年分析!F55</f>
        <v>818</v>
      </c>
      <c r="C72" s="178">
        <f>基金残高に係る経年分析!G55</f>
        <v>820</v>
      </c>
      <c r="D72" s="178">
        <f>基金残高に係る経年分析!H55</f>
        <v>822</v>
      </c>
    </row>
    <row r="73" spans="1:16">
      <c r="A73" s="177" t="s">
        <v>77</v>
      </c>
      <c r="B73" s="178">
        <f>基金残高に係る経年分析!F56</f>
        <v>430</v>
      </c>
      <c r="C73" s="178">
        <f>基金残高に係る経年分析!G56</f>
        <v>432</v>
      </c>
      <c r="D73" s="178">
        <f>基金残高に係る経年分析!H56</f>
        <v>434</v>
      </c>
    </row>
    <row r="74" spans="1:16">
      <c r="A74" s="177" t="s">
        <v>78</v>
      </c>
      <c r="B74" s="178">
        <f>基金残高に係る経年分析!F57</f>
        <v>1265</v>
      </c>
      <c r="C74" s="178">
        <f>基金残高に係る経年分析!G57</f>
        <v>1371</v>
      </c>
      <c r="D74" s="178">
        <f>基金残高に係る経年分析!H57</f>
        <v>1377</v>
      </c>
    </row>
  </sheetData>
  <sheetProtection algorithmName="SHA-512" hashValue="+PcvPFPIUxwZREQT04ImEyA1Izny9S03InAmtdTcKnyLPwPhtWDUeOZkH/OaDpPS+ADvBaYBIZtUTRTGvZ0/7A==" saltValue="5g8JumINMD3wuQzjidL+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cols>
    <col min="1" max="95" width="1.625" style="219" customWidth="1"/>
    <col min="96" max="133" width="1.625" style="235" customWidth="1"/>
    <col min="134" max="143" width="1.625" style="219" customWidth="1"/>
    <col min="144" max="16384" width="0" style="219" hidden="1"/>
  </cols>
  <sheetData>
    <row r="1" spans="2:143" ht="22.5" customHeight="1" thickBot="1">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617" t="s">
        <v>211</v>
      </c>
      <c r="DI1" s="618"/>
      <c r="DJ1" s="618"/>
      <c r="DK1" s="618"/>
      <c r="DL1" s="618"/>
      <c r="DM1" s="618"/>
      <c r="DN1" s="619"/>
      <c r="DO1" s="219"/>
      <c r="DP1" s="617" t="s">
        <v>212</v>
      </c>
      <c r="DQ1" s="618"/>
      <c r="DR1" s="618"/>
      <c r="DS1" s="618"/>
      <c r="DT1" s="618"/>
      <c r="DU1" s="618"/>
      <c r="DV1" s="618"/>
      <c r="DW1" s="618"/>
      <c r="DX1" s="618"/>
      <c r="DY1" s="618"/>
      <c r="DZ1" s="618"/>
      <c r="EA1" s="618"/>
      <c r="EB1" s="618"/>
      <c r="EC1" s="619"/>
      <c r="ED1" s="217"/>
      <c r="EE1" s="217"/>
      <c r="EF1" s="217"/>
      <c r="EG1" s="217"/>
      <c r="EH1" s="217"/>
      <c r="EI1" s="217"/>
      <c r="EJ1" s="217"/>
      <c r="EK1" s="217"/>
      <c r="EL1" s="217"/>
      <c r="EM1" s="217"/>
    </row>
    <row r="2" spans="2:143" ht="22.5" customHeight="1">
      <c r="B2" s="220" t="s">
        <v>213</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3" customFormat="1" ht="11.25" customHeight="1">
      <c r="B5" s="627" t="s">
        <v>224</v>
      </c>
      <c r="C5" s="628"/>
      <c r="D5" s="628"/>
      <c r="E5" s="628"/>
      <c r="F5" s="628"/>
      <c r="G5" s="628"/>
      <c r="H5" s="628"/>
      <c r="I5" s="628"/>
      <c r="J5" s="628"/>
      <c r="K5" s="628"/>
      <c r="L5" s="628"/>
      <c r="M5" s="628"/>
      <c r="N5" s="628"/>
      <c r="O5" s="628"/>
      <c r="P5" s="628"/>
      <c r="Q5" s="629"/>
      <c r="R5" s="630">
        <v>103645</v>
      </c>
      <c r="S5" s="631"/>
      <c r="T5" s="631"/>
      <c r="U5" s="631"/>
      <c r="V5" s="631"/>
      <c r="W5" s="631"/>
      <c r="X5" s="631"/>
      <c r="Y5" s="632"/>
      <c r="Z5" s="633">
        <v>4.3</v>
      </c>
      <c r="AA5" s="633"/>
      <c r="AB5" s="633"/>
      <c r="AC5" s="633"/>
      <c r="AD5" s="634">
        <v>103645</v>
      </c>
      <c r="AE5" s="634"/>
      <c r="AF5" s="634"/>
      <c r="AG5" s="634"/>
      <c r="AH5" s="634"/>
      <c r="AI5" s="634"/>
      <c r="AJ5" s="634"/>
      <c r="AK5" s="634"/>
      <c r="AL5" s="635">
        <v>8.3000000000000007</v>
      </c>
      <c r="AM5" s="636"/>
      <c r="AN5" s="636"/>
      <c r="AO5" s="637"/>
      <c r="AP5" s="627" t="s">
        <v>225</v>
      </c>
      <c r="AQ5" s="628"/>
      <c r="AR5" s="628"/>
      <c r="AS5" s="628"/>
      <c r="AT5" s="628"/>
      <c r="AU5" s="628"/>
      <c r="AV5" s="628"/>
      <c r="AW5" s="628"/>
      <c r="AX5" s="628"/>
      <c r="AY5" s="628"/>
      <c r="AZ5" s="628"/>
      <c r="BA5" s="628"/>
      <c r="BB5" s="628"/>
      <c r="BC5" s="628"/>
      <c r="BD5" s="628"/>
      <c r="BE5" s="628"/>
      <c r="BF5" s="629"/>
      <c r="BG5" s="641">
        <v>103645</v>
      </c>
      <c r="BH5" s="642"/>
      <c r="BI5" s="642"/>
      <c r="BJ5" s="642"/>
      <c r="BK5" s="642"/>
      <c r="BL5" s="642"/>
      <c r="BM5" s="642"/>
      <c r="BN5" s="643"/>
      <c r="BO5" s="644">
        <v>100</v>
      </c>
      <c r="BP5" s="644"/>
      <c r="BQ5" s="644"/>
      <c r="BR5" s="644"/>
      <c r="BS5" s="645" t="s">
        <v>128</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c r="B6" s="638" t="s">
        <v>229</v>
      </c>
      <c r="C6" s="639"/>
      <c r="D6" s="639"/>
      <c r="E6" s="639"/>
      <c r="F6" s="639"/>
      <c r="G6" s="639"/>
      <c r="H6" s="639"/>
      <c r="I6" s="639"/>
      <c r="J6" s="639"/>
      <c r="K6" s="639"/>
      <c r="L6" s="639"/>
      <c r="M6" s="639"/>
      <c r="N6" s="639"/>
      <c r="O6" s="639"/>
      <c r="P6" s="639"/>
      <c r="Q6" s="640"/>
      <c r="R6" s="641">
        <v>35278</v>
      </c>
      <c r="S6" s="642"/>
      <c r="T6" s="642"/>
      <c r="U6" s="642"/>
      <c r="V6" s="642"/>
      <c r="W6" s="642"/>
      <c r="X6" s="642"/>
      <c r="Y6" s="643"/>
      <c r="Z6" s="644">
        <v>1.5</v>
      </c>
      <c r="AA6" s="644"/>
      <c r="AB6" s="644"/>
      <c r="AC6" s="644"/>
      <c r="AD6" s="645">
        <v>35278</v>
      </c>
      <c r="AE6" s="645"/>
      <c r="AF6" s="645"/>
      <c r="AG6" s="645"/>
      <c r="AH6" s="645"/>
      <c r="AI6" s="645"/>
      <c r="AJ6" s="645"/>
      <c r="AK6" s="645"/>
      <c r="AL6" s="646">
        <v>2.8</v>
      </c>
      <c r="AM6" s="647"/>
      <c r="AN6" s="647"/>
      <c r="AO6" s="648"/>
      <c r="AP6" s="638" t="s">
        <v>230</v>
      </c>
      <c r="AQ6" s="639"/>
      <c r="AR6" s="639"/>
      <c r="AS6" s="639"/>
      <c r="AT6" s="639"/>
      <c r="AU6" s="639"/>
      <c r="AV6" s="639"/>
      <c r="AW6" s="639"/>
      <c r="AX6" s="639"/>
      <c r="AY6" s="639"/>
      <c r="AZ6" s="639"/>
      <c r="BA6" s="639"/>
      <c r="BB6" s="639"/>
      <c r="BC6" s="639"/>
      <c r="BD6" s="639"/>
      <c r="BE6" s="639"/>
      <c r="BF6" s="640"/>
      <c r="BG6" s="641">
        <v>103645</v>
      </c>
      <c r="BH6" s="642"/>
      <c r="BI6" s="642"/>
      <c r="BJ6" s="642"/>
      <c r="BK6" s="642"/>
      <c r="BL6" s="642"/>
      <c r="BM6" s="642"/>
      <c r="BN6" s="643"/>
      <c r="BO6" s="644">
        <v>100</v>
      </c>
      <c r="BP6" s="644"/>
      <c r="BQ6" s="644"/>
      <c r="BR6" s="644"/>
      <c r="BS6" s="645" t="s">
        <v>231</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36898</v>
      </c>
      <c r="CS6" s="642"/>
      <c r="CT6" s="642"/>
      <c r="CU6" s="642"/>
      <c r="CV6" s="642"/>
      <c r="CW6" s="642"/>
      <c r="CX6" s="642"/>
      <c r="CY6" s="643"/>
      <c r="CZ6" s="635">
        <v>1.8</v>
      </c>
      <c r="DA6" s="636"/>
      <c r="DB6" s="636"/>
      <c r="DC6" s="655"/>
      <c r="DD6" s="650" t="s">
        <v>176</v>
      </c>
      <c r="DE6" s="642"/>
      <c r="DF6" s="642"/>
      <c r="DG6" s="642"/>
      <c r="DH6" s="642"/>
      <c r="DI6" s="642"/>
      <c r="DJ6" s="642"/>
      <c r="DK6" s="642"/>
      <c r="DL6" s="642"/>
      <c r="DM6" s="642"/>
      <c r="DN6" s="642"/>
      <c r="DO6" s="642"/>
      <c r="DP6" s="643"/>
      <c r="DQ6" s="650">
        <v>36898</v>
      </c>
      <c r="DR6" s="642"/>
      <c r="DS6" s="642"/>
      <c r="DT6" s="642"/>
      <c r="DU6" s="642"/>
      <c r="DV6" s="642"/>
      <c r="DW6" s="642"/>
      <c r="DX6" s="642"/>
      <c r="DY6" s="642"/>
      <c r="DZ6" s="642"/>
      <c r="EA6" s="642"/>
      <c r="EB6" s="642"/>
      <c r="EC6" s="651"/>
    </row>
    <row r="7" spans="2:143" ht="11.25" customHeight="1">
      <c r="B7" s="638" t="s">
        <v>233</v>
      </c>
      <c r="C7" s="639"/>
      <c r="D7" s="639"/>
      <c r="E7" s="639"/>
      <c r="F7" s="639"/>
      <c r="G7" s="639"/>
      <c r="H7" s="639"/>
      <c r="I7" s="639"/>
      <c r="J7" s="639"/>
      <c r="K7" s="639"/>
      <c r="L7" s="639"/>
      <c r="M7" s="639"/>
      <c r="N7" s="639"/>
      <c r="O7" s="639"/>
      <c r="P7" s="639"/>
      <c r="Q7" s="640"/>
      <c r="R7" s="641">
        <v>249</v>
      </c>
      <c r="S7" s="642"/>
      <c r="T7" s="642"/>
      <c r="U7" s="642"/>
      <c r="V7" s="642"/>
      <c r="W7" s="642"/>
      <c r="X7" s="642"/>
      <c r="Y7" s="643"/>
      <c r="Z7" s="644">
        <v>0</v>
      </c>
      <c r="AA7" s="644"/>
      <c r="AB7" s="644"/>
      <c r="AC7" s="644"/>
      <c r="AD7" s="645">
        <v>249</v>
      </c>
      <c r="AE7" s="645"/>
      <c r="AF7" s="645"/>
      <c r="AG7" s="645"/>
      <c r="AH7" s="645"/>
      <c r="AI7" s="645"/>
      <c r="AJ7" s="645"/>
      <c r="AK7" s="645"/>
      <c r="AL7" s="646">
        <v>0</v>
      </c>
      <c r="AM7" s="647"/>
      <c r="AN7" s="647"/>
      <c r="AO7" s="648"/>
      <c r="AP7" s="638" t="s">
        <v>234</v>
      </c>
      <c r="AQ7" s="639"/>
      <c r="AR7" s="639"/>
      <c r="AS7" s="639"/>
      <c r="AT7" s="639"/>
      <c r="AU7" s="639"/>
      <c r="AV7" s="639"/>
      <c r="AW7" s="639"/>
      <c r="AX7" s="639"/>
      <c r="AY7" s="639"/>
      <c r="AZ7" s="639"/>
      <c r="BA7" s="639"/>
      <c r="BB7" s="639"/>
      <c r="BC7" s="639"/>
      <c r="BD7" s="639"/>
      <c r="BE7" s="639"/>
      <c r="BF7" s="640"/>
      <c r="BG7" s="641">
        <v>39441</v>
      </c>
      <c r="BH7" s="642"/>
      <c r="BI7" s="642"/>
      <c r="BJ7" s="642"/>
      <c r="BK7" s="642"/>
      <c r="BL7" s="642"/>
      <c r="BM7" s="642"/>
      <c r="BN7" s="643"/>
      <c r="BO7" s="644">
        <v>38.1</v>
      </c>
      <c r="BP7" s="644"/>
      <c r="BQ7" s="644"/>
      <c r="BR7" s="644"/>
      <c r="BS7" s="645" t="s">
        <v>128</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312146</v>
      </c>
      <c r="CS7" s="642"/>
      <c r="CT7" s="642"/>
      <c r="CU7" s="642"/>
      <c r="CV7" s="642"/>
      <c r="CW7" s="642"/>
      <c r="CX7" s="642"/>
      <c r="CY7" s="643"/>
      <c r="CZ7" s="644">
        <v>15.3</v>
      </c>
      <c r="DA7" s="644"/>
      <c r="DB7" s="644"/>
      <c r="DC7" s="644"/>
      <c r="DD7" s="650">
        <v>14745</v>
      </c>
      <c r="DE7" s="642"/>
      <c r="DF7" s="642"/>
      <c r="DG7" s="642"/>
      <c r="DH7" s="642"/>
      <c r="DI7" s="642"/>
      <c r="DJ7" s="642"/>
      <c r="DK7" s="642"/>
      <c r="DL7" s="642"/>
      <c r="DM7" s="642"/>
      <c r="DN7" s="642"/>
      <c r="DO7" s="642"/>
      <c r="DP7" s="643"/>
      <c r="DQ7" s="650">
        <v>257717</v>
      </c>
      <c r="DR7" s="642"/>
      <c r="DS7" s="642"/>
      <c r="DT7" s="642"/>
      <c r="DU7" s="642"/>
      <c r="DV7" s="642"/>
      <c r="DW7" s="642"/>
      <c r="DX7" s="642"/>
      <c r="DY7" s="642"/>
      <c r="DZ7" s="642"/>
      <c r="EA7" s="642"/>
      <c r="EB7" s="642"/>
      <c r="EC7" s="651"/>
    </row>
    <row r="8" spans="2:143" ht="11.25" customHeight="1">
      <c r="B8" s="638" t="s">
        <v>236</v>
      </c>
      <c r="C8" s="639"/>
      <c r="D8" s="639"/>
      <c r="E8" s="639"/>
      <c r="F8" s="639"/>
      <c r="G8" s="639"/>
      <c r="H8" s="639"/>
      <c r="I8" s="639"/>
      <c r="J8" s="639"/>
      <c r="K8" s="639"/>
      <c r="L8" s="639"/>
      <c r="M8" s="639"/>
      <c r="N8" s="639"/>
      <c r="O8" s="639"/>
      <c r="P8" s="639"/>
      <c r="Q8" s="640"/>
      <c r="R8" s="641">
        <v>784</v>
      </c>
      <c r="S8" s="642"/>
      <c r="T8" s="642"/>
      <c r="U8" s="642"/>
      <c r="V8" s="642"/>
      <c r="W8" s="642"/>
      <c r="X8" s="642"/>
      <c r="Y8" s="643"/>
      <c r="Z8" s="644">
        <v>0</v>
      </c>
      <c r="AA8" s="644"/>
      <c r="AB8" s="644"/>
      <c r="AC8" s="644"/>
      <c r="AD8" s="645">
        <v>784</v>
      </c>
      <c r="AE8" s="645"/>
      <c r="AF8" s="645"/>
      <c r="AG8" s="645"/>
      <c r="AH8" s="645"/>
      <c r="AI8" s="645"/>
      <c r="AJ8" s="645"/>
      <c r="AK8" s="645"/>
      <c r="AL8" s="646">
        <v>0.1</v>
      </c>
      <c r="AM8" s="647"/>
      <c r="AN8" s="647"/>
      <c r="AO8" s="648"/>
      <c r="AP8" s="638" t="s">
        <v>237</v>
      </c>
      <c r="AQ8" s="639"/>
      <c r="AR8" s="639"/>
      <c r="AS8" s="639"/>
      <c r="AT8" s="639"/>
      <c r="AU8" s="639"/>
      <c r="AV8" s="639"/>
      <c r="AW8" s="639"/>
      <c r="AX8" s="639"/>
      <c r="AY8" s="639"/>
      <c r="AZ8" s="639"/>
      <c r="BA8" s="639"/>
      <c r="BB8" s="639"/>
      <c r="BC8" s="639"/>
      <c r="BD8" s="639"/>
      <c r="BE8" s="639"/>
      <c r="BF8" s="640"/>
      <c r="BG8" s="641">
        <v>2948</v>
      </c>
      <c r="BH8" s="642"/>
      <c r="BI8" s="642"/>
      <c r="BJ8" s="642"/>
      <c r="BK8" s="642"/>
      <c r="BL8" s="642"/>
      <c r="BM8" s="642"/>
      <c r="BN8" s="643"/>
      <c r="BO8" s="644">
        <v>2.8</v>
      </c>
      <c r="BP8" s="644"/>
      <c r="BQ8" s="644"/>
      <c r="BR8" s="644"/>
      <c r="BS8" s="650" t="s">
        <v>128</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384395</v>
      </c>
      <c r="CS8" s="642"/>
      <c r="CT8" s="642"/>
      <c r="CU8" s="642"/>
      <c r="CV8" s="642"/>
      <c r="CW8" s="642"/>
      <c r="CX8" s="642"/>
      <c r="CY8" s="643"/>
      <c r="CZ8" s="644">
        <v>18.8</v>
      </c>
      <c r="DA8" s="644"/>
      <c r="DB8" s="644"/>
      <c r="DC8" s="644"/>
      <c r="DD8" s="650">
        <v>1287</v>
      </c>
      <c r="DE8" s="642"/>
      <c r="DF8" s="642"/>
      <c r="DG8" s="642"/>
      <c r="DH8" s="642"/>
      <c r="DI8" s="642"/>
      <c r="DJ8" s="642"/>
      <c r="DK8" s="642"/>
      <c r="DL8" s="642"/>
      <c r="DM8" s="642"/>
      <c r="DN8" s="642"/>
      <c r="DO8" s="642"/>
      <c r="DP8" s="643"/>
      <c r="DQ8" s="650">
        <v>266073</v>
      </c>
      <c r="DR8" s="642"/>
      <c r="DS8" s="642"/>
      <c r="DT8" s="642"/>
      <c r="DU8" s="642"/>
      <c r="DV8" s="642"/>
      <c r="DW8" s="642"/>
      <c r="DX8" s="642"/>
      <c r="DY8" s="642"/>
      <c r="DZ8" s="642"/>
      <c r="EA8" s="642"/>
      <c r="EB8" s="642"/>
      <c r="EC8" s="651"/>
    </row>
    <row r="9" spans="2:143" ht="11.25" customHeight="1">
      <c r="B9" s="638" t="s">
        <v>239</v>
      </c>
      <c r="C9" s="639"/>
      <c r="D9" s="639"/>
      <c r="E9" s="639"/>
      <c r="F9" s="639"/>
      <c r="G9" s="639"/>
      <c r="H9" s="639"/>
      <c r="I9" s="639"/>
      <c r="J9" s="639"/>
      <c r="K9" s="639"/>
      <c r="L9" s="639"/>
      <c r="M9" s="639"/>
      <c r="N9" s="639"/>
      <c r="O9" s="639"/>
      <c r="P9" s="639"/>
      <c r="Q9" s="640"/>
      <c r="R9" s="641">
        <v>619</v>
      </c>
      <c r="S9" s="642"/>
      <c r="T9" s="642"/>
      <c r="U9" s="642"/>
      <c r="V9" s="642"/>
      <c r="W9" s="642"/>
      <c r="X9" s="642"/>
      <c r="Y9" s="643"/>
      <c r="Z9" s="644">
        <v>0</v>
      </c>
      <c r="AA9" s="644"/>
      <c r="AB9" s="644"/>
      <c r="AC9" s="644"/>
      <c r="AD9" s="645">
        <v>619</v>
      </c>
      <c r="AE9" s="645"/>
      <c r="AF9" s="645"/>
      <c r="AG9" s="645"/>
      <c r="AH9" s="645"/>
      <c r="AI9" s="645"/>
      <c r="AJ9" s="645"/>
      <c r="AK9" s="645"/>
      <c r="AL9" s="646">
        <v>0</v>
      </c>
      <c r="AM9" s="647"/>
      <c r="AN9" s="647"/>
      <c r="AO9" s="648"/>
      <c r="AP9" s="638" t="s">
        <v>240</v>
      </c>
      <c r="AQ9" s="639"/>
      <c r="AR9" s="639"/>
      <c r="AS9" s="639"/>
      <c r="AT9" s="639"/>
      <c r="AU9" s="639"/>
      <c r="AV9" s="639"/>
      <c r="AW9" s="639"/>
      <c r="AX9" s="639"/>
      <c r="AY9" s="639"/>
      <c r="AZ9" s="639"/>
      <c r="BA9" s="639"/>
      <c r="BB9" s="639"/>
      <c r="BC9" s="639"/>
      <c r="BD9" s="639"/>
      <c r="BE9" s="639"/>
      <c r="BF9" s="640"/>
      <c r="BG9" s="641">
        <v>33911</v>
      </c>
      <c r="BH9" s="642"/>
      <c r="BI9" s="642"/>
      <c r="BJ9" s="642"/>
      <c r="BK9" s="642"/>
      <c r="BL9" s="642"/>
      <c r="BM9" s="642"/>
      <c r="BN9" s="643"/>
      <c r="BO9" s="644">
        <v>32.700000000000003</v>
      </c>
      <c r="BP9" s="644"/>
      <c r="BQ9" s="644"/>
      <c r="BR9" s="644"/>
      <c r="BS9" s="650" t="s">
        <v>128</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137165</v>
      </c>
      <c r="CS9" s="642"/>
      <c r="CT9" s="642"/>
      <c r="CU9" s="642"/>
      <c r="CV9" s="642"/>
      <c r="CW9" s="642"/>
      <c r="CX9" s="642"/>
      <c r="CY9" s="643"/>
      <c r="CZ9" s="644">
        <v>6.7</v>
      </c>
      <c r="DA9" s="644"/>
      <c r="DB9" s="644"/>
      <c r="DC9" s="644"/>
      <c r="DD9" s="650">
        <v>1906</v>
      </c>
      <c r="DE9" s="642"/>
      <c r="DF9" s="642"/>
      <c r="DG9" s="642"/>
      <c r="DH9" s="642"/>
      <c r="DI9" s="642"/>
      <c r="DJ9" s="642"/>
      <c r="DK9" s="642"/>
      <c r="DL9" s="642"/>
      <c r="DM9" s="642"/>
      <c r="DN9" s="642"/>
      <c r="DO9" s="642"/>
      <c r="DP9" s="643"/>
      <c r="DQ9" s="650">
        <v>126180</v>
      </c>
      <c r="DR9" s="642"/>
      <c r="DS9" s="642"/>
      <c r="DT9" s="642"/>
      <c r="DU9" s="642"/>
      <c r="DV9" s="642"/>
      <c r="DW9" s="642"/>
      <c r="DX9" s="642"/>
      <c r="DY9" s="642"/>
      <c r="DZ9" s="642"/>
      <c r="EA9" s="642"/>
      <c r="EB9" s="642"/>
      <c r="EC9" s="651"/>
    </row>
    <row r="10" spans="2:143" ht="11.25" customHeight="1">
      <c r="B10" s="638" t="s">
        <v>242</v>
      </c>
      <c r="C10" s="639"/>
      <c r="D10" s="639"/>
      <c r="E10" s="639"/>
      <c r="F10" s="639"/>
      <c r="G10" s="639"/>
      <c r="H10" s="639"/>
      <c r="I10" s="639"/>
      <c r="J10" s="639"/>
      <c r="K10" s="639"/>
      <c r="L10" s="639"/>
      <c r="M10" s="639"/>
      <c r="N10" s="639"/>
      <c r="O10" s="639"/>
      <c r="P10" s="639"/>
      <c r="Q10" s="640"/>
      <c r="R10" s="641" t="s">
        <v>176</v>
      </c>
      <c r="S10" s="642"/>
      <c r="T10" s="642"/>
      <c r="U10" s="642"/>
      <c r="V10" s="642"/>
      <c r="W10" s="642"/>
      <c r="X10" s="642"/>
      <c r="Y10" s="643"/>
      <c r="Z10" s="644" t="s">
        <v>176</v>
      </c>
      <c r="AA10" s="644"/>
      <c r="AB10" s="644"/>
      <c r="AC10" s="644"/>
      <c r="AD10" s="645" t="s">
        <v>176</v>
      </c>
      <c r="AE10" s="645"/>
      <c r="AF10" s="645"/>
      <c r="AG10" s="645"/>
      <c r="AH10" s="645"/>
      <c r="AI10" s="645"/>
      <c r="AJ10" s="645"/>
      <c r="AK10" s="645"/>
      <c r="AL10" s="646" t="s">
        <v>231</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2258</v>
      </c>
      <c r="BH10" s="642"/>
      <c r="BI10" s="642"/>
      <c r="BJ10" s="642"/>
      <c r="BK10" s="642"/>
      <c r="BL10" s="642"/>
      <c r="BM10" s="642"/>
      <c r="BN10" s="643"/>
      <c r="BO10" s="644">
        <v>2.2000000000000002</v>
      </c>
      <c r="BP10" s="644"/>
      <c r="BQ10" s="644"/>
      <c r="BR10" s="644"/>
      <c r="BS10" s="650" t="s">
        <v>128</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t="s">
        <v>176</v>
      </c>
      <c r="CS10" s="642"/>
      <c r="CT10" s="642"/>
      <c r="CU10" s="642"/>
      <c r="CV10" s="642"/>
      <c r="CW10" s="642"/>
      <c r="CX10" s="642"/>
      <c r="CY10" s="643"/>
      <c r="CZ10" s="644" t="s">
        <v>176</v>
      </c>
      <c r="DA10" s="644"/>
      <c r="DB10" s="644"/>
      <c r="DC10" s="644"/>
      <c r="DD10" s="650" t="s">
        <v>231</v>
      </c>
      <c r="DE10" s="642"/>
      <c r="DF10" s="642"/>
      <c r="DG10" s="642"/>
      <c r="DH10" s="642"/>
      <c r="DI10" s="642"/>
      <c r="DJ10" s="642"/>
      <c r="DK10" s="642"/>
      <c r="DL10" s="642"/>
      <c r="DM10" s="642"/>
      <c r="DN10" s="642"/>
      <c r="DO10" s="642"/>
      <c r="DP10" s="643"/>
      <c r="DQ10" s="650" t="s">
        <v>128</v>
      </c>
      <c r="DR10" s="642"/>
      <c r="DS10" s="642"/>
      <c r="DT10" s="642"/>
      <c r="DU10" s="642"/>
      <c r="DV10" s="642"/>
      <c r="DW10" s="642"/>
      <c r="DX10" s="642"/>
      <c r="DY10" s="642"/>
      <c r="DZ10" s="642"/>
      <c r="EA10" s="642"/>
      <c r="EB10" s="642"/>
      <c r="EC10" s="651"/>
    </row>
    <row r="11" spans="2:143" ht="11.25" customHeight="1">
      <c r="B11" s="638" t="s">
        <v>245</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128</v>
      </c>
      <c r="AA11" s="644"/>
      <c r="AB11" s="644"/>
      <c r="AC11" s="644"/>
      <c r="AD11" s="645" t="s">
        <v>176</v>
      </c>
      <c r="AE11" s="645"/>
      <c r="AF11" s="645"/>
      <c r="AG11" s="645"/>
      <c r="AH11" s="645"/>
      <c r="AI11" s="645"/>
      <c r="AJ11" s="645"/>
      <c r="AK11" s="645"/>
      <c r="AL11" s="646" t="s">
        <v>176</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324</v>
      </c>
      <c r="BH11" s="642"/>
      <c r="BI11" s="642"/>
      <c r="BJ11" s="642"/>
      <c r="BK11" s="642"/>
      <c r="BL11" s="642"/>
      <c r="BM11" s="642"/>
      <c r="BN11" s="643"/>
      <c r="BO11" s="644">
        <v>0.3</v>
      </c>
      <c r="BP11" s="644"/>
      <c r="BQ11" s="644"/>
      <c r="BR11" s="644"/>
      <c r="BS11" s="650" t="s">
        <v>176</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95213</v>
      </c>
      <c r="CS11" s="642"/>
      <c r="CT11" s="642"/>
      <c r="CU11" s="642"/>
      <c r="CV11" s="642"/>
      <c r="CW11" s="642"/>
      <c r="CX11" s="642"/>
      <c r="CY11" s="643"/>
      <c r="CZ11" s="644">
        <v>4.7</v>
      </c>
      <c r="DA11" s="644"/>
      <c r="DB11" s="644"/>
      <c r="DC11" s="644"/>
      <c r="DD11" s="650">
        <v>34413</v>
      </c>
      <c r="DE11" s="642"/>
      <c r="DF11" s="642"/>
      <c r="DG11" s="642"/>
      <c r="DH11" s="642"/>
      <c r="DI11" s="642"/>
      <c r="DJ11" s="642"/>
      <c r="DK11" s="642"/>
      <c r="DL11" s="642"/>
      <c r="DM11" s="642"/>
      <c r="DN11" s="642"/>
      <c r="DO11" s="642"/>
      <c r="DP11" s="643"/>
      <c r="DQ11" s="650">
        <v>41803</v>
      </c>
      <c r="DR11" s="642"/>
      <c r="DS11" s="642"/>
      <c r="DT11" s="642"/>
      <c r="DU11" s="642"/>
      <c r="DV11" s="642"/>
      <c r="DW11" s="642"/>
      <c r="DX11" s="642"/>
      <c r="DY11" s="642"/>
      <c r="DZ11" s="642"/>
      <c r="EA11" s="642"/>
      <c r="EB11" s="642"/>
      <c r="EC11" s="651"/>
    </row>
    <row r="12" spans="2:143" ht="11.25" customHeight="1">
      <c r="B12" s="638" t="s">
        <v>248</v>
      </c>
      <c r="C12" s="639"/>
      <c r="D12" s="639"/>
      <c r="E12" s="639"/>
      <c r="F12" s="639"/>
      <c r="G12" s="639"/>
      <c r="H12" s="639"/>
      <c r="I12" s="639"/>
      <c r="J12" s="639"/>
      <c r="K12" s="639"/>
      <c r="L12" s="639"/>
      <c r="M12" s="639"/>
      <c r="N12" s="639"/>
      <c r="O12" s="639"/>
      <c r="P12" s="639"/>
      <c r="Q12" s="640"/>
      <c r="R12" s="641">
        <v>28319</v>
      </c>
      <c r="S12" s="642"/>
      <c r="T12" s="642"/>
      <c r="U12" s="642"/>
      <c r="V12" s="642"/>
      <c r="W12" s="642"/>
      <c r="X12" s="642"/>
      <c r="Y12" s="643"/>
      <c r="Z12" s="644">
        <v>1.2</v>
      </c>
      <c r="AA12" s="644"/>
      <c r="AB12" s="644"/>
      <c r="AC12" s="644"/>
      <c r="AD12" s="645">
        <v>28319</v>
      </c>
      <c r="AE12" s="645"/>
      <c r="AF12" s="645"/>
      <c r="AG12" s="645"/>
      <c r="AH12" s="645"/>
      <c r="AI12" s="645"/>
      <c r="AJ12" s="645"/>
      <c r="AK12" s="645"/>
      <c r="AL12" s="646">
        <v>2.2999999999999998</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55654</v>
      </c>
      <c r="BH12" s="642"/>
      <c r="BI12" s="642"/>
      <c r="BJ12" s="642"/>
      <c r="BK12" s="642"/>
      <c r="BL12" s="642"/>
      <c r="BM12" s="642"/>
      <c r="BN12" s="643"/>
      <c r="BO12" s="644">
        <v>53.7</v>
      </c>
      <c r="BP12" s="644"/>
      <c r="BQ12" s="644"/>
      <c r="BR12" s="644"/>
      <c r="BS12" s="650" t="s">
        <v>128</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131458</v>
      </c>
      <c r="CS12" s="642"/>
      <c r="CT12" s="642"/>
      <c r="CU12" s="642"/>
      <c r="CV12" s="642"/>
      <c r="CW12" s="642"/>
      <c r="CX12" s="642"/>
      <c r="CY12" s="643"/>
      <c r="CZ12" s="644">
        <v>6.4</v>
      </c>
      <c r="DA12" s="644"/>
      <c r="DB12" s="644"/>
      <c r="DC12" s="644"/>
      <c r="DD12" s="650">
        <v>19206</v>
      </c>
      <c r="DE12" s="642"/>
      <c r="DF12" s="642"/>
      <c r="DG12" s="642"/>
      <c r="DH12" s="642"/>
      <c r="DI12" s="642"/>
      <c r="DJ12" s="642"/>
      <c r="DK12" s="642"/>
      <c r="DL12" s="642"/>
      <c r="DM12" s="642"/>
      <c r="DN12" s="642"/>
      <c r="DO12" s="642"/>
      <c r="DP12" s="643"/>
      <c r="DQ12" s="650">
        <v>88064</v>
      </c>
      <c r="DR12" s="642"/>
      <c r="DS12" s="642"/>
      <c r="DT12" s="642"/>
      <c r="DU12" s="642"/>
      <c r="DV12" s="642"/>
      <c r="DW12" s="642"/>
      <c r="DX12" s="642"/>
      <c r="DY12" s="642"/>
      <c r="DZ12" s="642"/>
      <c r="EA12" s="642"/>
      <c r="EB12" s="642"/>
      <c r="EC12" s="651"/>
    </row>
    <row r="13" spans="2:143" ht="11.25" customHeight="1">
      <c r="B13" s="638" t="s">
        <v>251</v>
      </c>
      <c r="C13" s="639"/>
      <c r="D13" s="639"/>
      <c r="E13" s="639"/>
      <c r="F13" s="639"/>
      <c r="G13" s="639"/>
      <c r="H13" s="639"/>
      <c r="I13" s="639"/>
      <c r="J13" s="639"/>
      <c r="K13" s="639"/>
      <c r="L13" s="639"/>
      <c r="M13" s="639"/>
      <c r="N13" s="639"/>
      <c r="O13" s="639"/>
      <c r="P13" s="639"/>
      <c r="Q13" s="640"/>
      <c r="R13" s="641" t="s">
        <v>176</v>
      </c>
      <c r="S13" s="642"/>
      <c r="T13" s="642"/>
      <c r="U13" s="642"/>
      <c r="V13" s="642"/>
      <c r="W13" s="642"/>
      <c r="X13" s="642"/>
      <c r="Y13" s="643"/>
      <c r="Z13" s="644" t="s">
        <v>128</v>
      </c>
      <c r="AA13" s="644"/>
      <c r="AB13" s="644"/>
      <c r="AC13" s="644"/>
      <c r="AD13" s="645" t="s">
        <v>128</v>
      </c>
      <c r="AE13" s="645"/>
      <c r="AF13" s="645"/>
      <c r="AG13" s="645"/>
      <c r="AH13" s="645"/>
      <c r="AI13" s="645"/>
      <c r="AJ13" s="645"/>
      <c r="AK13" s="645"/>
      <c r="AL13" s="646" t="s">
        <v>176</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55654</v>
      </c>
      <c r="BH13" s="642"/>
      <c r="BI13" s="642"/>
      <c r="BJ13" s="642"/>
      <c r="BK13" s="642"/>
      <c r="BL13" s="642"/>
      <c r="BM13" s="642"/>
      <c r="BN13" s="643"/>
      <c r="BO13" s="644">
        <v>53.7</v>
      </c>
      <c r="BP13" s="644"/>
      <c r="BQ13" s="644"/>
      <c r="BR13" s="644"/>
      <c r="BS13" s="650" t="s">
        <v>176</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351015</v>
      </c>
      <c r="CS13" s="642"/>
      <c r="CT13" s="642"/>
      <c r="CU13" s="642"/>
      <c r="CV13" s="642"/>
      <c r="CW13" s="642"/>
      <c r="CX13" s="642"/>
      <c r="CY13" s="643"/>
      <c r="CZ13" s="644">
        <v>17.2</v>
      </c>
      <c r="DA13" s="644"/>
      <c r="DB13" s="644"/>
      <c r="DC13" s="644"/>
      <c r="DD13" s="650">
        <v>283243</v>
      </c>
      <c r="DE13" s="642"/>
      <c r="DF13" s="642"/>
      <c r="DG13" s="642"/>
      <c r="DH13" s="642"/>
      <c r="DI13" s="642"/>
      <c r="DJ13" s="642"/>
      <c r="DK13" s="642"/>
      <c r="DL13" s="642"/>
      <c r="DM13" s="642"/>
      <c r="DN13" s="642"/>
      <c r="DO13" s="642"/>
      <c r="DP13" s="643"/>
      <c r="DQ13" s="650">
        <v>141287</v>
      </c>
      <c r="DR13" s="642"/>
      <c r="DS13" s="642"/>
      <c r="DT13" s="642"/>
      <c r="DU13" s="642"/>
      <c r="DV13" s="642"/>
      <c r="DW13" s="642"/>
      <c r="DX13" s="642"/>
      <c r="DY13" s="642"/>
      <c r="DZ13" s="642"/>
      <c r="EA13" s="642"/>
      <c r="EB13" s="642"/>
      <c r="EC13" s="651"/>
    </row>
    <row r="14" spans="2:143" ht="11.25" customHeight="1">
      <c r="B14" s="638" t="s">
        <v>254</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231</v>
      </c>
      <c r="AE14" s="645"/>
      <c r="AF14" s="645"/>
      <c r="AG14" s="645"/>
      <c r="AH14" s="645"/>
      <c r="AI14" s="645"/>
      <c r="AJ14" s="645"/>
      <c r="AK14" s="645"/>
      <c r="AL14" s="646" t="s">
        <v>176</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6428</v>
      </c>
      <c r="BH14" s="642"/>
      <c r="BI14" s="642"/>
      <c r="BJ14" s="642"/>
      <c r="BK14" s="642"/>
      <c r="BL14" s="642"/>
      <c r="BM14" s="642"/>
      <c r="BN14" s="643"/>
      <c r="BO14" s="644">
        <v>6.2</v>
      </c>
      <c r="BP14" s="644"/>
      <c r="BQ14" s="644"/>
      <c r="BR14" s="644"/>
      <c r="BS14" s="650" t="s">
        <v>176</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127726</v>
      </c>
      <c r="CS14" s="642"/>
      <c r="CT14" s="642"/>
      <c r="CU14" s="642"/>
      <c r="CV14" s="642"/>
      <c r="CW14" s="642"/>
      <c r="CX14" s="642"/>
      <c r="CY14" s="643"/>
      <c r="CZ14" s="644">
        <v>6.3</v>
      </c>
      <c r="DA14" s="644"/>
      <c r="DB14" s="644"/>
      <c r="DC14" s="644"/>
      <c r="DD14" s="650">
        <v>31790</v>
      </c>
      <c r="DE14" s="642"/>
      <c r="DF14" s="642"/>
      <c r="DG14" s="642"/>
      <c r="DH14" s="642"/>
      <c r="DI14" s="642"/>
      <c r="DJ14" s="642"/>
      <c r="DK14" s="642"/>
      <c r="DL14" s="642"/>
      <c r="DM14" s="642"/>
      <c r="DN14" s="642"/>
      <c r="DO14" s="642"/>
      <c r="DP14" s="643"/>
      <c r="DQ14" s="650">
        <v>99264</v>
      </c>
      <c r="DR14" s="642"/>
      <c r="DS14" s="642"/>
      <c r="DT14" s="642"/>
      <c r="DU14" s="642"/>
      <c r="DV14" s="642"/>
      <c r="DW14" s="642"/>
      <c r="DX14" s="642"/>
      <c r="DY14" s="642"/>
      <c r="DZ14" s="642"/>
      <c r="EA14" s="642"/>
      <c r="EB14" s="642"/>
      <c r="EC14" s="651"/>
    </row>
    <row r="15" spans="2:143" ht="11.25" customHeight="1">
      <c r="B15" s="638" t="s">
        <v>257</v>
      </c>
      <c r="C15" s="639"/>
      <c r="D15" s="639"/>
      <c r="E15" s="639"/>
      <c r="F15" s="639"/>
      <c r="G15" s="639"/>
      <c r="H15" s="639"/>
      <c r="I15" s="639"/>
      <c r="J15" s="639"/>
      <c r="K15" s="639"/>
      <c r="L15" s="639"/>
      <c r="M15" s="639"/>
      <c r="N15" s="639"/>
      <c r="O15" s="639"/>
      <c r="P15" s="639"/>
      <c r="Q15" s="640"/>
      <c r="R15" s="641">
        <v>12026</v>
      </c>
      <c r="S15" s="642"/>
      <c r="T15" s="642"/>
      <c r="U15" s="642"/>
      <c r="V15" s="642"/>
      <c r="W15" s="642"/>
      <c r="X15" s="642"/>
      <c r="Y15" s="643"/>
      <c r="Z15" s="644">
        <v>0.5</v>
      </c>
      <c r="AA15" s="644"/>
      <c r="AB15" s="644"/>
      <c r="AC15" s="644"/>
      <c r="AD15" s="645">
        <v>12026</v>
      </c>
      <c r="AE15" s="645"/>
      <c r="AF15" s="645"/>
      <c r="AG15" s="645"/>
      <c r="AH15" s="645"/>
      <c r="AI15" s="645"/>
      <c r="AJ15" s="645"/>
      <c r="AK15" s="645"/>
      <c r="AL15" s="646">
        <v>1</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2122</v>
      </c>
      <c r="BH15" s="642"/>
      <c r="BI15" s="642"/>
      <c r="BJ15" s="642"/>
      <c r="BK15" s="642"/>
      <c r="BL15" s="642"/>
      <c r="BM15" s="642"/>
      <c r="BN15" s="643"/>
      <c r="BO15" s="644">
        <v>2</v>
      </c>
      <c r="BP15" s="644"/>
      <c r="BQ15" s="644"/>
      <c r="BR15" s="644"/>
      <c r="BS15" s="650" t="s">
        <v>128</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221199</v>
      </c>
      <c r="CS15" s="642"/>
      <c r="CT15" s="642"/>
      <c r="CU15" s="642"/>
      <c r="CV15" s="642"/>
      <c r="CW15" s="642"/>
      <c r="CX15" s="642"/>
      <c r="CY15" s="643"/>
      <c r="CZ15" s="644">
        <v>10.8</v>
      </c>
      <c r="DA15" s="644"/>
      <c r="DB15" s="644"/>
      <c r="DC15" s="644"/>
      <c r="DD15" s="650">
        <v>67626</v>
      </c>
      <c r="DE15" s="642"/>
      <c r="DF15" s="642"/>
      <c r="DG15" s="642"/>
      <c r="DH15" s="642"/>
      <c r="DI15" s="642"/>
      <c r="DJ15" s="642"/>
      <c r="DK15" s="642"/>
      <c r="DL15" s="642"/>
      <c r="DM15" s="642"/>
      <c r="DN15" s="642"/>
      <c r="DO15" s="642"/>
      <c r="DP15" s="643"/>
      <c r="DQ15" s="650">
        <v>143378</v>
      </c>
      <c r="DR15" s="642"/>
      <c r="DS15" s="642"/>
      <c r="DT15" s="642"/>
      <c r="DU15" s="642"/>
      <c r="DV15" s="642"/>
      <c r="DW15" s="642"/>
      <c r="DX15" s="642"/>
      <c r="DY15" s="642"/>
      <c r="DZ15" s="642"/>
      <c r="EA15" s="642"/>
      <c r="EB15" s="642"/>
      <c r="EC15" s="651"/>
    </row>
    <row r="16" spans="2:143" ht="11.25" customHeight="1">
      <c r="B16" s="638" t="s">
        <v>260</v>
      </c>
      <c r="C16" s="639"/>
      <c r="D16" s="639"/>
      <c r="E16" s="639"/>
      <c r="F16" s="639"/>
      <c r="G16" s="639"/>
      <c r="H16" s="639"/>
      <c r="I16" s="639"/>
      <c r="J16" s="639"/>
      <c r="K16" s="639"/>
      <c r="L16" s="639"/>
      <c r="M16" s="639"/>
      <c r="N16" s="639"/>
      <c r="O16" s="639"/>
      <c r="P16" s="639"/>
      <c r="Q16" s="640"/>
      <c r="R16" s="641" t="s">
        <v>231</v>
      </c>
      <c r="S16" s="642"/>
      <c r="T16" s="642"/>
      <c r="U16" s="642"/>
      <c r="V16" s="642"/>
      <c r="W16" s="642"/>
      <c r="X16" s="642"/>
      <c r="Y16" s="643"/>
      <c r="Z16" s="644" t="s">
        <v>231</v>
      </c>
      <c r="AA16" s="644"/>
      <c r="AB16" s="644"/>
      <c r="AC16" s="644"/>
      <c r="AD16" s="645" t="s">
        <v>231</v>
      </c>
      <c r="AE16" s="645"/>
      <c r="AF16" s="645"/>
      <c r="AG16" s="645"/>
      <c r="AH16" s="645"/>
      <c r="AI16" s="645"/>
      <c r="AJ16" s="645"/>
      <c r="AK16" s="645"/>
      <c r="AL16" s="646" t="s">
        <v>128</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176</v>
      </c>
      <c r="BP16" s="644"/>
      <c r="BQ16" s="644"/>
      <c r="BR16" s="644"/>
      <c r="BS16" s="650" t="s">
        <v>231</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46191</v>
      </c>
      <c r="CS16" s="642"/>
      <c r="CT16" s="642"/>
      <c r="CU16" s="642"/>
      <c r="CV16" s="642"/>
      <c r="CW16" s="642"/>
      <c r="CX16" s="642"/>
      <c r="CY16" s="643"/>
      <c r="CZ16" s="644">
        <v>2.2999999999999998</v>
      </c>
      <c r="DA16" s="644"/>
      <c r="DB16" s="644"/>
      <c r="DC16" s="644"/>
      <c r="DD16" s="650" t="s">
        <v>128</v>
      </c>
      <c r="DE16" s="642"/>
      <c r="DF16" s="642"/>
      <c r="DG16" s="642"/>
      <c r="DH16" s="642"/>
      <c r="DI16" s="642"/>
      <c r="DJ16" s="642"/>
      <c r="DK16" s="642"/>
      <c r="DL16" s="642"/>
      <c r="DM16" s="642"/>
      <c r="DN16" s="642"/>
      <c r="DO16" s="642"/>
      <c r="DP16" s="643"/>
      <c r="DQ16" s="650">
        <v>672</v>
      </c>
      <c r="DR16" s="642"/>
      <c r="DS16" s="642"/>
      <c r="DT16" s="642"/>
      <c r="DU16" s="642"/>
      <c r="DV16" s="642"/>
      <c r="DW16" s="642"/>
      <c r="DX16" s="642"/>
      <c r="DY16" s="642"/>
      <c r="DZ16" s="642"/>
      <c r="EA16" s="642"/>
      <c r="EB16" s="642"/>
      <c r="EC16" s="651"/>
    </row>
    <row r="17" spans="2:133" ht="11.25" customHeight="1">
      <c r="B17" s="638" t="s">
        <v>263</v>
      </c>
      <c r="C17" s="639"/>
      <c r="D17" s="639"/>
      <c r="E17" s="639"/>
      <c r="F17" s="639"/>
      <c r="G17" s="639"/>
      <c r="H17" s="639"/>
      <c r="I17" s="639"/>
      <c r="J17" s="639"/>
      <c r="K17" s="639"/>
      <c r="L17" s="639"/>
      <c r="M17" s="639"/>
      <c r="N17" s="639"/>
      <c r="O17" s="639"/>
      <c r="P17" s="639"/>
      <c r="Q17" s="640"/>
      <c r="R17" s="641">
        <v>102</v>
      </c>
      <c r="S17" s="642"/>
      <c r="T17" s="642"/>
      <c r="U17" s="642"/>
      <c r="V17" s="642"/>
      <c r="W17" s="642"/>
      <c r="X17" s="642"/>
      <c r="Y17" s="643"/>
      <c r="Z17" s="644">
        <v>0</v>
      </c>
      <c r="AA17" s="644"/>
      <c r="AB17" s="644"/>
      <c r="AC17" s="644"/>
      <c r="AD17" s="645">
        <v>102</v>
      </c>
      <c r="AE17" s="645"/>
      <c r="AF17" s="645"/>
      <c r="AG17" s="645"/>
      <c r="AH17" s="645"/>
      <c r="AI17" s="645"/>
      <c r="AJ17" s="645"/>
      <c r="AK17" s="645"/>
      <c r="AL17" s="646">
        <v>0</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231</v>
      </c>
      <c r="BP17" s="644"/>
      <c r="BQ17" s="644"/>
      <c r="BR17" s="644"/>
      <c r="BS17" s="650" t="s">
        <v>128</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199110</v>
      </c>
      <c r="CS17" s="642"/>
      <c r="CT17" s="642"/>
      <c r="CU17" s="642"/>
      <c r="CV17" s="642"/>
      <c r="CW17" s="642"/>
      <c r="CX17" s="642"/>
      <c r="CY17" s="643"/>
      <c r="CZ17" s="644">
        <v>9.6999999999999993</v>
      </c>
      <c r="DA17" s="644"/>
      <c r="DB17" s="644"/>
      <c r="DC17" s="644"/>
      <c r="DD17" s="650" t="s">
        <v>128</v>
      </c>
      <c r="DE17" s="642"/>
      <c r="DF17" s="642"/>
      <c r="DG17" s="642"/>
      <c r="DH17" s="642"/>
      <c r="DI17" s="642"/>
      <c r="DJ17" s="642"/>
      <c r="DK17" s="642"/>
      <c r="DL17" s="642"/>
      <c r="DM17" s="642"/>
      <c r="DN17" s="642"/>
      <c r="DO17" s="642"/>
      <c r="DP17" s="643"/>
      <c r="DQ17" s="650">
        <v>198802</v>
      </c>
      <c r="DR17" s="642"/>
      <c r="DS17" s="642"/>
      <c r="DT17" s="642"/>
      <c r="DU17" s="642"/>
      <c r="DV17" s="642"/>
      <c r="DW17" s="642"/>
      <c r="DX17" s="642"/>
      <c r="DY17" s="642"/>
      <c r="DZ17" s="642"/>
      <c r="EA17" s="642"/>
      <c r="EB17" s="642"/>
      <c r="EC17" s="651"/>
    </row>
    <row r="18" spans="2:133" ht="11.25" customHeight="1">
      <c r="B18" s="638" t="s">
        <v>266</v>
      </c>
      <c r="C18" s="639"/>
      <c r="D18" s="639"/>
      <c r="E18" s="639"/>
      <c r="F18" s="639"/>
      <c r="G18" s="639"/>
      <c r="H18" s="639"/>
      <c r="I18" s="639"/>
      <c r="J18" s="639"/>
      <c r="K18" s="639"/>
      <c r="L18" s="639"/>
      <c r="M18" s="639"/>
      <c r="N18" s="639"/>
      <c r="O18" s="639"/>
      <c r="P18" s="639"/>
      <c r="Q18" s="640"/>
      <c r="R18" s="641">
        <v>1229258</v>
      </c>
      <c r="S18" s="642"/>
      <c r="T18" s="642"/>
      <c r="U18" s="642"/>
      <c r="V18" s="642"/>
      <c r="W18" s="642"/>
      <c r="X18" s="642"/>
      <c r="Y18" s="643"/>
      <c r="Z18" s="644">
        <v>51.4</v>
      </c>
      <c r="AA18" s="644"/>
      <c r="AB18" s="644"/>
      <c r="AC18" s="644"/>
      <c r="AD18" s="645">
        <v>1066868</v>
      </c>
      <c r="AE18" s="645"/>
      <c r="AF18" s="645"/>
      <c r="AG18" s="645"/>
      <c r="AH18" s="645"/>
      <c r="AI18" s="645"/>
      <c r="AJ18" s="645"/>
      <c r="AK18" s="645"/>
      <c r="AL18" s="646">
        <v>85.1</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231</v>
      </c>
      <c r="BH18" s="642"/>
      <c r="BI18" s="642"/>
      <c r="BJ18" s="642"/>
      <c r="BK18" s="642"/>
      <c r="BL18" s="642"/>
      <c r="BM18" s="642"/>
      <c r="BN18" s="643"/>
      <c r="BO18" s="644" t="s">
        <v>128</v>
      </c>
      <c r="BP18" s="644"/>
      <c r="BQ18" s="644"/>
      <c r="BR18" s="644"/>
      <c r="BS18" s="650" t="s">
        <v>231</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231</v>
      </c>
      <c r="CS18" s="642"/>
      <c r="CT18" s="642"/>
      <c r="CU18" s="642"/>
      <c r="CV18" s="642"/>
      <c r="CW18" s="642"/>
      <c r="CX18" s="642"/>
      <c r="CY18" s="643"/>
      <c r="CZ18" s="644" t="s">
        <v>231</v>
      </c>
      <c r="DA18" s="644"/>
      <c r="DB18" s="644"/>
      <c r="DC18" s="644"/>
      <c r="DD18" s="650" t="s">
        <v>128</v>
      </c>
      <c r="DE18" s="642"/>
      <c r="DF18" s="642"/>
      <c r="DG18" s="642"/>
      <c r="DH18" s="642"/>
      <c r="DI18" s="642"/>
      <c r="DJ18" s="642"/>
      <c r="DK18" s="642"/>
      <c r="DL18" s="642"/>
      <c r="DM18" s="642"/>
      <c r="DN18" s="642"/>
      <c r="DO18" s="642"/>
      <c r="DP18" s="643"/>
      <c r="DQ18" s="650" t="s">
        <v>128</v>
      </c>
      <c r="DR18" s="642"/>
      <c r="DS18" s="642"/>
      <c r="DT18" s="642"/>
      <c r="DU18" s="642"/>
      <c r="DV18" s="642"/>
      <c r="DW18" s="642"/>
      <c r="DX18" s="642"/>
      <c r="DY18" s="642"/>
      <c r="DZ18" s="642"/>
      <c r="EA18" s="642"/>
      <c r="EB18" s="642"/>
      <c r="EC18" s="651"/>
    </row>
    <row r="19" spans="2:133" ht="11.25" customHeight="1">
      <c r="B19" s="638" t="s">
        <v>269</v>
      </c>
      <c r="C19" s="639"/>
      <c r="D19" s="639"/>
      <c r="E19" s="639"/>
      <c r="F19" s="639"/>
      <c r="G19" s="639"/>
      <c r="H19" s="639"/>
      <c r="I19" s="639"/>
      <c r="J19" s="639"/>
      <c r="K19" s="639"/>
      <c r="L19" s="639"/>
      <c r="M19" s="639"/>
      <c r="N19" s="639"/>
      <c r="O19" s="639"/>
      <c r="P19" s="639"/>
      <c r="Q19" s="640"/>
      <c r="R19" s="641">
        <v>1066868</v>
      </c>
      <c r="S19" s="642"/>
      <c r="T19" s="642"/>
      <c r="U19" s="642"/>
      <c r="V19" s="642"/>
      <c r="W19" s="642"/>
      <c r="X19" s="642"/>
      <c r="Y19" s="643"/>
      <c r="Z19" s="644">
        <v>44.6</v>
      </c>
      <c r="AA19" s="644"/>
      <c r="AB19" s="644"/>
      <c r="AC19" s="644"/>
      <c r="AD19" s="645">
        <v>1066868</v>
      </c>
      <c r="AE19" s="645"/>
      <c r="AF19" s="645"/>
      <c r="AG19" s="645"/>
      <c r="AH19" s="645"/>
      <c r="AI19" s="645"/>
      <c r="AJ19" s="645"/>
      <c r="AK19" s="645"/>
      <c r="AL19" s="646">
        <v>85.1</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t="s">
        <v>128</v>
      </c>
      <c r="BH19" s="642"/>
      <c r="BI19" s="642"/>
      <c r="BJ19" s="642"/>
      <c r="BK19" s="642"/>
      <c r="BL19" s="642"/>
      <c r="BM19" s="642"/>
      <c r="BN19" s="643"/>
      <c r="BO19" s="644" t="s">
        <v>231</v>
      </c>
      <c r="BP19" s="644"/>
      <c r="BQ19" s="644"/>
      <c r="BR19" s="644"/>
      <c r="BS19" s="650" t="s">
        <v>231</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231</v>
      </c>
      <c r="CS19" s="642"/>
      <c r="CT19" s="642"/>
      <c r="CU19" s="642"/>
      <c r="CV19" s="642"/>
      <c r="CW19" s="642"/>
      <c r="CX19" s="642"/>
      <c r="CY19" s="643"/>
      <c r="CZ19" s="644" t="s">
        <v>128</v>
      </c>
      <c r="DA19" s="644"/>
      <c r="DB19" s="644"/>
      <c r="DC19" s="644"/>
      <c r="DD19" s="650" t="s">
        <v>231</v>
      </c>
      <c r="DE19" s="642"/>
      <c r="DF19" s="642"/>
      <c r="DG19" s="642"/>
      <c r="DH19" s="642"/>
      <c r="DI19" s="642"/>
      <c r="DJ19" s="642"/>
      <c r="DK19" s="642"/>
      <c r="DL19" s="642"/>
      <c r="DM19" s="642"/>
      <c r="DN19" s="642"/>
      <c r="DO19" s="642"/>
      <c r="DP19" s="643"/>
      <c r="DQ19" s="650" t="s">
        <v>176</v>
      </c>
      <c r="DR19" s="642"/>
      <c r="DS19" s="642"/>
      <c r="DT19" s="642"/>
      <c r="DU19" s="642"/>
      <c r="DV19" s="642"/>
      <c r="DW19" s="642"/>
      <c r="DX19" s="642"/>
      <c r="DY19" s="642"/>
      <c r="DZ19" s="642"/>
      <c r="EA19" s="642"/>
      <c r="EB19" s="642"/>
      <c r="EC19" s="651"/>
    </row>
    <row r="20" spans="2:133" ht="11.25" customHeight="1">
      <c r="B20" s="638" t="s">
        <v>272</v>
      </c>
      <c r="C20" s="639"/>
      <c r="D20" s="639"/>
      <c r="E20" s="639"/>
      <c r="F20" s="639"/>
      <c r="G20" s="639"/>
      <c r="H20" s="639"/>
      <c r="I20" s="639"/>
      <c r="J20" s="639"/>
      <c r="K20" s="639"/>
      <c r="L20" s="639"/>
      <c r="M20" s="639"/>
      <c r="N20" s="639"/>
      <c r="O20" s="639"/>
      <c r="P20" s="639"/>
      <c r="Q20" s="640"/>
      <c r="R20" s="641">
        <v>162390</v>
      </c>
      <c r="S20" s="642"/>
      <c r="T20" s="642"/>
      <c r="U20" s="642"/>
      <c r="V20" s="642"/>
      <c r="W20" s="642"/>
      <c r="X20" s="642"/>
      <c r="Y20" s="643"/>
      <c r="Z20" s="644">
        <v>6.8</v>
      </c>
      <c r="AA20" s="644"/>
      <c r="AB20" s="644"/>
      <c r="AC20" s="644"/>
      <c r="AD20" s="645" t="s">
        <v>231</v>
      </c>
      <c r="AE20" s="645"/>
      <c r="AF20" s="645"/>
      <c r="AG20" s="645"/>
      <c r="AH20" s="645"/>
      <c r="AI20" s="645"/>
      <c r="AJ20" s="645"/>
      <c r="AK20" s="645"/>
      <c r="AL20" s="646" t="s">
        <v>231</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t="s">
        <v>176</v>
      </c>
      <c r="BH20" s="642"/>
      <c r="BI20" s="642"/>
      <c r="BJ20" s="642"/>
      <c r="BK20" s="642"/>
      <c r="BL20" s="642"/>
      <c r="BM20" s="642"/>
      <c r="BN20" s="643"/>
      <c r="BO20" s="644" t="s">
        <v>128</v>
      </c>
      <c r="BP20" s="644"/>
      <c r="BQ20" s="644"/>
      <c r="BR20" s="644"/>
      <c r="BS20" s="650" t="s">
        <v>176</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2042516</v>
      </c>
      <c r="CS20" s="642"/>
      <c r="CT20" s="642"/>
      <c r="CU20" s="642"/>
      <c r="CV20" s="642"/>
      <c r="CW20" s="642"/>
      <c r="CX20" s="642"/>
      <c r="CY20" s="643"/>
      <c r="CZ20" s="644">
        <v>100</v>
      </c>
      <c r="DA20" s="644"/>
      <c r="DB20" s="644"/>
      <c r="DC20" s="644"/>
      <c r="DD20" s="650">
        <v>454216</v>
      </c>
      <c r="DE20" s="642"/>
      <c r="DF20" s="642"/>
      <c r="DG20" s="642"/>
      <c r="DH20" s="642"/>
      <c r="DI20" s="642"/>
      <c r="DJ20" s="642"/>
      <c r="DK20" s="642"/>
      <c r="DL20" s="642"/>
      <c r="DM20" s="642"/>
      <c r="DN20" s="642"/>
      <c r="DO20" s="642"/>
      <c r="DP20" s="643"/>
      <c r="DQ20" s="650">
        <v>1400138</v>
      </c>
      <c r="DR20" s="642"/>
      <c r="DS20" s="642"/>
      <c r="DT20" s="642"/>
      <c r="DU20" s="642"/>
      <c r="DV20" s="642"/>
      <c r="DW20" s="642"/>
      <c r="DX20" s="642"/>
      <c r="DY20" s="642"/>
      <c r="DZ20" s="642"/>
      <c r="EA20" s="642"/>
      <c r="EB20" s="642"/>
      <c r="EC20" s="651"/>
    </row>
    <row r="21" spans="2:133" ht="11.25" customHeight="1">
      <c r="B21" s="638" t="s">
        <v>275</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231</v>
      </c>
      <c r="AA21" s="644"/>
      <c r="AB21" s="644"/>
      <c r="AC21" s="644"/>
      <c r="AD21" s="645" t="s">
        <v>176</v>
      </c>
      <c r="AE21" s="645"/>
      <c r="AF21" s="645"/>
      <c r="AG21" s="645"/>
      <c r="AH21" s="645"/>
      <c r="AI21" s="645"/>
      <c r="AJ21" s="645"/>
      <c r="AK21" s="645"/>
      <c r="AL21" s="646" t="s">
        <v>176</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t="s">
        <v>128</v>
      </c>
      <c r="BH21" s="642"/>
      <c r="BI21" s="642"/>
      <c r="BJ21" s="642"/>
      <c r="BK21" s="642"/>
      <c r="BL21" s="642"/>
      <c r="BM21" s="642"/>
      <c r="BN21" s="643"/>
      <c r="BO21" s="644" t="s">
        <v>128</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277</v>
      </c>
      <c r="C22" s="639"/>
      <c r="D22" s="639"/>
      <c r="E22" s="639"/>
      <c r="F22" s="639"/>
      <c r="G22" s="639"/>
      <c r="H22" s="639"/>
      <c r="I22" s="639"/>
      <c r="J22" s="639"/>
      <c r="K22" s="639"/>
      <c r="L22" s="639"/>
      <c r="M22" s="639"/>
      <c r="N22" s="639"/>
      <c r="O22" s="639"/>
      <c r="P22" s="639"/>
      <c r="Q22" s="640"/>
      <c r="R22" s="641">
        <v>1410280</v>
      </c>
      <c r="S22" s="642"/>
      <c r="T22" s="642"/>
      <c r="U22" s="642"/>
      <c r="V22" s="642"/>
      <c r="W22" s="642"/>
      <c r="X22" s="642"/>
      <c r="Y22" s="643"/>
      <c r="Z22" s="644">
        <v>59</v>
      </c>
      <c r="AA22" s="644"/>
      <c r="AB22" s="644"/>
      <c r="AC22" s="644"/>
      <c r="AD22" s="645">
        <v>1247890</v>
      </c>
      <c r="AE22" s="645"/>
      <c r="AF22" s="645"/>
      <c r="AG22" s="645"/>
      <c r="AH22" s="645"/>
      <c r="AI22" s="645"/>
      <c r="AJ22" s="645"/>
      <c r="AK22" s="645"/>
      <c r="AL22" s="646">
        <v>99.5</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128</v>
      </c>
      <c r="BP22" s="644"/>
      <c r="BQ22" s="644"/>
      <c r="BR22" s="644"/>
      <c r="BS22" s="650" t="s">
        <v>231</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280</v>
      </c>
      <c r="C23" s="639"/>
      <c r="D23" s="639"/>
      <c r="E23" s="639"/>
      <c r="F23" s="639"/>
      <c r="G23" s="639"/>
      <c r="H23" s="639"/>
      <c r="I23" s="639"/>
      <c r="J23" s="639"/>
      <c r="K23" s="639"/>
      <c r="L23" s="639"/>
      <c r="M23" s="639"/>
      <c r="N23" s="639"/>
      <c r="O23" s="639"/>
      <c r="P23" s="639"/>
      <c r="Q23" s="640"/>
      <c r="R23" s="641" t="s">
        <v>128</v>
      </c>
      <c r="S23" s="642"/>
      <c r="T23" s="642"/>
      <c r="U23" s="642"/>
      <c r="V23" s="642"/>
      <c r="W23" s="642"/>
      <c r="X23" s="642"/>
      <c r="Y23" s="643"/>
      <c r="Z23" s="644" t="s">
        <v>128</v>
      </c>
      <c r="AA23" s="644"/>
      <c r="AB23" s="644"/>
      <c r="AC23" s="644"/>
      <c r="AD23" s="645" t="s">
        <v>231</v>
      </c>
      <c r="AE23" s="645"/>
      <c r="AF23" s="645"/>
      <c r="AG23" s="645"/>
      <c r="AH23" s="645"/>
      <c r="AI23" s="645"/>
      <c r="AJ23" s="645"/>
      <c r="AK23" s="645"/>
      <c r="AL23" s="646" t="s">
        <v>128</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128</v>
      </c>
      <c r="BP23" s="644"/>
      <c r="BQ23" s="644"/>
      <c r="BR23" s="644"/>
      <c r="BS23" s="650" t="s">
        <v>128</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c r="B24" s="638" t="s">
        <v>287</v>
      </c>
      <c r="C24" s="639"/>
      <c r="D24" s="639"/>
      <c r="E24" s="639"/>
      <c r="F24" s="639"/>
      <c r="G24" s="639"/>
      <c r="H24" s="639"/>
      <c r="I24" s="639"/>
      <c r="J24" s="639"/>
      <c r="K24" s="639"/>
      <c r="L24" s="639"/>
      <c r="M24" s="639"/>
      <c r="N24" s="639"/>
      <c r="O24" s="639"/>
      <c r="P24" s="639"/>
      <c r="Q24" s="640"/>
      <c r="R24" s="641">
        <v>776</v>
      </c>
      <c r="S24" s="642"/>
      <c r="T24" s="642"/>
      <c r="U24" s="642"/>
      <c r="V24" s="642"/>
      <c r="W24" s="642"/>
      <c r="X24" s="642"/>
      <c r="Y24" s="643"/>
      <c r="Z24" s="644">
        <v>0</v>
      </c>
      <c r="AA24" s="644"/>
      <c r="AB24" s="644"/>
      <c r="AC24" s="644"/>
      <c r="AD24" s="645" t="s">
        <v>128</v>
      </c>
      <c r="AE24" s="645"/>
      <c r="AF24" s="645"/>
      <c r="AG24" s="645"/>
      <c r="AH24" s="645"/>
      <c r="AI24" s="645"/>
      <c r="AJ24" s="645"/>
      <c r="AK24" s="645"/>
      <c r="AL24" s="646" t="s">
        <v>176</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231</v>
      </c>
      <c r="BH24" s="642"/>
      <c r="BI24" s="642"/>
      <c r="BJ24" s="642"/>
      <c r="BK24" s="642"/>
      <c r="BL24" s="642"/>
      <c r="BM24" s="642"/>
      <c r="BN24" s="643"/>
      <c r="BO24" s="644" t="s">
        <v>128</v>
      </c>
      <c r="BP24" s="644"/>
      <c r="BQ24" s="644"/>
      <c r="BR24" s="644"/>
      <c r="BS24" s="650" t="s">
        <v>128</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763185</v>
      </c>
      <c r="CS24" s="631"/>
      <c r="CT24" s="631"/>
      <c r="CU24" s="631"/>
      <c r="CV24" s="631"/>
      <c r="CW24" s="631"/>
      <c r="CX24" s="631"/>
      <c r="CY24" s="632"/>
      <c r="CZ24" s="635">
        <v>37.4</v>
      </c>
      <c r="DA24" s="636"/>
      <c r="DB24" s="636"/>
      <c r="DC24" s="655"/>
      <c r="DD24" s="676">
        <v>658842</v>
      </c>
      <c r="DE24" s="631"/>
      <c r="DF24" s="631"/>
      <c r="DG24" s="631"/>
      <c r="DH24" s="631"/>
      <c r="DI24" s="631"/>
      <c r="DJ24" s="631"/>
      <c r="DK24" s="632"/>
      <c r="DL24" s="676">
        <v>642013</v>
      </c>
      <c r="DM24" s="631"/>
      <c r="DN24" s="631"/>
      <c r="DO24" s="631"/>
      <c r="DP24" s="631"/>
      <c r="DQ24" s="631"/>
      <c r="DR24" s="631"/>
      <c r="DS24" s="631"/>
      <c r="DT24" s="631"/>
      <c r="DU24" s="631"/>
      <c r="DV24" s="632"/>
      <c r="DW24" s="635">
        <v>49.4</v>
      </c>
      <c r="DX24" s="636"/>
      <c r="DY24" s="636"/>
      <c r="DZ24" s="636"/>
      <c r="EA24" s="636"/>
      <c r="EB24" s="636"/>
      <c r="EC24" s="637"/>
    </row>
    <row r="25" spans="2:133" ht="11.25" customHeight="1">
      <c r="B25" s="638" t="s">
        <v>290</v>
      </c>
      <c r="C25" s="639"/>
      <c r="D25" s="639"/>
      <c r="E25" s="639"/>
      <c r="F25" s="639"/>
      <c r="G25" s="639"/>
      <c r="H25" s="639"/>
      <c r="I25" s="639"/>
      <c r="J25" s="639"/>
      <c r="K25" s="639"/>
      <c r="L25" s="639"/>
      <c r="M25" s="639"/>
      <c r="N25" s="639"/>
      <c r="O25" s="639"/>
      <c r="P25" s="639"/>
      <c r="Q25" s="640"/>
      <c r="R25" s="641">
        <v>15612</v>
      </c>
      <c r="S25" s="642"/>
      <c r="T25" s="642"/>
      <c r="U25" s="642"/>
      <c r="V25" s="642"/>
      <c r="W25" s="642"/>
      <c r="X25" s="642"/>
      <c r="Y25" s="643"/>
      <c r="Z25" s="644">
        <v>0.7</v>
      </c>
      <c r="AA25" s="644"/>
      <c r="AB25" s="644"/>
      <c r="AC25" s="644"/>
      <c r="AD25" s="645">
        <v>506</v>
      </c>
      <c r="AE25" s="645"/>
      <c r="AF25" s="645"/>
      <c r="AG25" s="645"/>
      <c r="AH25" s="645"/>
      <c r="AI25" s="645"/>
      <c r="AJ25" s="645"/>
      <c r="AK25" s="645"/>
      <c r="AL25" s="646">
        <v>0</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176</v>
      </c>
      <c r="BH25" s="642"/>
      <c r="BI25" s="642"/>
      <c r="BJ25" s="642"/>
      <c r="BK25" s="642"/>
      <c r="BL25" s="642"/>
      <c r="BM25" s="642"/>
      <c r="BN25" s="643"/>
      <c r="BO25" s="644" t="s">
        <v>176</v>
      </c>
      <c r="BP25" s="644"/>
      <c r="BQ25" s="644"/>
      <c r="BR25" s="644"/>
      <c r="BS25" s="650" t="s">
        <v>231</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449801</v>
      </c>
      <c r="CS25" s="677"/>
      <c r="CT25" s="677"/>
      <c r="CU25" s="677"/>
      <c r="CV25" s="677"/>
      <c r="CW25" s="677"/>
      <c r="CX25" s="677"/>
      <c r="CY25" s="678"/>
      <c r="CZ25" s="646">
        <v>22</v>
      </c>
      <c r="DA25" s="674"/>
      <c r="DB25" s="674"/>
      <c r="DC25" s="679"/>
      <c r="DD25" s="650">
        <v>426832</v>
      </c>
      <c r="DE25" s="677"/>
      <c r="DF25" s="677"/>
      <c r="DG25" s="677"/>
      <c r="DH25" s="677"/>
      <c r="DI25" s="677"/>
      <c r="DJ25" s="677"/>
      <c r="DK25" s="678"/>
      <c r="DL25" s="650">
        <v>410255</v>
      </c>
      <c r="DM25" s="677"/>
      <c r="DN25" s="677"/>
      <c r="DO25" s="677"/>
      <c r="DP25" s="677"/>
      <c r="DQ25" s="677"/>
      <c r="DR25" s="677"/>
      <c r="DS25" s="677"/>
      <c r="DT25" s="677"/>
      <c r="DU25" s="677"/>
      <c r="DV25" s="678"/>
      <c r="DW25" s="646">
        <v>31.6</v>
      </c>
      <c r="DX25" s="674"/>
      <c r="DY25" s="674"/>
      <c r="DZ25" s="674"/>
      <c r="EA25" s="674"/>
      <c r="EB25" s="674"/>
      <c r="EC25" s="675"/>
    </row>
    <row r="26" spans="2:133" ht="11.25" customHeight="1">
      <c r="B26" s="638" t="s">
        <v>293</v>
      </c>
      <c r="C26" s="639"/>
      <c r="D26" s="639"/>
      <c r="E26" s="639"/>
      <c r="F26" s="639"/>
      <c r="G26" s="639"/>
      <c r="H26" s="639"/>
      <c r="I26" s="639"/>
      <c r="J26" s="639"/>
      <c r="K26" s="639"/>
      <c r="L26" s="639"/>
      <c r="M26" s="639"/>
      <c r="N26" s="639"/>
      <c r="O26" s="639"/>
      <c r="P26" s="639"/>
      <c r="Q26" s="640"/>
      <c r="R26" s="641">
        <v>6833</v>
      </c>
      <c r="S26" s="642"/>
      <c r="T26" s="642"/>
      <c r="U26" s="642"/>
      <c r="V26" s="642"/>
      <c r="W26" s="642"/>
      <c r="X26" s="642"/>
      <c r="Y26" s="643"/>
      <c r="Z26" s="644">
        <v>0.3</v>
      </c>
      <c r="AA26" s="644"/>
      <c r="AB26" s="644"/>
      <c r="AC26" s="644"/>
      <c r="AD26" s="645" t="s">
        <v>176</v>
      </c>
      <c r="AE26" s="645"/>
      <c r="AF26" s="645"/>
      <c r="AG26" s="645"/>
      <c r="AH26" s="645"/>
      <c r="AI26" s="645"/>
      <c r="AJ26" s="645"/>
      <c r="AK26" s="645"/>
      <c r="AL26" s="646" t="s">
        <v>231</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231</v>
      </c>
      <c r="BH26" s="642"/>
      <c r="BI26" s="642"/>
      <c r="BJ26" s="642"/>
      <c r="BK26" s="642"/>
      <c r="BL26" s="642"/>
      <c r="BM26" s="642"/>
      <c r="BN26" s="643"/>
      <c r="BO26" s="644" t="s">
        <v>128</v>
      </c>
      <c r="BP26" s="644"/>
      <c r="BQ26" s="644"/>
      <c r="BR26" s="644"/>
      <c r="BS26" s="650" t="s">
        <v>128</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261905</v>
      </c>
      <c r="CS26" s="642"/>
      <c r="CT26" s="642"/>
      <c r="CU26" s="642"/>
      <c r="CV26" s="642"/>
      <c r="CW26" s="642"/>
      <c r="CX26" s="642"/>
      <c r="CY26" s="643"/>
      <c r="CZ26" s="646">
        <v>12.8</v>
      </c>
      <c r="DA26" s="674"/>
      <c r="DB26" s="674"/>
      <c r="DC26" s="679"/>
      <c r="DD26" s="650">
        <v>240405</v>
      </c>
      <c r="DE26" s="642"/>
      <c r="DF26" s="642"/>
      <c r="DG26" s="642"/>
      <c r="DH26" s="642"/>
      <c r="DI26" s="642"/>
      <c r="DJ26" s="642"/>
      <c r="DK26" s="643"/>
      <c r="DL26" s="650" t="s">
        <v>231</v>
      </c>
      <c r="DM26" s="642"/>
      <c r="DN26" s="642"/>
      <c r="DO26" s="642"/>
      <c r="DP26" s="642"/>
      <c r="DQ26" s="642"/>
      <c r="DR26" s="642"/>
      <c r="DS26" s="642"/>
      <c r="DT26" s="642"/>
      <c r="DU26" s="642"/>
      <c r="DV26" s="643"/>
      <c r="DW26" s="646" t="s">
        <v>176</v>
      </c>
      <c r="DX26" s="674"/>
      <c r="DY26" s="674"/>
      <c r="DZ26" s="674"/>
      <c r="EA26" s="674"/>
      <c r="EB26" s="674"/>
      <c r="EC26" s="675"/>
    </row>
    <row r="27" spans="2:133" ht="11.25" customHeight="1">
      <c r="B27" s="638" t="s">
        <v>296</v>
      </c>
      <c r="C27" s="639"/>
      <c r="D27" s="639"/>
      <c r="E27" s="639"/>
      <c r="F27" s="639"/>
      <c r="G27" s="639"/>
      <c r="H27" s="639"/>
      <c r="I27" s="639"/>
      <c r="J27" s="639"/>
      <c r="K27" s="639"/>
      <c r="L27" s="639"/>
      <c r="M27" s="639"/>
      <c r="N27" s="639"/>
      <c r="O27" s="639"/>
      <c r="P27" s="639"/>
      <c r="Q27" s="640"/>
      <c r="R27" s="641">
        <v>244649</v>
      </c>
      <c r="S27" s="642"/>
      <c r="T27" s="642"/>
      <c r="U27" s="642"/>
      <c r="V27" s="642"/>
      <c r="W27" s="642"/>
      <c r="X27" s="642"/>
      <c r="Y27" s="643"/>
      <c r="Z27" s="644">
        <v>10.199999999999999</v>
      </c>
      <c r="AA27" s="644"/>
      <c r="AB27" s="644"/>
      <c r="AC27" s="644"/>
      <c r="AD27" s="645" t="s">
        <v>231</v>
      </c>
      <c r="AE27" s="645"/>
      <c r="AF27" s="645"/>
      <c r="AG27" s="645"/>
      <c r="AH27" s="645"/>
      <c r="AI27" s="645"/>
      <c r="AJ27" s="645"/>
      <c r="AK27" s="645"/>
      <c r="AL27" s="646" t="s">
        <v>231</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103645</v>
      </c>
      <c r="BH27" s="642"/>
      <c r="BI27" s="642"/>
      <c r="BJ27" s="642"/>
      <c r="BK27" s="642"/>
      <c r="BL27" s="642"/>
      <c r="BM27" s="642"/>
      <c r="BN27" s="643"/>
      <c r="BO27" s="644">
        <v>100</v>
      </c>
      <c r="BP27" s="644"/>
      <c r="BQ27" s="644"/>
      <c r="BR27" s="644"/>
      <c r="BS27" s="650" t="s">
        <v>231</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114274</v>
      </c>
      <c r="CS27" s="677"/>
      <c r="CT27" s="677"/>
      <c r="CU27" s="677"/>
      <c r="CV27" s="677"/>
      <c r="CW27" s="677"/>
      <c r="CX27" s="677"/>
      <c r="CY27" s="678"/>
      <c r="CZ27" s="646">
        <v>5.6</v>
      </c>
      <c r="DA27" s="674"/>
      <c r="DB27" s="674"/>
      <c r="DC27" s="679"/>
      <c r="DD27" s="650">
        <v>33208</v>
      </c>
      <c r="DE27" s="677"/>
      <c r="DF27" s="677"/>
      <c r="DG27" s="677"/>
      <c r="DH27" s="677"/>
      <c r="DI27" s="677"/>
      <c r="DJ27" s="677"/>
      <c r="DK27" s="678"/>
      <c r="DL27" s="650">
        <v>32956</v>
      </c>
      <c r="DM27" s="677"/>
      <c r="DN27" s="677"/>
      <c r="DO27" s="677"/>
      <c r="DP27" s="677"/>
      <c r="DQ27" s="677"/>
      <c r="DR27" s="677"/>
      <c r="DS27" s="677"/>
      <c r="DT27" s="677"/>
      <c r="DU27" s="677"/>
      <c r="DV27" s="678"/>
      <c r="DW27" s="646">
        <v>2.5</v>
      </c>
      <c r="DX27" s="674"/>
      <c r="DY27" s="674"/>
      <c r="DZ27" s="674"/>
      <c r="EA27" s="674"/>
      <c r="EB27" s="674"/>
      <c r="EC27" s="675"/>
    </row>
    <row r="28" spans="2:133" ht="11.25" customHeight="1">
      <c r="B28" s="683" t="s">
        <v>299</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176</v>
      </c>
      <c r="AA28" s="644"/>
      <c r="AB28" s="644"/>
      <c r="AC28" s="644"/>
      <c r="AD28" s="645" t="s">
        <v>176</v>
      </c>
      <c r="AE28" s="645"/>
      <c r="AF28" s="645"/>
      <c r="AG28" s="645"/>
      <c r="AH28" s="645"/>
      <c r="AI28" s="645"/>
      <c r="AJ28" s="645"/>
      <c r="AK28" s="645"/>
      <c r="AL28" s="646" t="s">
        <v>231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199110</v>
      </c>
      <c r="CS28" s="642"/>
      <c r="CT28" s="642"/>
      <c r="CU28" s="642"/>
      <c r="CV28" s="642"/>
      <c r="CW28" s="642"/>
      <c r="CX28" s="642"/>
      <c r="CY28" s="643"/>
      <c r="CZ28" s="646">
        <v>9.6999999999999993</v>
      </c>
      <c r="DA28" s="674"/>
      <c r="DB28" s="674"/>
      <c r="DC28" s="679"/>
      <c r="DD28" s="650">
        <v>198802</v>
      </c>
      <c r="DE28" s="642"/>
      <c r="DF28" s="642"/>
      <c r="DG28" s="642"/>
      <c r="DH28" s="642"/>
      <c r="DI28" s="642"/>
      <c r="DJ28" s="642"/>
      <c r="DK28" s="643"/>
      <c r="DL28" s="650">
        <v>198802</v>
      </c>
      <c r="DM28" s="642"/>
      <c r="DN28" s="642"/>
      <c r="DO28" s="642"/>
      <c r="DP28" s="642"/>
      <c r="DQ28" s="642"/>
      <c r="DR28" s="642"/>
      <c r="DS28" s="642"/>
      <c r="DT28" s="642"/>
      <c r="DU28" s="642"/>
      <c r="DV28" s="643"/>
      <c r="DW28" s="646">
        <v>15.3</v>
      </c>
      <c r="DX28" s="674"/>
      <c r="DY28" s="674"/>
      <c r="DZ28" s="674"/>
      <c r="EA28" s="674"/>
      <c r="EB28" s="674"/>
      <c r="EC28" s="675"/>
    </row>
    <row r="29" spans="2:133" ht="11.25" customHeight="1">
      <c r="B29" s="638" t="s">
        <v>301</v>
      </c>
      <c r="C29" s="639"/>
      <c r="D29" s="639"/>
      <c r="E29" s="639"/>
      <c r="F29" s="639"/>
      <c r="G29" s="639"/>
      <c r="H29" s="639"/>
      <c r="I29" s="639"/>
      <c r="J29" s="639"/>
      <c r="K29" s="639"/>
      <c r="L29" s="639"/>
      <c r="M29" s="639"/>
      <c r="N29" s="639"/>
      <c r="O29" s="639"/>
      <c r="P29" s="639"/>
      <c r="Q29" s="640"/>
      <c r="R29" s="641">
        <v>126216</v>
      </c>
      <c r="S29" s="642"/>
      <c r="T29" s="642"/>
      <c r="U29" s="642"/>
      <c r="V29" s="642"/>
      <c r="W29" s="642"/>
      <c r="X29" s="642"/>
      <c r="Y29" s="643"/>
      <c r="Z29" s="644">
        <v>5.3</v>
      </c>
      <c r="AA29" s="644"/>
      <c r="AB29" s="644"/>
      <c r="AC29" s="644"/>
      <c r="AD29" s="645" t="s">
        <v>176</v>
      </c>
      <c r="AE29" s="645"/>
      <c r="AF29" s="645"/>
      <c r="AG29" s="645"/>
      <c r="AH29" s="645"/>
      <c r="AI29" s="645"/>
      <c r="AJ29" s="645"/>
      <c r="AK29" s="645"/>
      <c r="AL29" s="646" t="s">
        <v>231</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199108</v>
      </c>
      <c r="CS29" s="677"/>
      <c r="CT29" s="677"/>
      <c r="CU29" s="677"/>
      <c r="CV29" s="677"/>
      <c r="CW29" s="677"/>
      <c r="CX29" s="677"/>
      <c r="CY29" s="678"/>
      <c r="CZ29" s="646">
        <v>9.6999999999999993</v>
      </c>
      <c r="DA29" s="674"/>
      <c r="DB29" s="674"/>
      <c r="DC29" s="679"/>
      <c r="DD29" s="650">
        <v>198800</v>
      </c>
      <c r="DE29" s="677"/>
      <c r="DF29" s="677"/>
      <c r="DG29" s="677"/>
      <c r="DH29" s="677"/>
      <c r="DI29" s="677"/>
      <c r="DJ29" s="677"/>
      <c r="DK29" s="678"/>
      <c r="DL29" s="650">
        <v>198800</v>
      </c>
      <c r="DM29" s="677"/>
      <c r="DN29" s="677"/>
      <c r="DO29" s="677"/>
      <c r="DP29" s="677"/>
      <c r="DQ29" s="677"/>
      <c r="DR29" s="677"/>
      <c r="DS29" s="677"/>
      <c r="DT29" s="677"/>
      <c r="DU29" s="677"/>
      <c r="DV29" s="678"/>
      <c r="DW29" s="646">
        <v>15.3</v>
      </c>
      <c r="DX29" s="674"/>
      <c r="DY29" s="674"/>
      <c r="DZ29" s="674"/>
      <c r="EA29" s="674"/>
      <c r="EB29" s="674"/>
      <c r="EC29" s="675"/>
    </row>
    <row r="30" spans="2:133" ht="11.25" customHeight="1">
      <c r="B30" s="638" t="s">
        <v>306</v>
      </c>
      <c r="C30" s="639"/>
      <c r="D30" s="639"/>
      <c r="E30" s="639"/>
      <c r="F30" s="639"/>
      <c r="G30" s="639"/>
      <c r="H30" s="639"/>
      <c r="I30" s="639"/>
      <c r="J30" s="639"/>
      <c r="K30" s="639"/>
      <c r="L30" s="639"/>
      <c r="M30" s="639"/>
      <c r="N30" s="639"/>
      <c r="O30" s="639"/>
      <c r="P30" s="639"/>
      <c r="Q30" s="640"/>
      <c r="R30" s="641">
        <v>5818</v>
      </c>
      <c r="S30" s="642"/>
      <c r="T30" s="642"/>
      <c r="U30" s="642"/>
      <c r="V30" s="642"/>
      <c r="W30" s="642"/>
      <c r="X30" s="642"/>
      <c r="Y30" s="643"/>
      <c r="Z30" s="644">
        <v>0.2</v>
      </c>
      <c r="AA30" s="644"/>
      <c r="AB30" s="644"/>
      <c r="AC30" s="644"/>
      <c r="AD30" s="645" t="s">
        <v>128</v>
      </c>
      <c r="AE30" s="645"/>
      <c r="AF30" s="645"/>
      <c r="AG30" s="645"/>
      <c r="AH30" s="645"/>
      <c r="AI30" s="645"/>
      <c r="AJ30" s="645"/>
      <c r="AK30" s="645"/>
      <c r="AL30" s="646" t="s">
        <v>128</v>
      </c>
      <c r="AM30" s="647"/>
      <c r="AN30" s="647"/>
      <c r="AO30" s="648"/>
      <c r="AP30" s="689" t="s">
        <v>307</v>
      </c>
      <c r="AQ30" s="690"/>
      <c r="AR30" s="690"/>
      <c r="AS30" s="690"/>
      <c r="AT30" s="695" t="s">
        <v>308</v>
      </c>
      <c r="AU30" s="224"/>
      <c r="AV30" s="224"/>
      <c r="AW30" s="224"/>
      <c r="AX30" s="627" t="s">
        <v>186</v>
      </c>
      <c r="AY30" s="628"/>
      <c r="AZ30" s="628"/>
      <c r="BA30" s="628"/>
      <c r="BB30" s="628"/>
      <c r="BC30" s="628"/>
      <c r="BD30" s="628"/>
      <c r="BE30" s="628"/>
      <c r="BF30" s="629"/>
      <c r="BG30" s="701">
        <v>98.8</v>
      </c>
      <c r="BH30" s="702"/>
      <c r="BI30" s="702"/>
      <c r="BJ30" s="702"/>
      <c r="BK30" s="702"/>
      <c r="BL30" s="702"/>
      <c r="BM30" s="636">
        <v>95.3</v>
      </c>
      <c r="BN30" s="702"/>
      <c r="BO30" s="702"/>
      <c r="BP30" s="702"/>
      <c r="BQ30" s="703"/>
      <c r="BR30" s="701">
        <v>98.1</v>
      </c>
      <c r="BS30" s="702"/>
      <c r="BT30" s="702"/>
      <c r="BU30" s="702"/>
      <c r="BV30" s="702"/>
      <c r="BW30" s="702"/>
      <c r="BX30" s="636">
        <v>94.9</v>
      </c>
      <c r="BY30" s="702"/>
      <c r="BZ30" s="702"/>
      <c r="CA30" s="702"/>
      <c r="CB30" s="703"/>
      <c r="CD30" s="706"/>
      <c r="CE30" s="707"/>
      <c r="CF30" s="656" t="s">
        <v>309</v>
      </c>
      <c r="CG30" s="657"/>
      <c r="CH30" s="657"/>
      <c r="CI30" s="657"/>
      <c r="CJ30" s="657"/>
      <c r="CK30" s="657"/>
      <c r="CL30" s="657"/>
      <c r="CM30" s="657"/>
      <c r="CN30" s="657"/>
      <c r="CO30" s="657"/>
      <c r="CP30" s="657"/>
      <c r="CQ30" s="658"/>
      <c r="CR30" s="641">
        <v>191225</v>
      </c>
      <c r="CS30" s="642"/>
      <c r="CT30" s="642"/>
      <c r="CU30" s="642"/>
      <c r="CV30" s="642"/>
      <c r="CW30" s="642"/>
      <c r="CX30" s="642"/>
      <c r="CY30" s="643"/>
      <c r="CZ30" s="646">
        <v>9.4</v>
      </c>
      <c r="DA30" s="674"/>
      <c r="DB30" s="674"/>
      <c r="DC30" s="679"/>
      <c r="DD30" s="650">
        <v>191225</v>
      </c>
      <c r="DE30" s="642"/>
      <c r="DF30" s="642"/>
      <c r="DG30" s="642"/>
      <c r="DH30" s="642"/>
      <c r="DI30" s="642"/>
      <c r="DJ30" s="642"/>
      <c r="DK30" s="643"/>
      <c r="DL30" s="650">
        <v>191225</v>
      </c>
      <c r="DM30" s="642"/>
      <c r="DN30" s="642"/>
      <c r="DO30" s="642"/>
      <c r="DP30" s="642"/>
      <c r="DQ30" s="642"/>
      <c r="DR30" s="642"/>
      <c r="DS30" s="642"/>
      <c r="DT30" s="642"/>
      <c r="DU30" s="642"/>
      <c r="DV30" s="643"/>
      <c r="DW30" s="646">
        <v>14.7</v>
      </c>
      <c r="DX30" s="674"/>
      <c r="DY30" s="674"/>
      <c r="DZ30" s="674"/>
      <c r="EA30" s="674"/>
      <c r="EB30" s="674"/>
      <c r="EC30" s="675"/>
    </row>
    <row r="31" spans="2:133" ht="11.25" customHeight="1">
      <c r="B31" s="638" t="s">
        <v>310</v>
      </c>
      <c r="C31" s="639"/>
      <c r="D31" s="639"/>
      <c r="E31" s="639"/>
      <c r="F31" s="639"/>
      <c r="G31" s="639"/>
      <c r="H31" s="639"/>
      <c r="I31" s="639"/>
      <c r="J31" s="639"/>
      <c r="K31" s="639"/>
      <c r="L31" s="639"/>
      <c r="M31" s="639"/>
      <c r="N31" s="639"/>
      <c r="O31" s="639"/>
      <c r="P31" s="639"/>
      <c r="Q31" s="640"/>
      <c r="R31" s="641">
        <v>5730</v>
      </c>
      <c r="S31" s="642"/>
      <c r="T31" s="642"/>
      <c r="U31" s="642"/>
      <c r="V31" s="642"/>
      <c r="W31" s="642"/>
      <c r="X31" s="642"/>
      <c r="Y31" s="643"/>
      <c r="Z31" s="644">
        <v>0.2</v>
      </c>
      <c r="AA31" s="644"/>
      <c r="AB31" s="644"/>
      <c r="AC31" s="644"/>
      <c r="AD31" s="645" t="s">
        <v>176</v>
      </c>
      <c r="AE31" s="645"/>
      <c r="AF31" s="645"/>
      <c r="AG31" s="645"/>
      <c r="AH31" s="645"/>
      <c r="AI31" s="645"/>
      <c r="AJ31" s="645"/>
      <c r="AK31" s="645"/>
      <c r="AL31" s="646" t="s">
        <v>231</v>
      </c>
      <c r="AM31" s="647"/>
      <c r="AN31" s="647"/>
      <c r="AO31" s="648"/>
      <c r="AP31" s="691"/>
      <c r="AQ31" s="692"/>
      <c r="AR31" s="692"/>
      <c r="AS31" s="692"/>
      <c r="AT31" s="696"/>
      <c r="AU31" s="223" t="s">
        <v>311</v>
      </c>
      <c r="AV31" s="223"/>
      <c r="AW31" s="223"/>
      <c r="AX31" s="638" t="s">
        <v>312</v>
      </c>
      <c r="AY31" s="639"/>
      <c r="AZ31" s="639"/>
      <c r="BA31" s="639"/>
      <c r="BB31" s="639"/>
      <c r="BC31" s="639"/>
      <c r="BD31" s="639"/>
      <c r="BE31" s="639"/>
      <c r="BF31" s="640"/>
      <c r="BG31" s="698">
        <v>99.4</v>
      </c>
      <c r="BH31" s="677"/>
      <c r="BI31" s="677"/>
      <c r="BJ31" s="677"/>
      <c r="BK31" s="677"/>
      <c r="BL31" s="677"/>
      <c r="BM31" s="647">
        <v>98.6</v>
      </c>
      <c r="BN31" s="699"/>
      <c r="BO31" s="699"/>
      <c r="BP31" s="699"/>
      <c r="BQ31" s="700"/>
      <c r="BR31" s="698">
        <v>99.3</v>
      </c>
      <c r="BS31" s="677"/>
      <c r="BT31" s="677"/>
      <c r="BU31" s="677"/>
      <c r="BV31" s="677"/>
      <c r="BW31" s="677"/>
      <c r="BX31" s="647">
        <v>98.4</v>
      </c>
      <c r="BY31" s="699"/>
      <c r="BZ31" s="699"/>
      <c r="CA31" s="699"/>
      <c r="CB31" s="700"/>
      <c r="CD31" s="706"/>
      <c r="CE31" s="707"/>
      <c r="CF31" s="656" t="s">
        <v>313</v>
      </c>
      <c r="CG31" s="657"/>
      <c r="CH31" s="657"/>
      <c r="CI31" s="657"/>
      <c r="CJ31" s="657"/>
      <c r="CK31" s="657"/>
      <c r="CL31" s="657"/>
      <c r="CM31" s="657"/>
      <c r="CN31" s="657"/>
      <c r="CO31" s="657"/>
      <c r="CP31" s="657"/>
      <c r="CQ31" s="658"/>
      <c r="CR31" s="641">
        <v>7883</v>
      </c>
      <c r="CS31" s="677"/>
      <c r="CT31" s="677"/>
      <c r="CU31" s="677"/>
      <c r="CV31" s="677"/>
      <c r="CW31" s="677"/>
      <c r="CX31" s="677"/>
      <c r="CY31" s="678"/>
      <c r="CZ31" s="646">
        <v>0.4</v>
      </c>
      <c r="DA31" s="674"/>
      <c r="DB31" s="674"/>
      <c r="DC31" s="679"/>
      <c r="DD31" s="650">
        <v>7575</v>
      </c>
      <c r="DE31" s="677"/>
      <c r="DF31" s="677"/>
      <c r="DG31" s="677"/>
      <c r="DH31" s="677"/>
      <c r="DI31" s="677"/>
      <c r="DJ31" s="677"/>
      <c r="DK31" s="678"/>
      <c r="DL31" s="650">
        <v>7575</v>
      </c>
      <c r="DM31" s="677"/>
      <c r="DN31" s="677"/>
      <c r="DO31" s="677"/>
      <c r="DP31" s="677"/>
      <c r="DQ31" s="677"/>
      <c r="DR31" s="677"/>
      <c r="DS31" s="677"/>
      <c r="DT31" s="677"/>
      <c r="DU31" s="677"/>
      <c r="DV31" s="678"/>
      <c r="DW31" s="646">
        <v>0.6</v>
      </c>
      <c r="DX31" s="674"/>
      <c r="DY31" s="674"/>
      <c r="DZ31" s="674"/>
      <c r="EA31" s="674"/>
      <c r="EB31" s="674"/>
      <c r="EC31" s="675"/>
    </row>
    <row r="32" spans="2:133" ht="11.25" customHeight="1">
      <c r="B32" s="638" t="s">
        <v>314</v>
      </c>
      <c r="C32" s="639"/>
      <c r="D32" s="639"/>
      <c r="E32" s="639"/>
      <c r="F32" s="639"/>
      <c r="G32" s="639"/>
      <c r="H32" s="639"/>
      <c r="I32" s="639"/>
      <c r="J32" s="639"/>
      <c r="K32" s="639"/>
      <c r="L32" s="639"/>
      <c r="M32" s="639"/>
      <c r="N32" s="639"/>
      <c r="O32" s="639"/>
      <c r="P32" s="639"/>
      <c r="Q32" s="640"/>
      <c r="R32" s="641">
        <v>280</v>
      </c>
      <c r="S32" s="642"/>
      <c r="T32" s="642"/>
      <c r="U32" s="642"/>
      <c r="V32" s="642"/>
      <c r="W32" s="642"/>
      <c r="X32" s="642"/>
      <c r="Y32" s="643"/>
      <c r="Z32" s="644">
        <v>0</v>
      </c>
      <c r="AA32" s="644"/>
      <c r="AB32" s="644"/>
      <c r="AC32" s="644"/>
      <c r="AD32" s="645" t="s">
        <v>231</v>
      </c>
      <c r="AE32" s="645"/>
      <c r="AF32" s="645"/>
      <c r="AG32" s="645"/>
      <c r="AH32" s="645"/>
      <c r="AI32" s="645"/>
      <c r="AJ32" s="645"/>
      <c r="AK32" s="645"/>
      <c r="AL32" s="646" t="s">
        <v>176</v>
      </c>
      <c r="AM32" s="647"/>
      <c r="AN32" s="647"/>
      <c r="AO32" s="648"/>
      <c r="AP32" s="693"/>
      <c r="AQ32" s="694"/>
      <c r="AR32" s="694"/>
      <c r="AS32" s="694"/>
      <c r="AT32" s="697"/>
      <c r="AU32" s="225"/>
      <c r="AV32" s="225"/>
      <c r="AW32" s="225"/>
      <c r="AX32" s="686" t="s">
        <v>315</v>
      </c>
      <c r="AY32" s="687"/>
      <c r="AZ32" s="687"/>
      <c r="BA32" s="687"/>
      <c r="BB32" s="687"/>
      <c r="BC32" s="687"/>
      <c r="BD32" s="687"/>
      <c r="BE32" s="687"/>
      <c r="BF32" s="688"/>
      <c r="BG32" s="710">
        <v>98.4</v>
      </c>
      <c r="BH32" s="711"/>
      <c r="BI32" s="711"/>
      <c r="BJ32" s="711"/>
      <c r="BK32" s="711"/>
      <c r="BL32" s="711"/>
      <c r="BM32" s="712">
        <v>93.1</v>
      </c>
      <c r="BN32" s="711"/>
      <c r="BO32" s="711"/>
      <c r="BP32" s="711"/>
      <c r="BQ32" s="713"/>
      <c r="BR32" s="710">
        <v>97.2</v>
      </c>
      <c r="BS32" s="711"/>
      <c r="BT32" s="711"/>
      <c r="BU32" s="711"/>
      <c r="BV32" s="711"/>
      <c r="BW32" s="711"/>
      <c r="BX32" s="712">
        <v>92.6</v>
      </c>
      <c r="BY32" s="711"/>
      <c r="BZ32" s="711"/>
      <c r="CA32" s="711"/>
      <c r="CB32" s="713"/>
      <c r="CD32" s="708"/>
      <c r="CE32" s="709"/>
      <c r="CF32" s="656" t="s">
        <v>316</v>
      </c>
      <c r="CG32" s="657"/>
      <c r="CH32" s="657"/>
      <c r="CI32" s="657"/>
      <c r="CJ32" s="657"/>
      <c r="CK32" s="657"/>
      <c r="CL32" s="657"/>
      <c r="CM32" s="657"/>
      <c r="CN32" s="657"/>
      <c r="CO32" s="657"/>
      <c r="CP32" s="657"/>
      <c r="CQ32" s="658"/>
      <c r="CR32" s="641">
        <v>2</v>
      </c>
      <c r="CS32" s="642"/>
      <c r="CT32" s="642"/>
      <c r="CU32" s="642"/>
      <c r="CV32" s="642"/>
      <c r="CW32" s="642"/>
      <c r="CX32" s="642"/>
      <c r="CY32" s="643"/>
      <c r="CZ32" s="646">
        <v>0</v>
      </c>
      <c r="DA32" s="674"/>
      <c r="DB32" s="674"/>
      <c r="DC32" s="679"/>
      <c r="DD32" s="650">
        <v>2</v>
      </c>
      <c r="DE32" s="642"/>
      <c r="DF32" s="642"/>
      <c r="DG32" s="642"/>
      <c r="DH32" s="642"/>
      <c r="DI32" s="642"/>
      <c r="DJ32" s="642"/>
      <c r="DK32" s="643"/>
      <c r="DL32" s="650">
        <v>2</v>
      </c>
      <c r="DM32" s="642"/>
      <c r="DN32" s="642"/>
      <c r="DO32" s="642"/>
      <c r="DP32" s="642"/>
      <c r="DQ32" s="642"/>
      <c r="DR32" s="642"/>
      <c r="DS32" s="642"/>
      <c r="DT32" s="642"/>
      <c r="DU32" s="642"/>
      <c r="DV32" s="643"/>
      <c r="DW32" s="646">
        <v>0</v>
      </c>
      <c r="DX32" s="674"/>
      <c r="DY32" s="674"/>
      <c r="DZ32" s="674"/>
      <c r="EA32" s="674"/>
      <c r="EB32" s="674"/>
      <c r="EC32" s="675"/>
    </row>
    <row r="33" spans="2:133" ht="11.25" customHeight="1">
      <c r="B33" s="638" t="s">
        <v>317</v>
      </c>
      <c r="C33" s="639"/>
      <c r="D33" s="639"/>
      <c r="E33" s="639"/>
      <c r="F33" s="639"/>
      <c r="G33" s="639"/>
      <c r="H33" s="639"/>
      <c r="I33" s="639"/>
      <c r="J33" s="639"/>
      <c r="K33" s="639"/>
      <c r="L33" s="639"/>
      <c r="M33" s="639"/>
      <c r="N33" s="639"/>
      <c r="O33" s="639"/>
      <c r="P33" s="639"/>
      <c r="Q33" s="640"/>
      <c r="R33" s="641">
        <v>314556</v>
      </c>
      <c r="S33" s="642"/>
      <c r="T33" s="642"/>
      <c r="U33" s="642"/>
      <c r="V33" s="642"/>
      <c r="W33" s="642"/>
      <c r="X33" s="642"/>
      <c r="Y33" s="643"/>
      <c r="Z33" s="644">
        <v>13.2</v>
      </c>
      <c r="AA33" s="644"/>
      <c r="AB33" s="644"/>
      <c r="AC33" s="644"/>
      <c r="AD33" s="645" t="s">
        <v>231</v>
      </c>
      <c r="AE33" s="645"/>
      <c r="AF33" s="645"/>
      <c r="AG33" s="645"/>
      <c r="AH33" s="645"/>
      <c r="AI33" s="645"/>
      <c r="AJ33" s="645"/>
      <c r="AK33" s="645"/>
      <c r="AL33" s="646" t="s">
        <v>128</v>
      </c>
      <c r="AM33" s="647"/>
      <c r="AN33" s="647"/>
      <c r="AO33" s="648"/>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656" t="s">
        <v>318</v>
      </c>
      <c r="CE33" s="657"/>
      <c r="CF33" s="657"/>
      <c r="CG33" s="657"/>
      <c r="CH33" s="657"/>
      <c r="CI33" s="657"/>
      <c r="CJ33" s="657"/>
      <c r="CK33" s="657"/>
      <c r="CL33" s="657"/>
      <c r="CM33" s="657"/>
      <c r="CN33" s="657"/>
      <c r="CO33" s="657"/>
      <c r="CP33" s="657"/>
      <c r="CQ33" s="658"/>
      <c r="CR33" s="641">
        <v>778924</v>
      </c>
      <c r="CS33" s="677"/>
      <c r="CT33" s="677"/>
      <c r="CU33" s="677"/>
      <c r="CV33" s="677"/>
      <c r="CW33" s="677"/>
      <c r="CX33" s="677"/>
      <c r="CY33" s="678"/>
      <c r="CZ33" s="646">
        <v>38.1</v>
      </c>
      <c r="DA33" s="674"/>
      <c r="DB33" s="674"/>
      <c r="DC33" s="679"/>
      <c r="DD33" s="650">
        <v>617425</v>
      </c>
      <c r="DE33" s="677"/>
      <c r="DF33" s="677"/>
      <c r="DG33" s="677"/>
      <c r="DH33" s="677"/>
      <c r="DI33" s="677"/>
      <c r="DJ33" s="677"/>
      <c r="DK33" s="678"/>
      <c r="DL33" s="650">
        <v>473951</v>
      </c>
      <c r="DM33" s="677"/>
      <c r="DN33" s="677"/>
      <c r="DO33" s="677"/>
      <c r="DP33" s="677"/>
      <c r="DQ33" s="677"/>
      <c r="DR33" s="677"/>
      <c r="DS33" s="677"/>
      <c r="DT33" s="677"/>
      <c r="DU33" s="677"/>
      <c r="DV33" s="678"/>
      <c r="DW33" s="646">
        <v>36.5</v>
      </c>
      <c r="DX33" s="674"/>
      <c r="DY33" s="674"/>
      <c r="DZ33" s="674"/>
      <c r="EA33" s="674"/>
      <c r="EB33" s="674"/>
      <c r="EC33" s="675"/>
    </row>
    <row r="34" spans="2:133" ht="11.25" customHeight="1">
      <c r="B34" s="638" t="s">
        <v>319</v>
      </c>
      <c r="C34" s="639"/>
      <c r="D34" s="639"/>
      <c r="E34" s="639"/>
      <c r="F34" s="639"/>
      <c r="G34" s="639"/>
      <c r="H34" s="639"/>
      <c r="I34" s="639"/>
      <c r="J34" s="639"/>
      <c r="K34" s="639"/>
      <c r="L34" s="639"/>
      <c r="M34" s="639"/>
      <c r="N34" s="639"/>
      <c r="O34" s="639"/>
      <c r="P34" s="639"/>
      <c r="Q34" s="640"/>
      <c r="R34" s="641">
        <v>27420</v>
      </c>
      <c r="S34" s="642"/>
      <c r="T34" s="642"/>
      <c r="U34" s="642"/>
      <c r="V34" s="642"/>
      <c r="W34" s="642"/>
      <c r="X34" s="642"/>
      <c r="Y34" s="643"/>
      <c r="Z34" s="644">
        <v>1.1000000000000001</v>
      </c>
      <c r="AA34" s="644"/>
      <c r="AB34" s="644"/>
      <c r="AC34" s="644"/>
      <c r="AD34" s="645">
        <v>5274</v>
      </c>
      <c r="AE34" s="645"/>
      <c r="AF34" s="645"/>
      <c r="AG34" s="645"/>
      <c r="AH34" s="645"/>
      <c r="AI34" s="645"/>
      <c r="AJ34" s="645"/>
      <c r="AK34" s="645"/>
      <c r="AL34" s="646">
        <v>0.4</v>
      </c>
      <c r="AM34" s="647"/>
      <c r="AN34" s="647"/>
      <c r="AO34" s="648"/>
      <c r="AP34" s="228"/>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288228</v>
      </c>
      <c r="CS34" s="642"/>
      <c r="CT34" s="642"/>
      <c r="CU34" s="642"/>
      <c r="CV34" s="642"/>
      <c r="CW34" s="642"/>
      <c r="CX34" s="642"/>
      <c r="CY34" s="643"/>
      <c r="CZ34" s="646">
        <v>14.1</v>
      </c>
      <c r="DA34" s="674"/>
      <c r="DB34" s="674"/>
      <c r="DC34" s="679"/>
      <c r="DD34" s="650">
        <v>205536</v>
      </c>
      <c r="DE34" s="642"/>
      <c r="DF34" s="642"/>
      <c r="DG34" s="642"/>
      <c r="DH34" s="642"/>
      <c r="DI34" s="642"/>
      <c r="DJ34" s="642"/>
      <c r="DK34" s="643"/>
      <c r="DL34" s="650">
        <v>111349</v>
      </c>
      <c r="DM34" s="642"/>
      <c r="DN34" s="642"/>
      <c r="DO34" s="642"/>
      <c r="DP34" s="642"/>
      <c r="DQ34" s="642"/>
      <c r="DR34" s="642"/>
      <c r="DS34" s="642"/>
      <c r="DT34" s="642"/>
      <c r="DU34" s="642"/>
      <c r="DV34" s="643"/>
      <c r="DW34" s="646">
        <v>8.6</v>
      </c>
      <c r="DX34" s="674"/>
      <c r="DY34" s="674"/>
      <c r="DZ34" s="674"/>
      <c r="EA34" s="674"/>
      <c r="EB34" s="674"/>
      <c r="EC34" s="675"/>
    </row>
    <row r="35" spans="2:133" ht="11.25" customHeight="1">
      <c r="B35" s="638" t="s">
        <v>323</v>
      </c>
      <c r="C35" s="639"/>
      <c r="D35" s="639"/>
      <c r="E35" s="639"/>
      <c r="F35" s="639"/>
      <c r="G35" s="639"/>
      <c r="H35" s="639"/>
      <c r="I35" s="639"/>
      <c r="J35" s="639"/>
      <c r="K35" s="639"/>
      <c r="L35" s="639"/>
      <c r="M35" s="639"/>
      <c r="N35" s="639"/>
      <c r="O35" s="639"/>
      <c r="P35" s="639"/>
      <c r="Q35" s="640"/>
      <c r="R35" s="641">
        <v>232100</v>
      </c>
      <c r="S35" s="642"/>
      <c r="T35" s="642"/>
      <c r="U35" s="642"/>
      <c r="V35" s="642"/>
      <c r="W35" s="642"/>
      <c r="X35" s="642"/>
      <c r="Y35" s="643"/>
      <c r="Z35" s="644">
        <v>9.6999999999999993</v>
      </c>
      <c r="AA35" s="644"/>
      <c r="AB35" s="644"/>
      <c r="AC35" s="644"/>
      <c r="AD35" s="645" t="s">
        <v>128</v>
      </c>
      <c r="AE35" s="645"/>
      <c r="AF35" s="645"/>
      <c r="AG35" s="645"/>
      <c r="AH35" s="645"/>
      <c r="AI35" s="645"/>
      <c r="AJ35" s="645"/>
      <c r="AK35" s="645"/>
      <c r="AL35" s="646" t="s">
        <v>176</v>
      </c>
      <c r="AM35" s="647"/>
      <c r="AN35" s="647"/>
      <c r="AO35" s="648"/>
      <c r="AP35" s="228"/>
      <c r="AQ35" s="714" t="s">
        <v>324</v>
      </c>
      <c r="AR35" s="715"/>
      <c r="AS35" s="715"/>
      <c r="AT35" s="715"/>
      <c r="AU35" s="715"/>
      <c r="AV35" s="715"/>
      <c r="AW35" s="715"/>
      <c r="AX35" s="715"/>
      <c r="AY35" s="716"/>
      <c r="AZ35" s="630">
        <v>200260</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487</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21243</v>
      </c>
      <c r="CS35" s="677"/>
      <c r="CT35" s="677"/>
      <c r="CU35" s="677"/>
      <c r="CV35" s="677"/>
      <c r="CW35" s="677"/>
      <c r="CX35" s="677"/>
      <c r="CY35" s="678"/>
      <c r="CZ35" s="646">
        <v>1</v>
      </c>
      <c r="DA35" s="674"/>
      <c r="DB35" s="674"/>
      <c r="DC35" s="679"/>
      <c r="DD35" s="650">
        <v>18768</v>
      </c>
      <c r="DE35" s="677"/>
      <c r="DF35" s="677"/>
      <c r="DG35" s="677"/>
      <c r="DH35" s="677"/>
      <c r="DI35" s="677"/>
      <c r="DJ35" s="677"/>
      <c r="DK35" s="678"/>
      <c r="DL35" s="650">
        <v>18768</v>
      </c>
      <c r="DM35" s="677"/>
      <c r="DN35" s="677"/>
      <c r="DO35" s="677"/>
      <c r="DP35" s="677"/>
      <c r="DQ35" s="677"/>
      <c r="DR35" s="677"/>
      <c r="DS35" s="677"/>
      <c r="DT35" s="677"/>
      <c r="DU35" s="677"/>
      <c r="DV35" s="678"/>
      <c r="DW35" s="646">
        <v>1.4</v>
      </c>
      <c r="DX35" s="674"/>
      <c r="DY35" s="674"/>
      <c r="DZ35" s="674"/>
      <c r="EA35" s="674"/>
      <c r="EB35" s="674"/>
      <c r="EC35" s="675"/>
    </row>
    <row r="36" spans="2:133" ht="11.25" customHeight="1">
      <c r="B36" s="638" t="s">
        <v>327</v>
      </c>
      <c r="C36" s="639"/>
      <c r="D36" s="639"/>
      <c r="E36" s="639"/>
      <c r="F36" s="639"/>
      <c r="G36" s="639"/>
      <c r="H36" s="639"/>
      <c r="I36" s="639"/>
      <c r="J36" s="639"/>
      <c r="K36" s="639"/>
      <c r="L36" s="639"/>
      <c r="M36" s="639"/>
      <c r="N36" s="639"/>
      <c r="O36" s="639"/>
      <c r="P36" s="639"/>
      <c r="Q36" s="640"/>
      <c r="R36" s="641" t="s">
        <v>176</v>
      </c>
      <c r="S36" s="642"/>
      <c r="T36" s="642"/>
      <c r="U36" s="642"/>
      <c r="V36" s="642"/>
      <c r="W36" s="642"/>
      <c r="X36" s="642"/>
      <c r="Y36" s="643"/>
      <c r="Z36" s="644" t="s">
        <v>231</v>
      </c>
      <c r="AA36" s="644"/>
      <c r="AB36" s="644"/>
      <c r="AC36" s="644"/>
      <c r="AD36" s="645" t="s">
        <v>128</v>
      </c>
      <c r="AE36" s="645"/>
      <c r="AF36" s="645"/>
      <c r="AG36" s="645"/>
      <c r="AH36" s="645"/>
      <c r="AI36" s="645"/>
      <c r="AJ36" s="645"/>
      <c r="AK36" s="645"/>
      <c r="AL36" s="646" t="s">
        <v>231</v>
      </c>
      <c r="AM36" s="647"/>
      <c r="AN36" s="647"/>
      <c r="AO36" s="648"/>
      <c r="AQ36" s="718" t="s">
        <v>328</v>
      </c>
      <c r="AR36" s="719"/>
      <c r="AS36" s="719"/>
      <c r="AT36" s="719"/>
      <c r="AU36" s="719"/>
      <c r="AV36" s="719"/>
      <c r="AW36" s="719"/>
      <c r="AX36" s="719"/>
      <c r="AY36" s="720"/>
      <c r="AZ36" s="641">
        <v>32484</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-2786</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259296</v>
      </c>
      <c r="CS36" s="642"/>
      <c r="CT36" s="642"/>
      <c r="CU36" s="642"/>
      <c r="CV36" s="642"/>
      <c r="CW36" s="642"/>
      <c r="CX36" s="642"/>
      <c r="CY36" s="643"/>
      <c r="CZ36" s="646">
        <v>12.7</v>
      </c>
      <c r="DA36" s="674"/>
      <c r="DB36" s="674"/>
      <c r="DC36" s="679"/>
      <c r="DD36" s="650">
        <v>212240</v>
      </c>
      <c r="DE36" s="642"/>
      <c r="DF36" s="642"/>
      <c r="DG36" s="642"/>
      <c r="DH36" s="642"/>
      <c r="DI36" s="642"/>
      <c r="DJ36" s="642"/>
      <c r="DK36" s="643"/>
      <c r="DL36" s="650">
        <v>178251</v>
      </c>
      <c r="DM36" s="642"/>
      <c r="DN36" s="642"/>
      <c r="DO36" s="642"/>
      <c r="DP36" s="642"/>
      <c r="DQ36" s="642"/>
      <c r="DR36" s="642"/>
      <c r="DS36" s="642"/>
      <c r="DT36" s="642"/>
      <c r="DU36" s="642"/>
      <c r="DV36" s="643"/>
      <c r="DW36" s="646">
        <v>13.7</v>
      </c>
      <c r="DX36" s="674"/>
      <c r="DY36" s="674"/>
      <c r="DZ36" s="674"/>
      <c r="EA36" s="674"/>
      <c r="EB36" s="674"/>
      <c r="EC36" s="675"/>
    </row>
    <row r="37" spans="2:133" ht="11.25" customHeight="1">
      <c r="B37" s="638" t="s">
        <v>331</v>
      </c>
      <c r="C37" s="639"/>
      <c r="D37" s="639"/>
      <c r="E37" s="639"/>
      <c r="F37" s="639"/>
      <c r="G37" s="639"/>
      <c r="H37" s="639"/>
      <c r="I37" s="639"/>
      <c r="J37" s="639"/>
      <c r="K37" s="639"/>
      <c r="L37" s="639"/>
      <c r="M37" s="639"/>
      <c r="N37" s="639"/>
      <c r="O37" s="639"/>
      <c r="P37" s="639"/>
      <c r="Q37" s="640"/>
      <c r="R37" s="641">
        <v>45000</v>
      </c>
      <c r="S37" s="642"/>
      <c r="T37" s="642"/>
      <c r="U37" s="642"/>
      <c r="V37" s="642"/>
      <c r="W37" s="642"/>
      <c r="X37" s="642"/>
      <c r="Y37" s="643"/>
      <c r="Z37" s="644">
        <v>1.9</v>
      </c>
      <c r="AA37" s="644"/>
      <c r="AB37" s="644"/>
      <c r="AC37" s="644"/>
      <c r="AD37" s="645" t="s">
        <v>176</v>
      </c>
      <c r="AE37" s="645"/>
      <c r="AF37" s="645"/>
      <c r="AG37" s="645"/>
      <c r="AH37" s="645"/>
      <c r="AI37" s="645"/>
      <c r="AJ37" s="645"/>
      <c r="AK37" s="645"/>
      <c r="AL37" s="646" t="s">
        <v>128</v>
      </c>
      <c r="AM37" s="647"/>
      <c r="AN37" s="647"/>
      <c r="AO37" s="648"/>
      <c r="AQ37" s="718" t="s">
        <v>332</v>
      </c>
      <c r="AR37" s="719"/>
      <c r="AS37" s="719"/>
      <c r="AT37" s="719"/>
      <c r="AU37" s="719"/>
      <c r="AV37" s="719"/>
      <c r="AW37" s="719"/>
      <c r="AX37" s="719"/>
      <c r="AY37" s="720"/>
      <c r="AZ37" s="641">
        <v>3188</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298</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137331</v>
      </c>
      <c r="CS37" s="677"/>
      <c r="CT37" s="677"/>
      <c r="CU37" s="677"/>
      <c r="CV37" s="677"/>
      <c r="CW37" s="677"/>
      <c r="CX37" s="677"/>
      <c r="CY37" s="678"/>
      <c r="CZ37" s="646">
        <v>6.7</v>
      </c>
      <c r="DA37" s="674"/>
      <c r="DB37" s="674"/>
      <c r="DC37" s="679"/>
      <c r="DD37" s="650">
        <v>134153</v>
      </c>
      <c r="DE37" s="677"/>
      <c r="DF37" s="677"/>
      <c r="DG37" s="677"/>
      <c r="DH37" s="677"/>
      <c r="DI37" s="677"/>
      <c r="DJ37" s="677"/>
      <c r="DK37" s="678"/>
      <c r="DL37" s="650">
        <v>130737</v>
      </c>
      <c r="DM37" s="677"/>
      <c r="DN37" s="677"/>
      <c r="DO37" s="677"/>
      <c r="DP37" s="677"/>
      <c r="DQ37" s="677"/>
      <c r="DR37" s="677"/>
      <c r="DS37" s="677"/>
      <c r="DT37" s="677"/>
      <c r="DU37" s="677"/>
      <c r="DV37" s="678"/>
      <c r="DW37" s="646">
        <v>10.1</v>
      </c>
      <c r="DX37" s="674"/>
      <c r="DY37" s="674"/>
      <c r="DZ37" s="674"/>
      <c r="EA37" s="674"/>
      <c r="EB37" s="674"/>
      <c r="EC37" s="675"/>
    </row>
    <row r="38" spans="2:133" ht="11.25" customHeight="1">
      <c r="B38" s="686" t="s">
        <v>335</v>
      </c>
      <c r="C38" s="687"/>
      <c r="D38" s="687"/>
      <c r="E38" s="687"/>
      <c r="F38" s="687"/>
      <c r="G38" s="687"/>
      <c r="H38" s="687"/>
      <c r="I38" s="687"/>
      <c r="J38" s="687"/>
      <c r="K38" s="687"/>
      <c r="L38" s="687"/>
      <c r="M38" s="687"/>
      <c r="N38" s="687"/>
      <c r="O38" s="687"/>
      <c r="P38" s="687"/>
      <c r="Q38" s="688"/>
      <c r="R38" s="721">
        <v>2390270</v>
      </c>
      <c r="S38" s="722"/>
      <c r="T38" s="722"/>
      <c r="U38" s="722"/>
      <c r="V38" s="722"/>
      <c r="W38" s="722"/>
      <c r="X38" s="722"/>
      <c r="Y38" s="723"/>
      <c r="Z38" s="724">
        <v>100</v>
      </c>
      <c r="AA38" s="724"/>
      <c r="AB38" s="724"/>
      <c r="AC38" s="724"/>
      <c r="AD38" s="725">
        <v>1253670</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t="s">
        <v>176</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462</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200260</v>
      </c>
      <c r="CS38" s="642"/>
      <c r="CT38" s="642"/>
      <c r="CU38" s="642"/>
      <c r="CV38" s="642"/>
      <c r="CW38" s="642"/>
      <c r="CX38" s="642"/>
      <c r="CY38" s="643"/>
      <c r="CZ38" s="646">
        <v>9.8000000000000007</v>
      </c>
      <c r="DA38" s="674"/>
      <c r="DB38" s="674"/>
      <c r="DC38" s="679"/>
      <c r="DD38" s="650">
        <v>180881</v>
      </c>
      <c r="DE38" s="642"/>
      <c r="DF38" s="642"/>
      <c r="DG38" s="642"/>
      <c r="DH38" s="642"/>
      <c r="DI38" s="642"/>
      <c r="DJ38" s="642"/>
      <c r="DK38" s="643"/>
      <c r="DL38" s="650">
        <v>165583</v>
      </c>
      <c r="DM38" s="642"/>
      <c r="DN38" s="642"/>
      <c r="DO38" s="642"/>
      <c r="DP38" s="642"/>
      <c r="DQ38" s="642"/>
      <c r="DR38" s="642"/>
      <c r="DS38" s="642"/>
      <c r="DT38" s="642"/>
      <c r="DU38" s="642"/>
      <c r="DV38" s="643"/>
      <c r="DW38" s="646">
        <v>12.8</v>
      </c>
      <c r="DX38" s="674"/>
      <c r="DY38" s="674"/>
      <c r="DZ38" s="674"/>
      <c r="EA38" s="674"/>
      <c r="EB38" s="674"/>
      <c r="EC38" s="675"/>
    </row>
    <row r="39" spans="2:133" ht="11.25" customHeight="1">
      <c r="AQ39" s="718" t="s">
        <v>339</v>
      </c>
      <c r="AR39" s="719"/>
      <c r="AS39" s="719"/>
      <c r="AT39" s="719"/>
      <c r="AU39" s="719"/>
      <c r="AV39" s="719"/>
      <c r="AW39" s="719"/>
      <c r="AX39" s="719"/>
      <c r="AY39" s="720"/>
      <c r="AZ39" s="641" t="s">
        <v>176</v>
      </c>
      <c r="BA39" s="642"/>
      <c r="BB39" s="642"/>
      <c r="BC39" s="642"/>
      <c r="BD39" s="677"/>
      <c r="BE39" s="677"/>
      <c r="BF39" s="700"/>
      <c r="BG39" s="732" t="s">
        <v>340</v>
      </c>
      <c r="BH39" s="733"/>
      <c r="BI39" s="733"/>
      <c r="BJ39" s="733"/>
      <c r="BK39" s="733"/>
      <c r="BL39" s="229"/>
      <c r="BM39" s="657" t="s">
        <v>341</v>
      </c>
      <c r="BN39" s="657"/>
      <c r="BO39" s="657"/>
      <c r="BP39" s="657"/>
      <c r="BQ39" s="657"/>
      <c r="BR39" s="657"/>
      <c r="BS39" s="657"/>
      <c r="BT39" s="657"/>
      <c r="BU39" s="658"/>
      <c r="BV39" s="641">
        <v>66</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9897</v>
      </c>
      <c r="CS39" s="677"/>
      <c r="CT39" s="677"/>
      <c r="CU39" s="677"/>
      <c r="CV39" s="677"/>
      <c r="CW39" s="677"/>
      <c r="CX39" s="677"/>
      <c r="CY39" s="678"/>
      <c r="CZ39" s="646">
        <v>0.5</v>
      </c>
      <c r="DA39" s="674"/>
      <c r="DB39" s="674"/>
      <c r="DC39" s="679"/>
      <c r="DD39" s="650" t="s">
        <v>128</v>
      </c>
      <c r="DE39" s="677"/>
      <c r="DF39" s="677"/>
      <c r="DG39" s="677"/>
      <c r="DH39" s="677"/>
      <c r="DI39" s="677"/>
      <c r="DJ39" s="677"/>
      <c r="DK39" s="678"/>
      <c r="DL39" s="650" t="s">
        <v>128</v>
      </c>
      <c r="DM39" s="677"/>
      <c r="DN39" s="677"/>
      <c r="DO39" s="677"/>
      <c r="DP39" s="677"/>
      <c r="DQ39" s="677"/>
      <c r="DR39" s="677"/>
      <c r="DS39" s="677"/>
      <c r="DT39" s="677"/>
      <c r="DU39" s="677"/>
      <c r="DV39" s="678"/>
      <c r="DW39" s="646" t="s">
        <v>128</v>
      </c>
      <c r="DX39" s="674"/>
      <c r="DY39" s="674"/>
      <c r="DZ39" s="674"/>
      <c r="EA39" s="674"/>
      <c r="EB39" s="674"/>
      <c r="EC39" s="675"/>
    </row>
    <row r="40" spans="2:133" ht="11.25" customHeight="1">
      <c r="AQ40" s="718" t="s">
        <v>343</v>
      </c>
      <c r="AR40" s="719"/>
      <c r="AS40" s="719"/>
      <c r="AT40" s="719"/>
      <c r="AU40" s="719"/>
      <c r="AV40" s="719"/>
      <c r="AW40" s="719"/>
      <c r="AX40" s="719"/>
      <c r="AY40" s="720"/>
      <c r="AZ40" s="641">
        <v>36665</v>
      </c>
      <c r="BA40" s="642"/>
      <c r="BB40" s="642"/>
      <c r="BC40" s="642"/>
      <c r="BD40" s="677"/>
      <c r="BE40" s="677"/>
      <c r="BF40" s="700"/>
      <c r="BG40" s="732"/>
      <c r="BH40" s="733"/>
      <c r="BI40" s="733"/>
      <c r="BJ40" s="733"/>
      <c r="BK40" s="733"/>
      <c r="BL40" s="229"/>
      <c r="BM40" s="657" t="s">
        <v>344</v>
      </c>
      <c r="BN40" s="657"/>
      <c r="BO40" s="657"/>
      <c r="BP40" s="657"/>
      <c r="BQ40" s="657"/>
      <c r="BR40" s="657"/>
      <c r="BS40" s="657"/>
      <c r="BT40" s="657"/>
      <c r="BU40" s="658"/>
      <c r="BV40" s="641" t="s">
        <v>176</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t="s">
        <v>231</v>
      </c>
      <c r="CS40" s="642"/>
      <c r="CT40" s="642"/>
      <c r="CU40" s="642"/>
      <c r="CV40" s="642"/>
      <c r="CW40" s="642"/>
      <c r="CX40" s="642"/>
      <c r="CY40" s="643"/>
      <c r="CZ40" s="646" t="s">
        <v>128</v>
      </c>
      <c r="DA40" s="674"/>
      <c r="DB40" s="674"/>
      <c r="DC40" s="679"/>
      <c r="DD40" s="650" t="s">
        <v>231</v>
      </c>
      <c r="DE40" s="642"/>
      <c r="DF40" s="642"/>
      <c r="DG40" s="642"/>
      <c r="DH40" s="642"/>
      <c r="DI40" s="642"/>
      <c r="DJ40" s="642"/>
      <c r="DK40" s="643"/>
      <c r="DL40" s="650" t="s">
        <v>128</v>
      </c>
      <c r="DM40" s="642"/>
      <c r="DN40" s="642"/>
      <c r="DO40" s="642"/>
      <c r="DP40" s="642"/>
      <c r="DQ40" s="642"/>
      <c r="DR40" s="642"/>
      <c r="DS40" s="642"/>
      <c r="DT40" s="642"/>
      <c r="DU40" s="642"/>
      <c r="DV40" s="643"/>
      <c r="DW40" s="646" t="s">
        <v>176</v>
      </c>
      <c r="DX40" s="674"/>
      <c r="DY40" s="674"/>
      <c r="DZ40" s="674"/>
      <c r="EA40" s="674"/>
      <c r="EB40" s="674"/>
      <c r="EC40" s="675"/>
    </row>
    <row r="41" spans="2:133" ht="11.25" customHeight="1">
      <c r="AQ41" s="728" t="s">
        <v>346</v>
      </c>
      <c r="AR41" s="729"/>
      <c r="AS41" s="729"/>
      <c r="AT41" s="729"/>
      <c r="AU41" s="729"/>
      <c r="AV41" s="729"/>
      <c r="AW41" s="729"/>
      <c r="AX41" s="729"/>
      <c r="AY41" s="730"/>
      <c r="AZ41" s="721">
        <v>127923</v>
      </c>
      <c r="BA41" s="722"/>
      <c r="BB41" s="722"/>
      <c r="BC41" s="722"/>
      <c r="BD41" s="711"/>
      <c r="BE41" s="711"/>
      <c r="BF41" s="713"/>
      <c r="BG41" s="734"/>
      <c r="BH41" s="735"/>
      <c r="BI41" s="735"/>
      <c r="BJ41" s="735"/>
      <c r="BK41" s="735"/>
      <c r="BL41" s="230"/>
      <c r="BM41" s="666" t="s">
        <v>347</v>
      </c>
      <c r="BN41" s="666"/>
      <c r="BO41" s="666"/>
      <c r="BP41" s="666"/>
      <c r="BQ41" s="666"/>
      <c r="BR41" s="666"/>
      <c r="BS41" s="666"/>
      <c r="BT41" s="666"/>
      <c r="BU41" s="667"/>
      <c r="BV41" s="721">
        <v>406</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128</v>
      </c>
      <c r="CS41" s="677"/>
      <c r="CT41" s="677"/>
      <c r="CU41" s="677"/>
      <c r="CV41" s="677"/>
      <c r="CW41" s="677"/>
      <c r="CX41" s="677"/>
      <c r="CY41" s="678"/>
      <c r="CZ41" s="646" t="s">
        <v>176</v>
      </c>
      <c r="DA41" s="674"/>
      <c r="DB41" s="674"/>
      <c r="DC41" s="679"/>
      <c r="DD41" s="650" t="s">
        <v>231</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3" t="s">
        <v>349</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38" t="s">
        <v>350</v>
      </c>
      <c r="CE42" s="639"/>
      <c r="CF42" s="639"/>
      <c r="CG42" s="639"/>
      <c r="CH42" s="639"/>
      <c r="CI42" s="639"/>
      <c r="CJ42" s="639"/>
      <c r="CK42" s="639"/>
      <c r="CL42" s="639"/>
      <c r="CM42" s="639"/>
      <c r="CN42" s="639"/>
      <c r="CO42" s="639"/>
      <c r="CP42" s="639"/>
      <c r="CQ42" s="640"/>
      <c r="CR42" s="641">
        <v>500407</v>
      </c>
      <c r="CS42" s="642"/>
      <c r="CT42" s="642"/>
      <c r="CU42" s="642"/>
      <c r="CV42" s="642"/>
      <c r="CW42" s="642"/>
      <c r="CX42" s="642"/>
      <c r="CY42" s="643"/>
      <c r="CZ42" s="646">
        <v>24.5</v>
      </c>
      <c r="DA42" s="647"/>
      <c r="DB42" s="647"/>
      <c r="DC42" s="742"/>
      <c r="DD42" s="650">
        <v>123871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3" t="s">
        <v>351</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38" t="s">
        <v>352</v>
      </c>
      <c r="CE43" s="639"/>
      <c r="CF43" s="639"/>
      <c r="CG43" s="639"/>
      <c r="CH43" s="639"/>
      <c r="CI43" s="639"/>
      <c r="CJ43" s="639"/>
      <c r="CK43" s="639"/>
      <c r="CL43" s="639"/>
      <c r="CM43" s="639"/>
      <c r="CN43" s="639"/>
      <c r="CO43" s="639"/>
      <c r="CP43" s="639"/>
      <c r="CQ43" s="640"/>
      <c r="CR43" s="641" t="s">
        <v>128</v>
      </c>
      <c r="CS43" s="677"/>
      <c r="CT43" s="677"/>
      <c r="CU43" s="677"/>
      <c r="CV43" s="677"/>
      <c r="CW43" s="677"/>
      <c r="CX43" s="677"/>
      <c r="CY43" s="678"/>
      <c r="CZ43" s="646" t="s">
        <v>128</v>
      </c>
      <c r="DA43" s="674"/>
      <c r="DB43" s="674"/>
      <c r="DC43" s="679"/>
      <c r="DD43" s="650" t="s">
        <v>128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34" t="s">
        <v>353</v>
      </c>
      <c r="CD44" s="753" t="s">
        <v>304</v>
      </c>
      <c r="CE44" s="754"/>
      <c r="CF44" s="638" t="s">
        <v>354</v>
      </c>
      <c r="CG44" s="639"/>
      <c r="CH44" s="639"/>
      <c r="CI44" s="639"/>
      <c r="CJ44" s="639"/>
      <c r="CK44" s="639"/>
      <c r="CL44" s="639"/>
      <c r="CM44" s="639"/>
      <c r="CN44" s="639"/>
      <c r="CO44" s="639"/>
      <c r="CP44" s="639"/>
      <c r="CQ44" s="640"/>
      <c r="CR44" s="641">
        <v>454216</v>
      </c>
      <c r="CS44" s="642"/>
      <c r="CT44" s="642"/>
      <c r="CU44" s="642"/>
      <c r="CV44" s="642"/>
      <c r="CW44" s="642"/>
      <c r="CX44" s="642"/>
      <c r="CY44" s="643"/>
      <c r="CZ44" s="646">
        <v>22.2</v>
      </c>
      <c r="DA44" s="647"/>
      <c r="DB44" s="647"/>
      <c r="DC44" s="742"/>
      <c r="DD44" s="650">
        <v>123199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355</v>
      </c>
      <c r="CG45" s="639"/>
      <c r="CH45" s="639"/>
      <c r="CI45" s="639"/>
      <c r="CJ45" s="639"/>
      <c r="CK45" s="639"/>
      <c r="CL45" s="639"/>
      <c r="CM45" s="639"/>
      <c r="CN45" s="639"/>
      <c r="CO45" s="639"/>
      <c r="CP45" s="639"/>
      <c r="CQ45" s="640"/>
      <c r="CR45" s="641">
        <v>284107</v>
      </c>
      <c r="CS45" s="677"/>
      <c r="CT45" s="677"/>
      <c r="CU45" s="677"/>
      <c r="CV45" s="677"/>
      <c r="CW45" s="677"/>
      <c r="CX45" s="677"/>
      <c r="CY45" s="678"/>
      <c r="CZ45" s="646">
        <v>13.9</v>
      </c>
      <c r="DA45" s="674"/>
      <c r="DB45" s="674"/>
      <c r="DC45" s="679"/>
      <c r="DD45" s="650">
        <v>67383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356</v>
      </c>
      <c r="CG46" s="639"/>
      <c r="CH46" s="639"/>
      <c r="CI46" s="639"/>
      <c r="CJ46" s="639"/>
      <c r="CK46" s="639"/>
      <c r="CL46" s="639"/>
      <c r="CM46" s="639"/>
      <c r="CN46" s="639"/>
      <c r="CO46" s="639"/>
      <c r="CP46" s="639"/>
      <c r="CQ46" s="640"/>
      <c r="CR46" s="641">
        <v>169836</v>
      </c>
      <c r="CS46" s="642"/>
      <c r="CT46" s="642"/>
      <c r="CU46" s="642"/>
      <c r="CV46" s="642"/>
      <c r="CW46" s="642"/>
      <c r="CX46" s="642"/>
      <c r="CY46" s="643"/>
      <c r="CZ46" s="646">
        <v>8.3000000000000007</v>
      </c>
      <c r="DA46" s="647"/>
      <c r="DB46" s="647"/>
      <c r="DC46" s="742"/>
      <c r="DD46" s="650">
        <v>55543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357</v>
      </c>
      <c r="CG47" s="639"/>
      <c r="CH47" s="639"/>
      <c r="CI47" s="639"/>
      <c r="CJ47" s="639"/>
      <c r="CK47" s="639"/>
      <c r="CL47" s="639"/>
      <c r="CM47" s="639"/>
      <c r="CN47" s="639"/>
      <c r="CO47" s="639"/>
      <c r="CP47" s="639"/>
      <c r="CQ47" s="640"/>
      <c r="CR47" s="641">
        <v>46191</v>
      </c>
      <c r="CS47" s="677"/>
      <c r="CT47" s="677"/>
      <c r="CU47" s="677"/>
      <c r="CV47" s="677"/>
      <c r="CW47" s="677"/>
      <c r="CX47" s="677"/>
      <c r="CY47" s="678"/>
      <c r="CZ47" s="646">
        <v>2.2999999999999998</v>
      </c>
      <c r="DA47" s="674"/>
      <c r="DB47" s="674"/>
      <c r="DC47" s="679"/>
      <c r="DD47" s="650">
        <v>672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358</v>
      </c>
      <c r="CG48" s="639"/>
      <c r="CH48" s="639"/>
      <c r="CI48" s="639"/>
      <c r="CJ48" s="639"/>
      <c r="CK48" s="639"/>
      <c r="CL48" s="639"/>
      <c r="CM48" s="639"/>
      <c r="CN48" s="639"/>
      <c r="CO48" s="639"/>
      <c r="CP48" s="639"/>
      <c r="CQ48" s="640"/>
      <c r="CR48" s="641" t="s">
        <v>128</v>
      </c>
      <c r="CS48" s="642"/>
      <c r="CT48" s="642"/>
      <c r="CU48" s="642"/>
      <c r="CV48" s="642"/>
      <c r="CW48" s="642"/>
      <c r="CX48" s="642"/>
      <c r="CY48" s="643"/>
      <c r="CZ48" s="646" t="s">
        <v>128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359</v>
      </c>
      <c r="CE49" s="687"/>
      <c r="CF49" s="687"/>
      <c r="CG49" s="687"/>
      <c r="CH49" s="687"/>
      <c r="CI49" s="687"/>
      <c r="CJ49" s="687"/>
      <c r="CK49" s="687"/>
      <c r="CL49" s="687"/>
      <c r="CM49" s="687"/>
      <c r="CN49" s="687"/>
      <c r="CO49" s="687"/>
      <c r="CP49" s="687"/>
      <c r="CQ49" s="688"/>
      <c r="CR49" s="721">
        <v>2042516</v>
      </c>
      <c r="CS49" s="711"/>
      <c r="CT49" s="711"/>
      <c r="CU49" s="711"/>
      <c r="CV49" s="711"/>
      <c r="CW49" s="711"/>
      <c r="CX49" s="711"/>
      <c r="CY49" s="743"/>
      <c r="CZ49" s="726">
        <v>100</v>
      </c>
      <c r="DA49" s="744"/>
      <c r="DB49" s="744"/>
      <c r="DC49" s="745"/>
      <c r="DD49" s="746">
        <v>1400138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eFQStmTvAiflVPZjTTarXi3Dtp6kgeauSI+NwIH+k26Da357S9EvMmURFSsyJ7/yL7PVGEJC+GJjAZ+SOh9ASA==" saltValue="WqQDTbThXx3LkAoL5+vf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83" customWidth="1"/>
    <col min="131" max="131" width="1.625" style="283" customWidth="1"/>
    <col min="132" max="16384" width="9" style="283" hidden="1"/>
  </cols>
  <sheetData>
    <row r="1" spans="1:131" s="241" customFormat="1" ht="11.25" customHeight="1" thickBot="1">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c r="A2" s="242" t="s">
        <v>360</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788" t="s">
        <v>361</v>
      </c>
      <c r="DK2" s="789"/>
      <c r="DL2" s="789"/>
      <c r="DM2" s="789"/>
      <c r="DN2" s="789"/>
      <c r="DO2" s="790"/>
      <c r="DP2" s="243"/>
      <c r="DQ2" s="788" t="s">
        <v>362</v>
      </c>
      <c r="DR2" s="789"/>
      <c r="DS2" s="789"/>
      <c r="DT2" s="789"/>
      <c r="DU2" s="789"/>
      <c r="DV2" s="789"/>
      <c r="DW2" s="789"/>
      <c r="DX2" s="789"/>
      <c r="DY2" s="789"/>
      <c r="DZ2" s="790"/>
      <c r="EA2" s="244"/>
    </row>
    <row r="3" spans="1:131" s="241" customFormat="1" ht="11.25" customHeight="1">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46"/>
      <c r="BA4" s="246"/>
      <c r="BB4" s="246"/>
      <c r="BC4" s="246"/>
      <c r="BD4" s="246"/>
      <c r="BE4" s="247"/>
      <c r="BF4" s="247"/>
      <c r="BG4" s="247"/>
      <c r="BH4" s="247"/>
      <c r="BI4" s="247"/>
      <c r="BJ4" s="247"/>
      <c r="BK4" s="247"/>
      <c r="BL4" s="247"/>
      <c r="BM4" s="247"/>
      <c r="BN4" s="247"/>
      <c r="BO4" s="247"/>
      <c r="BP4" s="247"/>
      <c r="BQ4" s="246" t="s">
        <v>364</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0"/>
      <c r="BA5" s="250"/>
      <c r="BB5" s="250"/>
      <c r="BC5" s="250"/>
      <c r="BD5" s="250"/>
      <c r="BE5" s="251"/>
      <c r="BF5" s="251"/>
      <c r="BG5" s="251"/>
      <c r="BH5" s="251"/>
      <c r="BI5" s="251"/>
      <c r="BJ5" s="251"/>
      <c r="BK5" s="251"/>
      <c r="BL5" s="251"/>
      <c r="BM5" s="251"/>
      <c r="BN5" s="251"/>
      <c r="BO5" s="251"/>
      <c r="BP5" s="251"/>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48"/>
    </row>
    <row r="6" spans="1:131" s="249"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46"/>
      <c r="BA6" s="246"/>
      <c r="BB6" s="246"/>
      <c r="BC6" s="246"/>
      <c r="BD6" s="246"/>
      <c r="BE6" s="247"/>
      <c r="BF6" s="247"/>
      <c r="BG6" s="247"/>
      <c r="BH6" s="247"/>
      <c r="BI6" s="247"/>
      <c r="BJ6" s="247"/>
      <c r="BK6" s="247"/>
      <c r="BL6" s="247"/>
      <c r="BM6" s="247"/>
      <c r="BN6" s="247"/>
      <c r="BO6" s="247"/>
      <c r="BP6" s="247"/>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48"/>
    </row>
    <row r="7" spans="1:131" s="249" customFormat="1" ht="26.25" customHeight="1" thickTop="1">
      <c r="A7" s="252">
        <v>1</v>
      </c>
      <c r="B7" s="773" t="s">
        <v>382</v>
      </c>
      <c r="C7" s="774"/>
      <c r="D7" s="774"/>
      <c r="E7" s="774"/>
      <c r="F7" s="774"/>
      <c r="G7" s="774"/>
      <c r="H7" s="774"/>
      <c r="I7" s="774"/>
      <c r="J7" s="774"/>
      <c r="K7" s="774"/>
      <c r="L7" s="774"/>
      <c r="M7" s="774"/>
      <c r="N7" s="774"/>
      <c r="O7" s="774"/>
      <c r="P7" s="775"/>
      <c r="Q7" s="776">
        <v>2390</v>
      </c>
      <c r="R7" s="777"/>
      <c r="S7" s="777"/>
      <c r="T7" s="777"/>
      <c r="U7" s="777"/>
      <c r="V7" s="777">
        <v>2043</v>
      </c>
      <c r="W7" s="777"/>
      <c r="X7" s="777"/>
      <c r="Y7" s="777"/>
      <c r="Z7" s="777"/>
      <c r="AA7" s="777">
        <v>347</v>
      </c>
      <c r="AB7" s="777"/>
      <c r="AC7" s="777"/>
      <c r="AD7" s="777"/>
      <c r="AE7" s="778"/>
      <c r="AF7" s="779">
        <v>316</v>
      </c>
      <c r="AG7" s="780"/>
      <c r="AH7" s="780"/>
      <c r="AI7" s="780"/>
      <c r="AJ7" s="781"/>
      <c r="AK7" s="816"/>
      <c r="AL7" s="817"/>
      <c r="AM7" s="817"/>
      <c r="AN7" s="817"/>
      <c r="AO7" s="817"/>
      <c r="AP7" s="817">
        <v>1647</v>
      </c>
      <c r="AQ7" s="817"/>
      <c r="AR7" s="817"/>
      <c r="AS7" s="817"/>
      <c r="AT7" s="817"/>
      <c r="AU7" s="818"/>
      <c r="AV7" s="818"/>
      <c r="AW7" s="818"/>
      <c r="AX7" s="818"/>
      <c r="AY7" s="819"/>
      <c r="AZ7" s="246"/>
      <c r="BA7" s="246"/>
      <c r="BB7" s="246"/>
      <c r="BC7" s="246"/>
      <c r="BD7" s="246"/>
      <c r="BE7" s="247"/>
      <c r="BF7" s="247"/>
      <c r="BG7" s="247"/>
      <c r="BH7" s="247"/>
      <c r="BI7" s="247"/>
      <c r="BJ7" s="247"/>
      <c r="BK7" s="247"/>
      <c r="BL7" s="247"/>
      <c r="BM7" s="247"/>
      <c r="BN7" s="247"/>
      <c r="BO7" s="247"/>
      <c r="BP7" s="247"/>
      <c r="BQ7" s="253">
        <v>1</v>
      </c>
      <c r="BR7" s="254"/>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48"/>
    </row>
    <row r="8" spans="1:131" s="249" customFormat="1" ht="26.25" customHeight="1">
      <c r="A8" s="255">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46"/>
      <c r="BA8" s="246"/>
      <c r="BB8" s="246"/>
      <c r="BC8" s="246"/>
      <c r="BD8" s="246"/>
      <c r="BE8" s="247"/>
      <c r="BF8" s="247"/>
      <c r="BG8" s="247"/>
      <c r="BH8" s="247"/>
      <c r="BI8" s="247"/>
      <c r="BJ8" s="247"/>
      <c r="BK8" s="247"/>
      <c r="BL8" s="247"/>
      <c r="BM8" s="247"/>
      <c r="BN8" s="247"/>
      <c r="BO8" s="247"/>
      <c r="BP8" s="247"/>
      <c r="BQ8" s="256">
        <v>2</v>
      </c>
      <c r="BR8" s="257"/>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48"/>
    </row>
    <row r="9" spans="1:131" s="249" customFormat="1" ht="26.25" customHeight="1">
      <c r="A9" s="255">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46"/>
      <c r="BA9" s="246"/>
      <c r="BB9" s="246"/>
      <c r="BC9" s="246"/>
      <c r="BD9" s="246"/>
      <c r="BE9" s="247"/>
      <c r="BF9" s="247"/>
      <c r="BG9" s="247"/>
      <c r="BH9" s="247"/>
      <c r="BI9" s="247"/>
      <c r="BJ9" s="247"/>
      <c r="BK9" s="247"/>
      <c r="BL9" s="247"/>
      <c r="BM9" s="247"/>
      <c r="BN9" s="247"/>
      <c r="BO9" s="247"/>
      <c r="BP9" s="247"/>
      <c r="BQ9" s="256">
        <v>3</v>
      </c>
      <c r="BR9" s="257"/>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48"/>
    </row>
    <row r="10" spans="1:131" s="249" customFormat="1" ht="26.25" customHeight="1">
      <c r="A10" s="255">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46"/>
      <c r="BA10" s="246"/>
      <c r="BB10" s="246"/>
      <c r="BC10" s="246"/>
      <c r="BD10" s="246"/>
      <c r="BE10" s="247"/>
      <c r="BF10" s="247"/>
      <c r="BG10" s="247"/>
      <c r="BH10" s="247"/>
      <c r="BI10" s="247"/>
      <c r="BJ10" s="247"/>
      <c r="BK10" s="247"/>
      <c r="BL10" s="247"/>
      <c r="BM10" s="247"/>
      <c r="BN10" s="247"/>
      <c r="BO10" s="247"/>
      <c r="BP10" s="247"/>
      <c r="BQ10" s="256">
        <v>4</v>
      </c>
      <c r="BR10" s="257"/>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48"/>
    </row>
    <row r="11" spans="1:131" s="249" customFormat="1" ht="26.25" customHeight="1">
      <c r="A11" s="255">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46"/>
      <c r="BA11" s="246"/>
      <c r="BB11" s="246"/>
      <c r="BC11" s="246"/>
      <c r="BD11" s="246"/>
      <c r="BE11" s="247"/>
      <c r="BF11" s="247"/>
      <c r="BG11" s="247"/>
      <c r="BH11" s="247"/>
      <c r="BI11" s="247"/>
      <c r="BJ11" s="247"/>
      <c r="BK11" s="247"/>
      <c r="BL11" s="247"/>
      <c r="BM11" s="247"/>
      <c r="BN11" s="247"/>
      <c r="BO11" s="247"/>
      <c r="BP11" s="247"/>
      <c r="BQ11" s="256">
        <v>5</v>
      </c>
      <c r="BR11" s="257"/>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48"/>
    </row>
    <row r="12" spans="1:131" s="249" customFormat="1" ht="26.25" customHeight="1">
      <c r="A12" s="255">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46"/>
      <c r="BA12" s="246"/>
      <c r="BB12" s="246"/>
      <c r="BC12" s="246"/>
      <c r="BD12" s="246"/>
      <c r="BE12" s="247"/>
      <c r="BF12" s="247"/>
      <c r="BG12" s="247"/>
      <c r="BH12" s="247"/>
      <c r="BI12" s="247"/>
      <c r="BJ12" s="247"/>
      <c r="BK12" s="247"/>
      <c r="BL12" s="247"/>
      <c r="BM12" s="247"/>
      <c r="BN12" s="247"/>
      <c r="BO12" s="247"/>
      <c r="BP12" s="247"/>
      <c r="BQ12" s="256">
        <v>6</v>
      </c>
      <c r="BR12" s="257"/>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48"/>
    </row>
    <row r="13" spans="1:131" s="249" customFormat="1" ht="26.25" customHeight="1">
      <c r="A13" s="255">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46"/>
      <c r="BA13" s="246"/>
      <c r="BB13" s="246"/>
      <c r="BC13" s="246"/>
      <c r="BD13" s="246"/>
      <c r="BE13" s="247"/>
      <c r="BF13" s="247"/>
      <c r="BG13" s="247"/>
      <c r="BH13" s="247"/>
      <c r="BI13" s="247"/>
      <c r="BJ13" s="247"/>
      <c r="BK13" s="247"/>
      <c r="BL13" s="247"/>
      <c r="BM13" s="247"/>
      <c r="BN13" s="247"/>
      <c r="BO13" s="247"/>
      <c r="BP13" s="247"/>
      <c r="BQ13" s="256">
        <v>7</v>
      </c>
      <c r="BR13" s="257"/>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48"/>
    </row>
    <row r="14" spans="1:131" s="249" customFormat="1" ht="26.25" customHeight="1">
      <c r="A14" s="255">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46"/>
      <c r="BA14" s="246"/>
      <c r="BB14" s="246"/>
      <c r="BC14" s="246"/>
      <c r="BD14" s="246"/>
      <c r="BE14" s="247"/>
      <c r="BF14" s="247"/>
      <c r="BG14" s="247"/>
      <c r="BH14" s="247"/>
      <c r="BI14" s="247"/>
      <c r="BJ14" s="247"/>
      <c r="BK14" s="247"/>
      <c r="BL14" s="247"/>
      <c r="BM14" s="247"/>
      <c r="BN14" s="247"/>
      <c r="BO14" s="247"/>
      <c r="BP14" s="247"/>
      <c r="BQ14" s="256">
        <v>8</v>
      </c>
      <c r="BR14" s="257"/>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48"/>
    </row>
    <row r="15" spans="1:131" s="249" customFormat="1" ht="26.25" customHeight="1">
      <c r="A15" s="255">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46"/>
      <c r="BA15" s="246"/>
      <c r="BB15" s="246"/>
      <c r="BC15" s="246"/>
      <c r="BD15" s="246"/>
      <c r="BE15" s="247"/>
      <c r="BF15" s="247"/>
      <c r="BG15" s="247"/>
      <c r="BH15" s="247"/>
      <c r="BI15" s="247"/>
      <c r="BJ15" s="247"/>
      <c r="BK15" s="247"/>
      <c r="BL15" s="247"/>
      <c r="BM15" s="247"/>
      <c r="BN15" s="247"/>
      <c r="BO15" s="247"/>
      <c r="BP15" s="247"/>
      <c r="BQ15" s="256">
        <v>9</v>
      </c>
      <c r="BR15" s="257"/>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48"/>
    </row>
    <row r="16" spans="1:131" s="249" customFormat="1" ht="26.25" customHeight="1">
      <c r="A16" s="255">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46"/>
      <c r="BA16" s="246"/>
      <c r="BB16" s="246"/>
      <c r="BC16" s="246"/>
      <c r="BD16" s="246"/>
      <c r="BE16" s="247"/>
      <c r="BF16" s="247"/>
      <c r="BG16" s="247"/>
      <c r="BH16" s="247"/>
      <c r="BI16" s="247"/>
      <c r="BJ16" s="247"/>
      <c r="BK16" s="247"/>
      <c r="BL16" s="247"/>
      <c r="BM16" s="247"/>
      <c r="BN16" s="247"/>
      <c r="BO16" s="247"/>
      <c r="BP16" s="247"/>
      <c r="BQ16" s="256">
        <v>10</v>
      </c>
      <c r="BR16" s="257"/>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48"/>
    </row>
    <row r="17" spans="1:131" s="249" customFormat="1" ht="26.25" customHeight="1">
      <c r="A17" s="255">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46"/>
      <c r="BA17" s="246"/>
      <c r="BB17" s="246"/>
      <c r="BC17" s="246"/>
      <c r="BD17" s="246"/>
      <c r="BE17" s="247"/>
      <c r="BF17" s="247"/>
      <c r="BG17" s="247"/>
      <c r="BH17" s="247"/>
      <c r="BI17" s="247"/>
      <c r="BJ17" s="247"/>
      <c r="BK17" s="247"/>
      <c r="BL17" s="247"/>
      <c r="BM17" s="247"/>
      <c r="BN17" s="247"/>
      <c r="BO17" s="247"/>
      <c r="BP17" s="247"/>
      <c r="BQ17" s="256">
        <v>11</v>
      </c>
      <c r="BR17" s="257"/>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48"/>
    </row>
    <row r="18" spans="1:131" s="249" customFormat="1" ht="26.25" customHeight="1">
      <c r="A18" s="255">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46"/>
      <c r="BA18" s="246"/>
      <c r="BB18" s="246"/>
      <c r="BC18" s="246"/>
      <c r="BD18" s="246"/>
      <c r="BE18" s="247"/>
      <c r="BF18" s="247"/>
      <c r="BG18" s="247"/>
      <c r="BH18" s="247"/>
      <c r="BI18" s="247"/>
      <c r="BJ18" s="247"/>
      <c r="BK18" s="247"/>
      <c r="BL18" s="247"/>
      <c r="BM18" s="247"/>
      <c r="BN18" s="247"/>
      <c r="BO18" s="247"/>
      <c r="BP18" s="247"/>
      <c r="BQ18" s="256">
        <v>12</v>
      </c>
      <c r="BR18" s="257"/>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48"/>
    </row>
    <row r="19" spans="1:131" s="249" customFormat="1" ht="26.25" customHeight="1">
      <c r="A19" s="255">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46"/>
      <c r="BA19" s="246"/>
      <c r="BB19" s="246"/>
      <c r="BC19" s="246"/>
      <c r="BD19" s="246"/>
      <c r="BE19" s="247"/>
      <c r="BF19" s="247"/>
      <c r="BG19" s="247"/>
      <c r="BH19" s="247"/>
      <c r="BI19" s="247"/>
      <c r="BJ19" s="247"/>
      <c r="BK19" s="247"/>
      <c r="BL19" s="247"/>
      <c r="BM19" s="247"/>
      <c r="BN19" s="247"/>
      <c r="BO19" s="247"/>
      <c r="BP19" s="247"/>
      <c r="BQ19" s="256">
        <v>13</v>
      </c>
      <c r="BR19" s="257"/>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48"/>
    </row>
    <row r="20" spans="1:131" s="249" customFormat="1" ht="26.25" customHeight="1">
      <c r="A20" s="255">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46"/>
      <c r="BA20" s="246"/>
      <c r="BB20" s="246"/>
      <c r="BC20" s="246"/>
      <c r="BD20" s="246"/>
      <c r="BE20" s="247"/>
      <c r="BF20" s="247"/>
      <c r="BG20" s="247"/>
      <c r="BH20" s="247"/>
      <c r="BI20" s="247"/>
      <c r="BJ20" s="247"/>
      <c r="BK20" s="247"/>
      <c r="BL20" s="247"/>
      <c r="BM20" s="247"/>
      <c r="BN20" s="247"/>
      <c r="BO20" s="247"/>
      <c r="BP20" s="247"/>
      <c r="BQ20" s="256">
        <v>14</v>
      </c>
      <c r="BR20" s="257"/>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48"/>
    </row>
    <row r="21" spans="1:131" s="249" customFormat="1" ht="26.25" customHeight="1" thickBot="1">
      <c r="A21" s="255">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46"/>
      <c r="BA21" s="246"/>
      <c r="BB21" s="246"/>
      <c r="BC21" s="246"/>
      <c r="BD21" s="246"/>
      <c r="BE21" s="247"/>
      <c r="BF21" s="247"/>
      <c r="BG21" s="247"/>
      <c r="BH21" s="247"/>
      <c r="BI21" s="247"/>
      <c r="BJ21" s="247"/>
      <c r="BK21" s="247"/>
      <c r="BL21" s="247"/>
      <c r="BM21" s="247"/>
      <c r="BN21" s="247"/>
      <c r="BO21" s="247"/>
      <c r="BP21" s="247"/>
      <c r="BQ21" s="256">
        <v>15</v>
      </c>
      <c r="BR21" s="257"/>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48"/>
    </row>
    <row r="22" spans="1:131" s="249" customFormat="1" ht="26.25" customHeight="1">
      <c r="A22" s="255">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47"/>
      <c r="BF22" s="247"/>
      <c r="BG22" s="247"/>
      <c r="BH22" s="247"/>
      <c r="BI22" s="247"/>
      <c r="BJ22" s="247"/>
      <c r="BK22" s="247"/>
      <c r="BL22" s="247"/>
      <c r="BM22" s="247"/>
      <c r="BN22" s="247"/>
      <c r="BO22" s="247"/>
      <c r="BP22" s="247"/>
      <c r="BQ22" s="256">
        <v>16</v>
      </c>
      <c r="BR22" s="257"/>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48"/>
    </row>
    <row r="23" spans="1:131" s="249" customFormat="1" ht="26.25" customHeight="1" thickBot="1">
      <c r="A23" s="258" t="s">
        <v>384</v>
      </c>
      <c r="B23" s="832" t="s">
        <v>385</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316</v>
      </c>
      <c r="AG23" s="836"/>
      <c r="AH23" s="836"/>
      <c r="AI23" s="836"/>
      <c r="AJ23" s="839"/>
      <c r="AK23" s="840"/>
      <c r="AL23" s="841"/>
      <c r="AM23" s="841"/>
      <c r="AN23" s="841"/>
      <c r="AO23" s="841"/>
      <c r="AP23" s="836"/>
      <c r="AQ23" s="836"/>
      <c r="AR23" s="836"/>
      <c r="AS23" s="836"/>
      <c r="AT23" s="836"/>
      <c r="AU23" s="842"/>
      <c r="AV23" s="842"/>
      <c r="AW23" s="842"/>
      <c r="AX23" s="842"/>
      <c r="AY23" s="843"/>
      <c r="AZ23" s="851" t="s">
        <v>386</v>
      </c>
      <c r="BA23" s="852"/>
      <c r="BB23" s="852"/>
      <c r="BC23" s="852"/>
      <c r="BD23" s="853"/>
      <c r="BE23" s="247"/>
      <c r="BF23" s="247"/>
      <c r="BG23" s="247"/>
      <c r="BH23" s="247"/>
      <c r="BI23" s="247"/>
      <c r="BJ23" s="247"/>
      <c r="BK23" s="247"/>
      <c r="BL23" s="247"/>
      <c r="BM23" s="247"/>
      <c r="BN23" s="247"/>
      <c r="BO23" s="247"/>
      <c r="BP23" s="247"/>
      <c r="BQ23" s="256">
        <v>17</v>
      </c>
      <c r="BR23" s="257"/>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48"/>
    </row>
    <row r="24" spans="1:131" s="249" customFormat="1" ht="26.25" customHeight="1">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46"/>
      <c r="BA24" s="246"/>
      <c r="BB24" s="246"/>
      <c r="BC24" s="246"/>
      <c r="BD24" s="246"/>
      <c r="BE24" s="247"/>
      <c r="BF24" s="247"/>
      <c r="BG24" s="247"/>
      <c r="BH24" s="247"/>
      <c r="BI24" s="247"/>
      <c r="BJ24" s="247"/>
      <c r="BK24" s="247"/>
      <c r="BL24" s="247"/>
      <c r="BM24" s="247"/>
      <c r="BN24" s="247"/>
      <c r="BO24" s="247"/>
      <c r="BP24" s="247"/>
      <c r="BQ24" s="256">
        <v>18</v>
      </c>
      <c r="BR24" s="257"/>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48"/>
    </row>
    <row r="25" spans="1:131" s="241" customFormat="1" ht="26.25" customHeight="1" thickBot="1">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46"/>
      <c r="BK25" s="246"/>
      <c r="BL25" s="246"/>
      <c r="BM25" s="246"/>
      <c r="BN25" s="246"/>
      <c r="BO25" s="259"/>
      <c r="BP25" s="259"/>
      <c r="BQ25" s="256">
        <v>19</v>
      </c>
      <c r="BR25" s="257"/>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0"/>
    </row>
    <row r="26" spans="1:131" s="241" customFormat="1" ht="26.25" customHeight="1">
      <c r="A26" s="782" t="s">
        <v>365</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372</v>
      </c>
      <c r="BF26" s="760"/>
      <c r="BG26" s="760"/>
      <c r="BH26" s="760"/>
      <c r="BI26" s="771"/>
      <c r="BJ26" s="246"/>
      <c r="BK26" s="246"/>
      <c r="BL26" s="246"/>
      <c r="BM26" s="246"/>
      <c r="BN26" s="246"/>
      <c r="BO26" s="259"/>
      <c r="BP26" s="259"/>
      <c r="BQ26" s="256">
        <v>20</v>
      </c>
      <c r="BR26" s="257"/>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0"/>
    </row>
    <row r="27" spans="1:131" s="241"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46"/>
      <c r="BK27" s="246"/>
      <c r="BL27" s="246"/>
      <c r="BM27" s="246"/>
      <c r="BN27" s="246"/>
      <c r="BO27" s="259"/>
      <c r="BP27" s="259"/>
      <c r="BQ27" s="256">
        <v>21</v>
      </c>
      <c r="BR27" s="257"/>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0"/>
    </row>
    <row r="28" spans="1:131" s="241" customFormat="1" ht="26.25" customHeight="1" thickTop="1">
      <c r="A28" s="260">
        <v>1</v>
      </c>
      <c r="B28" s="773" t="s">
        <v>397</v>
      </c>
      <c r="C28" s="774"/>
      <c r="D28" s="774"/>
      <c r="E28" s="774"/>
      <c r="F28" s="774"/>
      <c r="G28" s="774"/>
      <c r="H28" s="774"/>
      <c r="I28" s="774"/>
      <c r="J28" s="774"/>
      <c r="K28" s="774"/>
      <c r="L28" s="774"/>
      <c r="M28" s="774"/>
      <c r="N28" s="774"/>
      <c r="O28" s="774"/>
      <c r="P28" s="775"/>
      <c r="Q28" s="866">
        <v>265</v>
      </c>
      <c r="R28" s="867"/>
      <c r="S28" s="867"/>
      <c r="T28" s="867"/>
      <c r="U28" s="867"/>
      <c r="V28" s="867">
        <v>264</v>
      </c>
      <c r="W28" s="867"/>
      <c r="X28" s="867"/>
      <c r="Y28" s="867"/>
      <c r="Z28" s="867"/>
      <c r="AA28" s="867">
        <v>1</v>
      </c>
      <c r="AB28" s="867"/>
      <c r="AC28" s="867"/>
      <c r="AD28" s="867"/>
      <c r="AE28" s="868"/>
      <c r="AF28" s="869">
        <v>0</v>
      </c>
      <c r="AG28" s="867"/>
      <c r="AH28" s="867"/>
      <c r="AI28" s="867"/>
      <c r="AJ28" s="870"/>
      <c r="AK28" s="871">
        <v>5</v>
      </c>
      <c r="AL28" s="861"/>
      <c r="AM28" s="861"/>
      <c r="AN28" s="861"/>
      <c r="AO28" s="861"/>
      <c r="AP28" s="860" t="s">
        <v>573</v>
      </c>
      <c r="AQ28" s="861"/>
      <c r="AR28" s="861"/>
      <c r="AS28" s="861"/>
      <c r="AT28" s="861"/>
      <c r="AU28" s="860" t="s">
        <v>573</v>
      </c>
      <c r="AV28" s="861"/>
      <c r="AW28" s="861"/>
      <c r="AX28" s="861"/>
      <c r="AY28" s="861"/>
      <c r="AZ28" s="862" t="s">
        <v>573</v>
      </c>
      <c r="BA28" s="863"/>
      <c r="BB28" s="863"/>
      <c r="BC28" s="863"/>
      <c r="BD28" s="863"/>
      <c r="BE28" s="864"/>
      <c r="BF28" s="864"/>
      <c r="BG28" s="864"/>
      <c r="BH28" s="864"/>
      <c r="BI28" s="865"/>
      <c r="BJ28" s="246"/>
      <c r="BK28" s="246"/>
      <c r="BL28" s="246"/>
      <c r="BM28" s="246"/>
      <c r="BN28" s="246"/>
      <c r="BO28" s="259"/>
      <c r="BP28" s="259"/>
      <c r="BQ28" s="256">
        <v>22</v>
      </c>
      <c r="BR28" s="257"/>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0"/>
    </row>
    <row r="29" spans="1:131" s="241" customFormat="1" ht="26.25" customHeight="1">
      <c r="A29" s="260">
        <v>2</v>
      </c>
      <c r="B29" s="797" t="s">
        <v>398</v>
      </c>
      <c r="C29" s="798"/>
      <c r="D29" s="798"/>
      <c r="E29" s="798"/>
      <c r="F29" s="798"/>
      <c r="G29" s="798"/>
      <c r="H29" s="798"/>
      <c r="I29" s="798"/>
      <c r="J29" s="798"/>
      <c r="K29" s="798"/>
      <c r="L29" s="798"/>
      <c r="M29" s="798"/>
      <c r="N29" s="798"/>
      <c r="O29" s="798"/>
      <c r="P29" s="799"/>
      <c r="Q29" s="800">
        <v>96</v>
      </c>
      <c r="R29" s="801"/>
      <c r="S29" s="801"/>
      <c r="T29" s="801"/>
      <c r="U29" s="801"/>
      <c r="V29" s="801">
        <v>95</v>
      </c>
      <c r="W29" s="801"/>
      <c r="X29" s="801"/>
      <c r="Y29" s="801"/>
      <c r="Z29" s="801"/>
      <c r="AA29" s="801">
        <v>1</v>
      </c>
      <c r="AB29" s="801"/>
      <c r="AC29" s="801"/>
      <c r="AD29" s="801"/>
      <c r="AE29" s="802"/>
      <c r="AF29" s="803">
        <v>0</v>
      </c>
      <c r="AG29" s="804"/>
      <c r="AH29" s="804"/>
      <c r="AI29" s="804"/>
      <c r="AJ29" s="805"/>
      <c r="AK29" s="874">
        <v>12</v>
      </c>
      <c r="AL29" s="875"/>
      <c r="AM29" s="875"/>
      <c r="AN29" s="875"/>
      <c r="AO29" s="875"/>
      <c r="AP29" s="875">
        <v>19</v>
      </c>
      <c r="AQ29" s="875"/>
      <c r="AR29" s="875"/>
      <c r="AS29" s="875"/>
      <c r="AT29" s="875"/>
      <c r="AU29" s="875">
        <v>8</v>
      </c>
      <c r="AV29" s="875"/>
      <c r="AW29" s="875"/>
      <c r="AX29" s="875"/>
      <c r="AY29" s="875"/>
      <c r="AZ29" s="876" t="s">
        <v>573</v>
      </c>
      <c r="BA29" s="877"/>
      <c r="BB29" s="877"/>
      <c r="BC29" s="877"/>
      <c r="BD29" s="877"/>
      <c r="BE29" s="872"/>
      <c r="BF29" s="872"/>
      <c r="BG29" s="872"/>
      <c r="BH29" s="872"/>
      <c r="BI29" s="873"/>
      <c r="BJ29" s="246"/>
      <c r="BK29" s="246"/>
      <c r="BL29" s="246"/>
      <c r="BM29" s="246"/>
      <c r="BN29" s="246"/>
      <c r="BO29" s="259"/>
      <c r="BP29" s="259"/>
      <c r="BQ29" s="256">
        <v>23</v>
      </c>
      <c r="BR29" s="257"/>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0"/>
    </row>
    <row r="30" spans="1:131" s="241" customFormat="1" ht="26.25" customHeight="1">
      <c r="A30" s="260">
        <v>3</v>
      </c>
      <c r="B30" s="797" t="s">
        <v>399</v>
      </c>
      <c r="C30" s="798"/>
      <c r="D30" s="798"/>
      <c r="E30" s="798"/>
      <c r="F30" s="798"/>
      <c r="G30" s="798"/>
      <c r="H30" s="798"/>
      <c r="I30" s="798"/>
      <c r="J30" s="798"/>
      <c r="K30" s="798"/>
      <c r="L30" s="798"/>
      <c r="M30" s="798"/>
      <c r="N30" s="798"/>
      <c r="O30" s="798"/>
      <c r="P30" s="799"/>
      <c r="Q30" s="800">
        <v>394</v>
      </c>
      <c r="R30" s="801"/>
      <c r="S30" s="801"/>
      <c r="T30" s="801"/>
      <c r="U30" s="801"/>
      <c r="V30" s="801">
        <v>381</v>
      </c>
      <c r="W30" s="801"/>
      <c r="X30" s="801"/>
      <c r="Y30" s="801"/>
      <c r="Z30" s="801"/>
      <c r="AA30" s="801">
        <v>3</v>
      </c>
      <c r="AB30" s="801"/>
      <c r="AC30" s="801"/>
      <c r="AD30" s="801"/>
      <c r="AE30" s="802"/>
      <c r="AF30" s="803">
        <v>3</v>
      </c>
      <c r="AG30" s="804"/>
      <c r="AH30" s="804"/>
      <c r="AI30" s="804"/>
      <c r="AJ30" s="805"/>
      <c r="AK30" s="874">
        <v>56</v>
      </c>
      <c r="AL30" s="875"/>
      <c r="AM30" s="875"/>
      <c r="AN30" s="875"/>
      <c r="AO30" s="875"/>
      <c r="AP30" s="878" t="s">
        <v>573</v>
      </c>
      <c r="AQ30" s="875"/>
      <c r="AR30" s="875"/>
      <c r="AS30" s="875"/>
      <c r="AT30" s="875"/>
      <c r="AU30" s="878" t="s">
        <v>573</v>
      </c>
      <c r="AV30" s="875"/>
      <c r="AW30" s="875"/>
      <c r="AX30" s="875"/>
      <c r="AY30" s="875"/>
      <c r="AZ30" s="876" t="s">
        <v>573</v>
      </c>
      <c r="BA30" s="877"/>
      <c r="BB30" s="877"/>
      <c r="BC30" s="877"/>
      <c r="BD30" s="877"/>
      <c r="BE30" s="872"/>
      <c r="BF30" s="872"/>
      <c r="BG30" s="872"/>
      <c r="BH30" s="872"/>
      <c r="BI30" s="873"/>
      <c r="BJ30" s="246"/>
      <c r="BK30" s="246"/>
      <c r="BL30" s="246"/>
      <c r="BM30" s="246"/>
      <c r="BN30" s="246"/>
      <c r="BO30" s="259"/>
      <c r="BP30" s="259"/>
      <c r="BQ30" s="256">
        <v>24</v>
      </c>
      <c r="BR30" s="257"/>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0"/>
    </row>
    <row r="31" spans="1:131" s="241" customFormat="1" ht="26.25" customHeight="1">
      <c r="A31" s="260">
        <v>4</v>
      </c>
      <c r="B31" s="797" t="s">
        <v>400</v>
      </c>
      <c r="C31" s="798"/>
      <c r="D31" s="798"/>
      <c r="E31" s="798"/>
      <c r="F31" s="798"/>
      <c r="G31" s="798"/>
      <c r="H31" s="798"/>
      <c r="I31" s="798"/>
      <c r="J31" s="798"/>
      <c r="K31" s="798"/>
      <c r="L31" s="798"/>
      <c r="M31" s="798"/>
      <c r="N31" s="798"/>
      <c r="O31" s="798"/>
      <c r="P31" s="799"/>
      <c r="Q31" s="800">
        <v>46</v>
      </c>
      <c r="R31" s="801"/>
      <c r="S31" s="801"/>
      <c r="T31" s="801"/>
      <c r="U31" s="801"/>
      <c r="V31" s="801">
        <v>46</v>
      </c>
      <c r="W31" s="801"/>
      <c r="X31" s="801"/>
      <c r="Y31" s="801"/>
      <c r="Z31" s="801"/>
      <c r="AA31" s="801">
        <v>0</v>
      </c>
      <c r="AB31" s="801"/>
      <c r="AC31" s="801"/>
      <c r="AD31" s="801"/>
      <c r="AE31" s="802"/>
      <c r="AF31" s="803" t="s">
        <v>386</v>
      </c>
      <c r="AG31" s="804"/>
      <c r="AH31" s="804"/>
      <c r="AI31" s="804"/>
      <c r="AJ31" s="805"/>
      <c r="AK31" s="874">
        <v>28</v>
      </c>
      <c r="AL31" s="875"/>
      <c r="AM31" s="875"/>
      <c r="AN31" s="875"/>
      <c r="AO31" s="875"/>
      <c r="AP31" s="878" t="s">
        <v>573</v>
      </c>
      <c r="AQ31" s="875"/>
      <c r="AR31" s="875"/>
      <c r="AS31" s="875"/>
      <c r="AT31" s="875"/>
      <c r="AU31" s="878" t="s">
        <v>573</v>
      </c>
      <c r="AV31" s="875"/>
      <c r="AW31" s="875"/>
      <c r="AX31" s="875"/>
      <c r="AY31" s="875"/>
      <c r="AZ31" s="876" t="s">
        <v>573</v>
      </c>
      <c r="BA31" s="877"/>
      <c r="BB31" s="877"/>
      <c r="BC31" s="877"/>
      <c r="BD31" s="877"/>
      <c r="BE31" s="872"/>
      <c r="BF31" s="872"/>
      <c r="BG31" s="872"/>
      <c r="BH31" s="872"/>
      <c r="BI31" s="873"/>
      <c r="BJ31" s="246"/>
      <c r="BK31" s="246"/>
      <c r="BL31" s="246"/>
      <c r="BM31" s="246"/>
      <c r="BN31" s="246"/>
      <c r="BO31" s="259"/>
      <c r="BP31" s="259"/>
      <c r="BQ31" s="256">
        <v>25</v>
      </c>
      <c r="BR31" s="257"/>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0"/>
    </row>
    <row r="32" spans="1:131" s="241" customFormat="1" ht="26.25" customHeight="1">
      <c r="A32" s="260">
        <v>5</v>
      </c>
      <c r="B32" s="797" t="s">
        <v>401</v>
      </c>
      <c r="C32" s="798"/>
      <c r="D32" s="798"/>
      <c r="E32" s="798"/>
      <c r="F32" s="798"/>
      <c r="G32" s="798"/>
      <c r="H32" s="798"/>
      <c r="I32" s="798"/>
      <c r="J32" s="798"/>
      <c r="K32" s="798"/>
      <c r="L32" s="798"/>
      <c r="M32" s="798"/>
      <c r="N32" s="798"/>
      <c r="O32" s="798"/>
      <c r="P32" s="799"/>
      <c r="Q32" s="800">
        <v>119</v>
      </c>
      <c r="R32" s="801"/>
      <c r="S32" s="801"/>
      <c r="T32" s="801"/>
      <c r="U32" s="801"/>
      <c r="V32" s="801">
        <v>116</v>
      </c>
      <c r="W32" s="801"/>
      <c r="X32" s="801"/>
      <c r="Y32" s="801"/>
      <c r="Z32" s="801"/>
      <c r="AA32" s="801">
        <v>3</v>
      </c>
      <c r="AB32" s="801"/>
      <c r="AC32" s="801"/>
      <c r="AD32" s="801"/>
      <c r="AE32" s="802"/>
      <c r="AF32" s="803">
        <v>3</v>
      </c>
      <c r="AG32" s="804"/>
      <c r="AH32" s="804"/>
      <c r="AI32" s="804"/>
      <c r="AJ32" s="805"/>
      <c r="AK32" s="874">
        <v>32</v>
      </c>
      <c r="AL32" s="875"/>
      <c r="AM32" s="875"/>
      <c r="AN32" s="875"/>
      <c r="AO32" s="875"/>
      <c r="AP32" s="875">
        <v>264</v>
      </c>
      <c r="AQ32" s="875"/>
      <c r="AR32" s="875"/>
      <c r="AS32" s="875"/>
      <c r="AT32" s="875"/>
      <c r="AU32" s="875">
        <v>167</v>
      </c>
      <c r="AV32" s="875"/>
      <c r="AW32" s="875"/>
      <c r="AX32" s="875"/>
      <c r="AY32" s="875"/>
      <c r="AZ32" s="876" t="s">
        <v>573</v>
      </c>
      <c r="BA32" s="877"/>
      <c r="BB32" s="877"/>
      <c r="BC32" s="877"/>
      <c r="BD32" s="877"/>
      <c r="BE32" s="872" t="s">
        <v>402</v>
      </c>
      <c r="BF32" s="872"/>
      <c r="BG32" s="872"/>
      <c r="BH32" s="872"/>
      <c r="BI32" s="873"/>
      <c r="BJ32" s="246"/>
      <c r="BK32" s="246"/>
      <c r="BL32" s="246"/>
      <c r="BM32" s="246"/>
      <c r="BN32" s="246"/>
      <c r="BO32" s="259"/>
      <c r="BP32" s="259"/>
      <c r="BQ32" s="256">
        <v>26</v>
      </c>
      <c r="BR32" s="257"/>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0"/>
    </row>
    <row r="33" spans="1:131" s="241" customFormat="1" ht="26.25" customHeight="1">
      <c r="A33" s="260">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4"/>
      <c r="AL33" s="875"/>
      <c r="AM33" s="875"/>
      <c r="AN33" s="875"/>
      <c r="AO33" s="875"/>
      <c r="AP33" s="875"/>
      <c r="AQ33" s="875"/>
      <c r="AR33" s="875"/>
      <c r="AS33" s="875"/>
      <c r="AT33" s="875"/>
      <c r="AU33" s="875"/>
      <c r="AV33" s="875"/>
      <c r="AW33" s="875"/>
      <c r="AX33" s="875"/>
      <c r="AY33" s="875"/>
      <c r="AZ33" s="877"/>
      <c r="BA33" s="877"/>
      <c r="BB33" s="877"/>
      <c r="BC33" s="877"/>
      <c r="BD33" s="877"/>
      <c r="BE33" s="872"/>
      <c r="BF33" s="872"/>
      <c r="BG33" s="872"/>
      <c r="BH33" s="872"/>
      <c r="BI33" s="873"/>
      <c r="BJ33" s="246"/>
      <c r="BK33" s="246"/>
      <c r="BL33" s="246"/>
      <c r="BM33" s="246"/>
      <c r="BN33" s="246"/>
      <c r="BO33" s="259"/>
      <c r="BP33" s="259"/>
      <c r="BQ33" s="256">
        <v>27</v>
      </c>
      <c r="BR33" s="257"/>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0"/>
    </row>
    <row r="34" spans="1:131" s="241" customFormat="1" ht="26.25" customHeight="1">
      <c r="A34" s="260">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4"/>
      <c r="AL34" s="875"/>
      <c r="AM34" s="875"/>
      <c r="AN34" s="875"/>
      <c r="AO34" s="875"/>
      <c r="AP34" s="875"/>
      <c r="AQ34" s="875"/>
      <c r="AR34" s="875"/>
      <c r="AS34" s="875"/>
      <c r="AT34" s="875"/>
      <c r="AU34" s="875"/>
      <c r="AV34" s="875"/>
      <c r="AW34" s="875"/>
      <c r="AX34" s="875"/>
      <c r="AY34" s="875"/>
      <c r="AZ34" s="877"/>
      <c r="BA34" s="877"/>
      <c r="BB34" s="877"/>
      <c r="BC34" s="877"/>
      <c r="BD34" s="877"/>
      <c r="BE34" s="872"/>
      <c r="BF34" s="872"/>
      <c r="BG34" s="872"/>
      <c r="BH34" s="872"/>
      <c r="BI34" s="873"/>
      <c r="BJ34" s="246"/>
      <c r="BK34" s="246"/>
      <c r="BL34" s="246"/>
      <c r="BM34" s="246"/>
      <c r="BN34" s="246"/>
      <c r="BO34" s="259"/>
      <c r="BP34" s="259"/>
      <c r="BQ34" s="256">
        <v>28</v>
      </c>
      <c r="BR34" s="257"/>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0"/>
    </row>
    <row r="35" spans="1:131" s="241" customFormat="1" ht="26.25" customHeight="1">
      <c r="A35" s="260">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4"/>
      <c r="AL35" s="875"/>
      <c r="AM35" s="875"/>
      <c r="AN35" s="875"/>
      <c r="AO35" s="875"/>
      <c r="AP35" s="875"/>
      <c r="AQ35" s="875"/>
      <c r="AR35" s="875"/>
      <c r="AS35" s="875"/>
      <c r="AT35" s="875"/>
      <c r="AU35" s="875"/>
      <c r="AV35" s="875"/>
      <c r="AW35" s="875"/>
      <c r="AX35" s="875"/>
      <c r="AY35" s="875"/>
      <c r="AZ35" s="877"/>
      <c r="BA35" s="877"/>
      <c r="BB35" s="877"/>
      <c r="BC35" s="877"/>
      <c r="BD35" s="877"/>
      <c r="BE35" s="872"/>
      <c r="BF35" s="872"/>
      <c r="BG35" s="872"/>
      <c r="BH35" s="872"/>
      <c r="BI35" s="873"/>
      <c r="BJ35" s="246"/>
      <c r="BK35" s="246"/>
      <c r="BL35" s="246"/>
      <c r="BM35" s="246"/>
      <c r="BN35" s="246"/>
      <c r="BO35" s="259"/>
      <c r="BP35" s="259"/>
      <c r="BQ35" s="256">
        <v>29</v>
      </c>
      <c r="BR35" s="257"/>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0"/>
    </row>
    <row r="36" spans="1:131" s="241" customFormat="1" ht="26.25" customHeight="1">
      <c r="A36" s="260">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4"/>
      <c r="AL36" s="875"/>
      <c r="AM36" s="875"/>
      <c r="AN36" s="875"/>
      <c r="AO36" s="875"/>
      <c r="AP36" s="875"/>
      <c r="AQ36" s="875"/>
      <c r="AR36" s="875"/>
      <c r="AS36" s="875"/>
      <c r="AT36" s="875"/>
      <c r="AU36" s="875"/>
      <c r="AV36" s="875"/>
      <c r="AW36" s="875"/>
      <c r="AX36" s="875"/>
      <c r="AY36" s="875"/>
      <c r="AZ36" s="877"/>
      <c r="BA36" s="877"/>
      <c r="BB36" s="877"/>
      <c r="BC36" s="877"/>
      <c r="BD36" s="877"/>
      <c r="BE36" s="872"/>
      <c r="BF36" s="872"/>
      <c r="BG36" s="872"/>
      <c r="BH36" s="872"/>
      <c r="BI36" s="873"/>
      <c r="BJ36" s="246"/>
      <c r="BK36" s="246"/>
      <c r="BL36" s="246"/>
      <c r="BM36" s="246"/>
      <c r="BN36" s="246"/>
      <c r="BO36" s="259"/>
      <c r="BP36" s="259"/>
      <c r="BQ36" s="256">
        <v>30</v>
      </c>
      <c r="BR36" s="257"/>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0"/>
    </row>
    <row r="37" spans="1:131" s="241" customFormat="1" ht="26.25" customHeight="1">
      <c r="A37" s="260">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4"/>
      <c r="AL37" s="875"/>
      <c r="AM37" s="875"/>
      <c r="AN37" s="875"/>
      <c r="AO37" s="875"/>
      <c r="AP37" s="875"/>
      <c r="AQ37" s="875"/>
      <c r="AR37" s="875"/>
      <c r="AS37" s="875"/>
      <c r="AT37" s="875"/>
      <c r="AU37" s="875"/>
      <c r="AV37" s="875"/>
      <c r="AW37" s="875"/>
      <c r="AX37" s="875"/>
      <c r="AY37" s="875"/>
      <c r="AZ37" s="877"/>
      <c r="BA37" s="877"/>
      <c r="BB37" s="877"/>
      <c r="BC37" s="877"/>
      <c r="BD37" s="877"/>
      <c r="BE37" s="872"/>
      <c r="BF37" s="872"/>
      <c r="BG37" s="872"/>
      <c r="BH37" s="872"/>
      <c r="BI37" s="873"/>
      <c r="BJ37" s="246"/>
      <c r="BK37" s="246"/>
      <c r="BL37" s="246"/>
      <c r="BM37" s="246"/>
      <c r="BN37" s="246"/>
      <c r="BO37" s="259"/>
      <c r="BP37" s="259"/>
      <c r="BQ37" s="256">
        <v>31</v>
      </c>
      <c r="BR37" s="257"/>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0"/>
    </row>
    <row r="38" spans="1:131" s="241" customFormat="1" ht="26.25" customHeight="1">
      <c r="A38" s="260">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4"/>
      <c r="AL38" s="875"/>
      <c r="AM38" s="875"/>
      <c r="AN38" s="875"/>
      <c r="AO38" s="875"/>
      <c r="AP38" s="875"/>
      <c r="AQ38" s="875"/>
      <c r="AR38" s="875"/>
      <c r="AS38" s="875"/>
      <c r="AT38" s="875"/>
      <c r="AU38" s="875"/>
      <c r="AV38" s="875"/>
      <c r="AW38" s="875"/>
      <c r="AX38" s="875"/>
      <c r="AY38" s="875"/>
      <c r="AZ38" s="877"/>
      <c r="BA38" s="877"/>
      <c r="BB38" s="877"/>
      <c r="BC38" s="877"/>
      <c r="BD38" s="877"/>
      <c r="BE38" s="872"/>
      <c r="BF38" s="872"/>
      <c r="BG38" s="872"/>
      <c r="BH38" s="872"/>
      <c r="BI38" s="873"/>
      <c r="BJ38" s="246"/>
      <c r="BK38" s="246"/>
      <c r="BL38" s="246"/>
      <c r="BM38" s="246"/>
      <c r="BN38" s="246"/>
      <c r="BO38" s="259"/>
      <c r="BP38" s="259"/>
      <c r="BQ38" s="256">
        <v>32</v>
      </c>
      <c r="BR38" s="257"/>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0"/>
    </row>
    <row r="39" spans="1:131" s="241" customFormat="1" ht="26.25" customHeight="1">
      <c r="A39" s="260">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4"/>
      <c r="AL39" s="875"/>
      <c r="AM39" s="875"/>
      <c r="AN39" s="875"/>
      <c r="AO39" s="875"/>
      <c r="AP39" s="875"/>
      <c r="AQ39" s="875"/>
      <c r="AR39" s="875"/>
      <c r="AS39" s="875"/>
      <c r="AT39" s="875"/>
      <c r="AU39" s="875"/>
      <c r="AV39" s="875"/>
      <c r="AW39" s="875"/>
      <c r="AX39" s="875"/>
      <c r="AY39" s="875"/>
      <c r="AZ39" s="877"/>
      <c r="BA39" s="877"/>
      <c r="BB39" s="877"/>
      <c r="BC39" s="877"/>
      <c r="BD39" s="877"/>
      <c r="BE39" s="872"/>
      <c r="BF39" s="872"/>
      <c r="BG39" s="872"/>
      <c r="BH39" s="872"/>
      <c r="BI39" s="873"/>
      <c r="BJ39" s="246"/>
      <c r="BK39" s="246"/>
      <c r="BL39" s="246"/>
      <c r="BM39" s="246"/>
      <c r="BN39" s="246"/>
      <c r="BO39" s="259"/>
      <c r="BP39" s="259"/>
      <c r="BQ39" s="256">
        <v>33</v>
      </c>
      <c r="BR39" s="257"/>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0"/>
    </row>
    <row r="40" spans="1:131" s="241" customFormat="1" ht="26.25" customHeight="1">
      <c r="A40" s="255">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4"/>
      <c r="AL40" s="875"/>
      <c r="AM40" s="875"/>
      <c r="AN40" s="875"/>
      <c r="AO40" s="875"/>
      <c r="AP40" s="875"/>
      <c r="AQ40" s="875"/>
      <c r="AR40" s="875"/>
      <c r="AS40" s="875"/>
      <c r="AT40" s="875"/>
      <c r="AU40" s="875"/>
      <c r="AV40" s="875"/>
      <c r="AW40" s="875"/>
      <c r="AX40" s="875"/>
      <c r="AY40" s="875"/>
      <c r="AZ40" s="877"/>
      <c r="BA40" s="877"/>
      <c r="BB40" s="877"/>
      <c r="BC40" s="877"/>
      <c r="BD40" s="877"/>
      <c r="BE40" s="872"/>
      <c r="BF40" s="872"/>
      <c r="BG40" s="872"/>
      <c r="BH40" s="872"/>
      <c r="BI40" s="873"/>
      <c r="BJ40" s="246"/>
      <c r="BK40" s="246"/>
      <c r="BL40" s="246"/>
      <c r="BM40" s="246"/>
      <c r="BN40" s="246"/>
      <c r="BO40" s="259"/>
      <c r="BP40" s="259"/>
      <c r="BQ40" s="256">
        <v>34</v>
      </c>
      <c r="BR40" s="257"/>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0"/>
    </row>
    <row r="41" spans="1:131" s="241" customFormat="1" ht="26.25" customHeight="1">
      <c r="A41" s="255">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4"/>
      <c r="AL41" s="875"/>
      <c r="AM41" s="875"/>
      <c r="AN41" s="875"/>
      <c r="AO41" s="875"/>
      <c r="AP41" s="875"/>
      <c r="AQ41" s="875"/>
      <c r="AR41" s="875"/>
      <c r="AS41" s="875"/>
      <c r="AT41" s="875"/>
      <c r="AU41" s="875"/>
      <c r="AV41" s="875"/>
      <c r="AW41" s="875"/>
      <c r="AX41" s="875"/>
      <c r="AY41" s="875"/>
      <c r="AZ41" s="877"/>
      <c r="BA41" s="877"/>
      <c r="BB41" s="877"/>
      <c r="BC41" s="877"/>
      <c r="BD41" s="877"/>
      <c r="BE41" s="872"/>
      <c r="BF41" s="872"/>
      <c r="BG41" s="872"/>
      <c r="BH41" s="872"/>
      <c r="BI41" s="873"/>
      <c r="BJ41" s="246"/>
      <c r="BK41" s="246"/>
      <c r="BL41" s="246"/>
      <c r="BM41" s="246"/>
      <c r="BN41" s="246"/>
      <c r="BO41" s="259"/>
      <c r="BP41" s="259"/>
      <c r="BQ41" s="256">
        <v>35</v>
      </c>
      <c r="BR41" s="257"/>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0"/>
    </row>
    <row r="42" spans="1:131" s="241" customFormat="1" ht="26.25" customHeight="1">
      <c r="A42" s="255">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4"/>
      <c r="AL42" s="875"/>
      <c r="AM42" s="875"/>
      <c r="AN42" s="875"/>
      <c r="AO42" s="875"/>
      <c r="AP42" s="875"/>
      <c r="AQ42" s="875"/>
      <c r="AR42" s="875"/>
      <c r="AS42" s="875"/>
      <c r="AT42" s="875"/>
      <c r="AU42" s="875"/>
      <c r="AV42" s="875"/>
      <c r="AW42" s="875"/>
      <c r="AX42" s="875"/>
      <c r="AY42" s="875"/>
      <c r="AZ42" s="877"/>
      <c r="BA42" s="877"/>
      <c r="BB42" s="877"/>
      <c r="BC42" s="877"/>
      <c r="BD42" s="877"/>
      <c r="BE42" s="872"/>
      <c r="BF42" s="872"/>
      <c r="BG42" s="872"/>
      <c r="BH42" s="872"/>
      <c r="BI42" s="873"/>
      <c r="BJ42" s="246"/>
      <c r="BK42" s="246"/>
      <c r="BL42" s="246"/>
      <c r="BM42" s="246"/>
      <c r="BN42" s="246"/>
      <c r="BO42" s="259"/>
      <c r="BP42" s="259"/>
      <c r="BQ42" s="256">
        <v>36</v>
      </c>
      <c r="BR42" s="257"/>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0"/>
    </row>
    <row r="43" spans="1:131" s="241" customFormat="1" ht="26.25" customHeight="1">
      <c r="A43" s="255">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4"/>
      <c r="AL43" s="875"/>
      <c r="AM43" s="875"/>
      <c r="AN43" s="875"/>
      <c r="AO43" s="875"/>
      <c r="AP43" s="875"/>
      <c r="AQ43" s="875"/>
      <c r="AR43" s="875"/>
      <c r="AS43" s="875"/>
      <c r="AT43" s="875"/>
      <c r="AU43" s="875"/>
      <c r="AV43" s="875"/>
      <c r="AW43" s="875"/>
      <c r="AX43" s="875"/>
      <c r="AY43" s="875"/>
      <c r="AZ43" s="877"/>
      <c r="BA43" s="877"/>
      <c r="BB43" s="877"/>
      <c r="BC43" s="877"/>
      <c r="BD43" s="877"/>
      <c r="BE43" s="872"/>
      <c r="BF43" s="872"/>
      <c r="BG43" s="872"/>
      <c r="BH43" s="872"/>
      <c r="BI43" s="873"/>
      <c r="BJ43" s="246"/>
      <c r="BK43" s="246"/>
      <c r="BL43" s="246"/>
      <c r="BM43" s="246"/>
      <c r="BN43" s="246"/>
      <c r="BO43" s="259"/>
      <c r="BP43" s="259"/>
      <c r="BQ43" s="256">
        <v>37</v>
      </c>
      <c r="BR43" s="257"/>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0"/>
    </row>
    <row r="44" spans="1:131" s="241" customFormat="1" ht="26.25" customHeight="1">
      <c r="A44" s="255">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4"/>
      <c r="AL44" s="875"/>
      <c r="AM44" s="875"/>
      <c r="AN44" s="875"/>
      <c r="AO44" s="875"/>
      <c r="AP44" s="875"/>
      <c r="AQ44" s="875"/>
      <c r="AR44" s="875"/>
      <c r="AS44" s="875"/>
      <c r="AT44" s="875"/>
      <c r="AU44" s="875"/>
      <c r="AV44" s="875"/>
      <c r="AW44" s="875"/>
      <c r="AX44" s="875"/>
      <c r="AY44" s="875"/>
      <c r="AZ44" s="877"/>
      <c r="BA44" s="877"/>
      <c r="BB44" s="877"/>
      <c r="BC44" s="877"/>
      <c r="BD44" s="877"/>
      <c r="BE44" s="872"/>
      <c r="BF44" s="872"/>
      <c r="BG44" s="872"/>
      <c r="BH44" s="872"/>
      <c r="BI44" s="873"/>
      <c r="BJ44" s="246"/>
      <c r="BK44" s="246"/>
      <c r="BL44" s="246"/>
      <c r="BM44" s="246"/>
      <c r="BN44" s="246"/>
      <c r="BO44" s="259"/>
      <c r="BP44" s="259"/>
      <c r="BQ44" s="256">
        <v>38</v>
      </c>
      <c r="BR44" s="257"/>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0"/>
    </row>
    <row r="45" spans="1:131" s="241" customFormat="1" ht="26.25" customHeight="1">
      <c r="A45" s="255">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4"/>
      <c r="AL45" s="875"/>
      <c r="AM45" s="875"/>
      <c r="AN45" s="875"/>
      <c r="AO45" s="875"/>
      <c r="AP45" s="875"/>
      <c r="AQ45" s="875"/>
      <c r="AR45" s="875"/>
      <c r="AS45" s="875"/>
      <c r="AT45" s="875"/>
      <c r="AU45" s="875"/>
      <c r="AV45" s="875"/>
      <c r="AW45" s="875"/>
      <c r="AX45" s="875"/>
      <c r="AY45" s="875"/>
      <c r="AZ45" s="877"/>
      <c r="BA45" s="877"/>
      <c r="BB45" s="877"/>
      <c r="BC45" s="877"/>
      <c r="BD45" s="877"/>
      <c r="BE45" s="872"/>
      <c r="BF45" s="872"/>
      <c r="BG45" s="872"/>
      <c r="BH45" s="872"/>
      <c r="BI45" s="873"/>
      <c r="BJ45" s="246"/>
      <c r="BK45" s="246"/>
      <c r="BL45" s="246"/>
      <c r="BM45" s="246"/>
      <c r="BN45" s="246"/>
      <c r="BO45" s="259"/>
      <c r="BP45" s="259"/>
      <c r="BQ45" s="256">
        <v>39</v>
      </c>
      <c r="BR45" s="257"/>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0"/>
    </row>
    <row r="46" spans="1:131" s="241" customFormat="1" ht="26.25" customHeight="1">
      <c r="A46" s="255">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4"/>
      <c r="AL46" s="875"/>
      <c r="AM46" s="875"/>
      <c r="AN46" s="875"/>
      <c r="AO46" s="875"/>
      <c r="AP46" s="875"/>
      <c r="AQ46" s="875"/>
      <c r="AR46" s="875"/>
      <c r="AS46" s="875"/>
      <c r="AT46" s="875"/>
      <c r="AU46" s="875"/>
      <c r="AV46" s="875"/>
      <c r="AW46" s="875"/>
      <c r="AX46" s="875"/>
      <c r="AY46" s="875"/>
      <c r="AZ46" s="877"/>
      <c r="BA46" s="877"/>
      <c r="BB46" s="877"/>
      <c r="BC46" s="877"/>
      <c r="BD46" s="877"/>
      <c r="BE46" s="872"/>
      <c r="BF46" s="872"/>
      <c r="BG46" s="872"/>
      <c r="BH46" s="872"/>
      <c r="BI46" s="873"/>
      <c r="BJ46" s="246"/>
      <c r="BK46" s="246"/>
      <c r="BL46" s="246"/>
      <c r="BM46" s="246"/>
      <c r="BN46" s="246"/>
      <c r="BO46" s="259"/>
      <c r="BP46" s="259"/>
      <c r="BQ46" s="256">
        <v>40</v>
      </c>
      <c r="BR46" s="257"/>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0"/>
    </row>
    <row r="47" spans="1:131" s="241" customFormat="1" ht="26.25" customHeight="1">
      <c r="A47" s="255">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4"/>
      <c r="AL47" s="875"/>
      <c r="AM47" s="875"/>
      <c r="AN47" s="875"/>
      <c r="AO47" s="875"/>
      <c r="AP47" s="875"/>
      <c r="AQ47" s="875"/>
      <c r="AR47" s="875"/>
      <c r="AS47" s="875"/>
      <c r="AT47" s="875"/>
      <c r="AU47" s="875"/>
      <c r="AV47" s="875"/>
      <c r="AW47" s="875"/>
      <c r="AX47" s="875"/>
      <c r="AY47" s="875"/>
      <c r="AZ47" s="877"/>
      <c r="BA47" s="877"/>
      <c r="BB47" s="877"/>
      <c r="BC47" s="877"/>
      <c r="BD47" s="877"/>
      <c r="BE47" s="872"/>
      <c r="BF47" s="872"/>
      <c r="BG47" s="872"/>
      <c r="BH47" s="872"/>
      <c r="BI47" s="873"/>
      <c r="BJ47" s="246"/>
      <c r="BK47" s="246"/>
      <c r="BL47" s="246"/>
      <c r="BM47" s="246"/>
      <c r="BN47" s="246"/>
      <c r="BO47" s="259"/>
      <c r="BP47" s="259"/>
      <c r="BQ47" s="256">
        <v>41</v>
      </c>
      <c r="BR47" s="257"/>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0"/>
    </row>
    <row r="48" spans="1:131" s="241" customFormat="1" ht="26.25" customHeight="1">
      <c r="A48" s="255">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4"/>
      <c r="AL48" s="875"/>
      <c r="AM48" s="875"/>
      <c r="AN48" s="875"/>
      <c r="AO48" s="875"/>
      <c r="AP48" s="875"/>
      <c r="AQ48" s="875"/>
      <c r="AR48" s="875"/>
      <c r="AS48" s="875"/>
      <c r="AT48" s="875"/>
      <c r="AU48" s="875"/>
      <c r="AV48" s="875"/>
      <c r="AW48" s="875"/>
      <c r="AX48" s="875"/>
      <c r="AY48" s="875"/>
      <c r="AZ48" s="877"/>
      <c r="BA48" s="877"/>
      <c r="BB48" s="877"/>
      <c r="BC48" s="877"/>
      <c r="BD48" s="877"/>
      <c r="BE48" s="872"/>
      <c r="BF48" s="872"/>
      <c r="BG48" s="872"/>
      <c r="BH48" s="872"/>
      <c r="BI48" s="873"/>
      <c r="BJ48" s="246"/>
      <c r="BK48" s="246"/>
      <c r="BL48" s="246"/>
      <c r="BM48" s="246"/>
      <c r="BN48" s="246"/>
      <c r="BO48" s="259"/>
      <c r="BP48" s="259"/>
      <c r="BQ48" s="256">
        <v>42</v>
      </c>
      <c r="BR48" s="257"/>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0"/>
    </row>
    <row r="49" spans="1:131" s="241" customFormat="1" ht="26.25" customHeight="1">
      <c r="A49" s="255">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4"/>
      <c r="AL49" s="875"/>
      <c r="AM49" s="875"/>
      <c r="AN49" s="875"/>
      <c r="AO49" s="875"/>
      <c r="AP49" s="875"/>
      <c r="AQ49" s="875"/>
      <c r="AR49" s="875"/>
      <c r="AS49" s="875"/>
      <c r="AT49" s="875"/>
      <c r="AU49" s="875"/>
      <c r="AV49" s="875"/>
      <c r="AW49" s="875"/>
      <c r="AX49" s="875"/>
      <c r="AY49" s="875"/>
      <c r="AZ49" s="877"/>
      <c r="BA49" s="877"/>
      <c r="BB49" s="877"/>
      <c r="BC49" s="877"/>
      <c r="BD49" s="877"/>
      <c r="BE49" s="872"/>
      <c r="BF49" s="872"/>
      <c r="BG49" s="872"/>
      <c r="BH49" s="872"/>
      <c r="BI49" s="873"/>
      <c r="BJ49" s="246"/>
      <c r="BK49" s="246"/>
      <c r="BL49" s="246"/>
      <c r="BM49" s="246"/>
      <c r="BN49" s="246"/>
      <c r="BO49" s="259"/>
      <c r="BP49" s="259"/>
      <c r="BQ49" s="256">
        <v>43</v>
      </c>
      <c r="BR49" s="257"/>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0"/>
    </row>
    <row r="50" spans="1:131" s="241" customFormat="1" ht="26.25" customHeight="1">
      <c r="A50" s="255">
        <v>23</v>
      </c>
      <c r="B50" s="797"/>
      <c r="C50" s="798"/>
      <c r="D50" s="798"/>
      <c r="E50" s="798"/>
      <c r="F50" s="798"/>
      <c r="G50" s="798"/>
      <c r="H50" s="798"/>
      <c r="I50" s="798"/>
      <c r="J50" s="798"/>
      <c r="K50" s="798"/>
      <c r="L50" s="798"/>
      <c r="M50" s="798"/>
      <c r="N50" s="798"/>
      <c r="O50" s="798"/>
      <c r="P50" s="799"/>
      <c r="Q50" s="879"/>
      <c r="R50" s="880"/>
      <c r="S50" s="880"/>
      <c r="T50" s="880"/>
      <c r="U50" s="880"/>
      <c r="V50" s="880"/>
      <c r="W50" s="880"/>
      <c r="X50" s="880"/>
      <c r="Y50" s="880"/>
      <c r="Z50" s="880"/>
      <c r="AA50" s="880"/>
      <c r="AB50" s="880"/>
      <c r="AC50" s="880"/>
      <c r="AD50" s="880"/>
      <c r="AE50" s="881"/>
      <c r="AF50" s="803"/>
      <c r="AG50" s="804"/>
      <c r="AH50" s="804"/>
      <c r="AI50" s="804"/>
      <c r="AJ50" s="805"/>
      <c r="AK50" s="882"/>
      <c r="AL50" s="880"/>
      <c r="AM50" s="880"/>
      <c r="AN50" s="880"/>
      <c r="AO50" s="880"/>
      <c r="AP50" s="880"/>
      <c r="AQ50" s="880"/>
      <c r="AR50" s="880"/>
      <c r="AS50" s="880"/>
      <c r="AT50" s="880"/>
      <c r="AU50" s="880"/>
      <c r="AV50" s="880"/>
      <c r="AW50" s="880"/>
      <c r="AX50" s="880"/>
      <c r="AY50" s="880"/>
      <c r="AZ50" s="883"/>
      <c r="BA50" s="883"/>
      <c r="BB50" s="883"/>
      <c r="BC50" s="883"/>
      <c r="BD50" s="883"/>
      <c r="BE50" s="872"/>
      <c r="BF50" s="872"/>
      <c r="BG50" s="872"/>
      <c r="BH50" s="872"/>
      <c r="BI50" s="873"/>
      <c r="BJ50" s="246"/>
      <c r="BK50" s="246"/>
      <c r="BL50" s="246"/>
      <c r="BM50" s="246"/>
      <c r="BN50" s="246"/>
      <c r="BO50" s="259"/>
      <c r="BP50" s="259"/>
      <c r="BQ50" s="256">
        <v>44</v>
      </c>
      <c r="BR50" s="257"/>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0"/>
    </row>
    <row r="51" spans="1:131" s="241" customFormat="1" ht="26.25" customHeight="1">
      <c r="A51" s="255">
        <v>24</v>
      </c>
      <c r="B51" s="797"/>
      <c r="C51" s="798"/>
      <c r="D51" s="798"/>
      <c r="E51" s="798"/>
      <c r="F51" s="798"/>
      <c r="G51" s="798"/>
      <c r="H51" s="798"/>
      <c r="I51" s="798"/>
      <c r="J51" s="798"/>
      <c r="K51" s="798"/>
      <c r="L51" s="798"/>
      <c r="M51" s="798"/>
      <c r="N51" s="798"/>
      <c r="O51" s="798"/>
      <c r="P51" s="799"/>
      <c r="Q51" s="879"/>
      <c r="R51" s="880"/>
      <c r="S51" s="880"/>
      <c r="T51" s="880"/>
      <c r="U51" s="880"/>
      <c r="V51" s="880"/>
      <c r="W51" s="880"/>
      <c r="X51" s="880"/>
      <c r="Y51" s="880"/>
      <c r="Z51" s="880"/>
      <c r="AA51" s="880"/>
      <c r="AB51" s="880"/>
      <c r="AC51" s="880"/>
      <c r="AD51" s="880"/>
      <c r="AE51" s="881"/>
      <c r="AF51" s="803"/>
      <c r="AG51" s="804"/>
      <c r="AH51" s="804"/>
      <c r="AI51" s="804"/>
      <c r="AJ51" s="805"/>
      <c r="AK51" s="882"/>
      <c r="AL51" s="880"/>
      <c r="AM51" s="880"/>
      <c r="AN51" s="880"/>
      <c r="AO51" s="880"/>
      <c r="AP51" s="880"/>
      <c r="AQ51" s="880"/>
      <c r="AR51" s="880"/>
      <c r="AS51" s="880"/>
      <c r="AT51" s="880"/>
      <c r="AU51" s="880"/>
      <c r="AV51" s="880"/>
      <c r="AW51" s="880"/>
      <c r="AX51" s="880"/>
      <c r="AY51" s="880"/>
      <c r="AZ51" s="883"/>
      <c r="BA51" s="883"/>
      <c r="BB51" s="883"/>
      <c r="BC51" s="883"/>
      <c r="BD51" s="883"/>
      <c r="BE51" s="872"/>
      <c r="BF51" s="872"/>
      <c r="BG51" s="872"/>
      <c r="BH51" s="872"/>
      <c r="BI51" s="873"/>
      <c r="BJ51" s="246"/>
      <c r="BK51" s="246"/>
      <c r="BL51" s="246"/>
      <c r="BM51" s="246"/>
      <c r="BN51" s="246"/>
      <c r="BO51" s="259"/>
      <c r="BP51" s="259"/>
      <c r="BQ51" s="256">
        <v>45</v>
      </c>
      <c r="BR51" s="257"/>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0"/>
    </row>
    <row r="52" spans="1:131" s="241" customFormat="1" ht="26.25" customHeight="1">
      <c r="A52" s="255">
        <v>25</v>
      </c>
      <c r="B52" s="797"/>
      <c r="C52" s="798"/>
      <c r="D52" s="798"/>
      <c r="E52" s="798"/>
      <c r="F52" s="798"/>
      <c r="G52" s="798"/>
      <c r="H52" s="798"/>
      <c r="I52" s="798"/>
      <c r="J52" s="798"/>
      <c r="K52" s="798"/>
      <c r="L52" s="798"/>
      <c r="M52" s="798"/>
      <c r="N52" s="798"/>
      <c r="O52" s="798"/>
      <c r="P52" s="799"/>
      <c r="Q52" s="879"/>
      <c r="R52" s="880"/>
      <c r="S52" s="880"/>
      <c r="T52" s="880"/>
      <c r="U52" s="880"/>
      <c r="V52" s="880"/>
      <c r="W52" s="880"/>
      <c r="X52" s="880"/>
      <c r="Y52" s="880"/>
      <c r="Z52" s="880"/>
      <c r="AA52" s="880"/>
      <c r="AB52" s="880"/>
      <c r="AC52" s="880"/>
      <c r="AD52" s="880"/>
      <c r="AE52" s="881"/>
      <c r="AF52" s="803"/>
      <c r="AG52" s="804"/>
      <c r="AH52" s="804"/>
      <c r="AI52" s="804"/>
      <c r="AJ52" s="805"/>
      <c r="AK52" s="882"/>
      <c r="AL52" s="880"/>
      <c r="AM52" s="880"/>
      <c r="AN52" s="880"/>
      <c r="AO52" s="880"/>
      <c r="AP52" s="880"/>
      <c r="AQ52" s="880"/>
      <c r="AR52" s="880"/>
      <c r="AS52" s="880"/>
      <c r="AT52" s="880"/>
      <c r="AU52" s="880"/>
      <c r="AV52" s="880"/>
      <c r="AW52" s="880"/>
      <c r="AX52" s="880"/>
      <c r="AY52" s="880"/>
      <c r="AZ52" s="883"/>
      <c r="BA52" s="883"/>
      <c r="BB52" s="883"/>
      <c r="BC52" s="883"/>
      <c r="BD52" s="883"/>
      <c r="BE52" s="872"/>
      <c r="BF52" s="872"/>
      <c r="BG52" s="872"/>
      <c r="BH52" s="872"/>
      <c r="BI52" s="873"/>
      <c r="BJ52" s="246"/>
      <c r="BK52" s="246"/>
      <c r="BL52" s="246"/>
      <c r="BM52" s="246"/>
      <c r="BN52" s="246"/>
      <c r="BO52" s="259"/>
      <c r="BP52" s="259"/>
      <c r="BQ52" s="256">
        <v>46</v>
      </c>
      <c r="BR52" s="257"/>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0"/>
    </row>
    <row r="53" spans="1:131" s="241" customFormat="1" ht="26.25" customHeight="1">
      <c r="A53" s="255">
        <v>26</v>
      </c>
      <c r="B53" s="797"/>
      <c r="C53" s="798"/>
      <c r="D53" s="798"/>
      <c r="E53" s="798"/>
      <c r="F53" s="798"/>
      <c r="G53" s="798"/>
      <c r="H53" s="798"/>
      <c r="I53" s="798"/>
      <c r="J53" s="798"/>
      <c r="K53" s="798"/>
      <c r="L53" s="798"/>
      <c r="M53" s="798"/>
      <c r="N53" s="798"/>
      <c r="O53" s="798"/>
      <c r="P53" s="799"/>
      <c r="Q53" s="879"/>
      <c r="R53" s="880"/>
      <c r="S53" s="880"/>
      <c r="T53" s="880"/>
      <c r="U53" s="880"/>
      <c r="V53" s="880"/>
      <c r="W53" s="880"/>
      <c r="X53" s="880"/>
      <c r="Y53" s="880"/>
      <c r="Z53" s="880"/>
      <c r="AA53" s="880"/>
      <c r="AB53" s="880"/>
      <c r="AC53" s="880"/>
      <c r="AD53" s="880"/>
      <c r="AE53" s="881"/>
      <c r="AF53" s="803"/>
      <c r="AG53" s="804"/>
      <c r="AH53" s="804"/>
      <c r="AI53" s="804"/>
      <c r="AJ53" s="805"/>
      <c r="AK53" s="882"/>
      <c r="AL53" s="880"/>
      <c r="AM53" s="880"/>
      <c r="AN53" s="880"/>
      <c r="AO53" s="880"/>
      <c r="AP53" s="880"/>
      <c r="AQ53" s="880"/>
      <c r="AR53" s="880"/>
      <c r="AS53" s="880"/>
      <c r="AT53" s="880"/>
      <c r="AU53" s="880"/>
      <c r="AV53" s="880"/>
      <c r="AW53" s="880"/>
      <c r="AX53" s="880"/>
      <c r="AY53" s="880"/>
      <c r="AZ53" s="883"/>
      <c r="BA53" s="883"/>
      <c r="BB53" s="883"/>
      <c r="BC53" s="883"/>
      <c r="BD53" s="883"/>
      <c r="BE53" s="872"/>
      <c r="BF53" s="872"/>
      <c r="BG53" s="872"/>
      <c r="BH53" s="872"/>
      <c r="BI53" s="873"/>
      <c r="BJ53" s="246"/>
      <c r="BK53" s="246"/>
      <c r="BL53" s="246"/>
      <c r="BM53" s="246"/>
      <c r="BN53" s="246"/>
      <c r="BO53" s="259"/>
      <c r="BP53" s="259"/>
      <c r="BQ53" s="256">
        <v>47</v>
      </c>
      <c r="BR53" s="257"/>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0"/>
    </row>
    <row r="54" spans="1:131" s="241" customFormat="1" ht="26.25" customHeight="1">
      <c r="A54" s="255">
        <v>27</v>
      </c>
      <c r="B54" s="797"/>
      <c r="C54" s="798"/>
      <c r="D54" s="798"/>
      <c r="E54" s="798"/>
      <c r="F54" s="798"/>
      <c r="G54" s="798"/>
      <c r="H54" s="798"/>
      <c r="I54" s="798"/>
      <c r="J54" s="798"/>
      <c r="K54" s="798"/>
      <c r="L54" s="798"/>
      <c r="M54" s="798"/>
      <c r="N54" s="798"/>
      <c r="O54" s="798"/>
      <c r="P54" s="799"/>
      <c r="Q54" s="879"/>
      <c r="R54" s="880"/>
      <c r="S54" s="880"/>
      <c r="T54" s="880"/>
      <c r="U54" s="880"/>
      <c r="V54" s="880"/>
      <c r="W54" s="880"/>
      <c r="X54" s="880"/>
      <c r="Y54" s="880"/>
      <c r="Z54" s="880"/>
      <c r="AA54" s="880"/>
      <c r="AB54" s="880"/>
      <c r="AC54" s="880"/>
      <c r="AD54" s="880"/>
      <c r="AE54" s="881"/>
      <c r="AF54" s="803"/>
      <c r="AG54" s="804"/>
      <c r="AH54" s="804"/>
      <c r="AI54" s="804"/>
      <c r="AJ54" s="805"/>
      <c r="AK54" s="882"/>
      <c r="AL54" s="880"/>
      <c r="AM54" s="880"/>
      <c r="AN54" s="880"/>
      <c r="AO54" s="880"/>
      <c r="AP54" s="880"/>
      <c r="AQ54" s="880"/>
      <c r="AR54" s="880"/>
      <c r="AS54" s="880"/>
      <c r="AT54" s="880"/>
      <c r="AU54" s="880"/>
      <c r="AV54" s="880"/>
      <c r="AW54" s="880"/>
      <c r="AX54" s="880"/>
      <c r="AY54" s="880"/>
      <c r="AZ54" s="883"/>
      <c r="BA54" s="883"/>
      <c r="BB54" s="883"/>
      <c r="BC54" s="883"/>
      <c r="BD54" s="883"/>
      <c r="BE54" s="872"/>
      <c r="BF54" s="872"/>
      <c r="BG54" s="872"/>
      <c r="BH54" s="872"/>
      <c r="BI54" s="873"/>
      <c r="BJ54" s="246"/>
      <c r="BK54" s="246"/>
      <c r="BL54" s="246"/>
      <c r="BM54" s="246"/>
      <c r="BN54" s="246"/>
      <c r="BO54" s="259"/>
      <c r="BP54" s="259"/>
      <c r="BQ54" s="256">
        <v>48</v>
      </c>
      <c r="BR54" s="257"/>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0"/>
    </row>
    <row r="55" spans="1:131" s="241" customFormat="1" ht="26.25" customHeight="1">
      <c r="A55" s="255">
        <v>28</v>
      </c>
      <c r="B55" s="797"/>
      <c r="C55" s="798"/>
      <c r="D55" s="798"/>
      <c r="E55" s="798"/>
      <c r="F55" s="798"/>
      <c r="G55" s="798"/>
      <c r="H55" s="798"/>
      <c r="I55" s="798"/>
      <c r="J55" s="798"/>
      <c r="K55" s="798"/>
      <c r="L55" s="798"/>
      <c r="M55" s="798"/>
      <c r="N55" s="798"/>
      <c r="O55" s="798"/>
      <c r="P55" s="799"/>
      <c r="Q55" s="879"/>
      <c r="R55" s="880"/>
      <c r="S55" s="880"/>
      <c r="T55" s="880"/>
      <c r="U55" s="880"/>
      <c r="V55" s="880"/>
      <c r="W55" s="880"/>
      <c r="X55" s="880"/>
      <c r="Y55" s="880"/>
      <c r="Z55" s="880"/>
      <c r="AA55" s="880"/>
      <c r="AB55" s="880"/>
      <c r="AC55" s="880"/>
      <c r="AD55" s="880"/>
      <c r="AE55" s="881"/>
      <c r="AF55" s="803"/>
      <c r="AG55" s="804"/>
      <c r="AH55" s="804"/>
      <c r="AI55" s="804"/>
      <c r="AJ55" s="805"/>
      <c r="AK55" s="882"/>
      <c r="AL55" s="880"/>
      <c r="AM55" s="880"/>
      <c r="AN55" s="880"/>
      <c r="AO55" s="880"/>
      <c r="AP55" s="880"/>
      <c r="AQ55" s="880"/>
      <c r="AR55" s="880"/>
      <c r="AS55" s="880"/>
      <c r="AT55" s="880"/>
      <c r="AU55" s="880"/>
      <c r="AV55" s="880"/>
      <c r="AW55" s="880"/>
      <c r="AX55" s="880"/>
      <c r="AY55" s="880"/>
      <c r="AZ55" s="883"/>
      <c r="BA55" s="883"/>
      <c r="BB55" s="883"/>
      <c r="BC55" s="883"/>
      <c r="BD55" s="883"/>
      <c r="BE55" s="872"/>
      <c r="BF55" s="872"/>
      <c r="BG55" s="872"/>
      <c r="BH55" s="872"/>
      <c r="BI55" s="873"/>
      <c r="BJ55" s="246"/>
      <c r="BK55" s="246"/>
      <c r="BL55" s="246"/>
      <c r="BM55" s="246"/>
      <c r="BN55" s="246"/>
      <c r="BO55" s="259"/>
      <c r="BP55" s="259"/>
      <c r="BQ55" s="256">
        <v>49</v>
      </c>
      <c r="BR55" s="257"/>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0"/>
    </row>
    <row r="56" spans="1:131" s="241" customFormat="1" ht="26.25" customHeight="1">
      <c r="A56" s="255">
        <v>29</v>
      </c>
      <c r="B56" s="797"/>
      <c r="C56" s="798"/>
      <c r="D56" s="798"/>
      <c r="E56" s="798"/>
      <c r="F56" s="798"/>
      <c r="G56" s="798"/>
      <c r="H56" s="798"/>
      <c r="I56" s="798"/>
      <c r="J56" s="798"/>
      <c r="K56" s="798"/>
      <c r="L56" s="798"/>
      <c r="M56" s="798"/>
      <c r="N56" s="798"/>
      <c r="O56" s="798"/>
      <c r="P56" s="799"/>
      <c r="Q56" s="879"/>
      <c r="R56" s="880"/>
      <c r="S56" s="880"/>
      <c r="T56" s="880"/>
      <c r="U56" s="880"/>
      <c r="V56" s="880"/>
      <c r="W56" s="880"/>
      <c r="X56" s="880"/>
      <c r="Y56" s="880"/>
      <c r="Z56" s="880"/>
      <c r="AA56" s="880"/>
      <c r="AB56" s="880"/>
      <c r="AC56" s="880"/>
      <c r="AD56" s="880"/>
      <c r="AE56" s="881"/>
      <c r="AF56" s="803"/>
      <c r="AG56" s="804"/>
      <c r="AH56" s="804"/>
      <c r="AI56" s="804"/>
      <c r="AJ56" s="805"/>
      <c r="AK56" s="882"/>
      <c r="AL56" s="880"/>
      <c r="AM56" s="880"/>
      <c r="AN56" s="880"/>
      <c r="AO56" s="880"/>
      <c r="AP56" s="880"/>
      <c r="AQ56" s="880"/>
      <c r="AR56" s="880"/>
      <c r="AS56" s="880"/>
      <c r="AT56" s="880"/>
      <c r="AU56" s="880"/>
      <c r="AV56" s="880"/>
      <c r="AW56" s="880"/>
      <c r="AX56" s="880"/>
      <c r="AY56" s="880"/>
      <c r="AZ56" s="883"/>
      <c r="BA56" s="883"/>
      <c r="BB56" s="883"/>
      <c r="BC56" s="883"/>
      <c r="BD56" s="883"/>
      <c r="BE56" s="872"/>
      <c r="BF56" s="872"/>
      <c r="BG56" s="872"/>
      <c r="BH56" s="872"/>
      <c r="BI56" s="873"/>
      <c r="BJ56" s="246"/>
      <c r="BK56" s="246"/>
      <c r="BL56" s="246"/>
      <c r="BM56" s="246"/>
      <c r="BN56" s="246"/>
      <c r="BO56" s="259"/>
      <c r="BP56" s="259"/>
      <c r="BQ56" s="256">
        <v>50</v>
      </c>
      <c r="BR56" s="257"/>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0"/>
    </row>
    <row r="57" spans="1:131" s="241" customFormat="1" ht="26.25" customHeight="1">
      <c r="A57" s="255">
        <v>30</v>
      </c>
      <c r="B57" s="797"/>
      <c r="C57" s="798"/>
      <c r="D57" s="798"/>
      <c r="E57" s="798"/>
      <c r="F57" s="798"/>
      <c r="G57" s="798"/>
      <c r="H57" s="798"/>
      <c r="I57" s="798"/>
      <c r="J57" s="798"/>
      <c r="K57" s="798"/>
      <c r="L57" s="798"/>
      <c r="M57" s="798"/>
      <c r="N57" s="798"/>
      <c r="O57" s="798"/>
      <c r="P57" s="799"/>
      <c r="Q57" s="879"/>
      <c r="R57" s="880"/>
      <c r="S57" s="880"/>
      <c r="T57" s="880"/>
      <c r="U57" s="880"/>
      <c r="V57" s="880"/>
      <c r="W57" s="880"/>
      <c r="X57" s="880"/>
      <c r="Y57" s="880"/>
      <c r="Z57" s="880"/>
      <c r="AA57" s="880"/>
      <c r="AB57" s="880"/>
      <c r="AC57" s="880"/>
      <c r="AD57" s="880"/>
      <c r="AE57" s="881"/>
      <c r="AF57" s="803"/>
      <c r="AG57" s="804"/>
      <c r="AH57" s="804"/>
      <c r="AI57" s="804"/>
      <c r="AJ57" s="805"/>
      <c r="AK57" s="882"/>
      <c r="AL57" s="880"/>
      <c r="AM57" s="880"/>
      <c r="AN57" s="880"/>
      <c r="AO57" s="880"/>
      <c r="AP57" s="880"/>
      <c r="AQ57" s="880"/>
      <c r="AR57" s="880"/>
      <c r="AS57" s="880"/>
      <c r="AT57" s="880"/>
      <c r="AU57" s="880"/>
      <c r="AV57" s="880"/>
      <c r="AW57" s="880"/>
      <c r="AX57" s="880"/>
      <c r="AY57" s="880"/>
      <c r="AZ57" s="883"/>
      <c r="BA57" s="883"/>
      <c r="BB57" s="883"/>
      <c r="BC57" s="883"/>
      <c r="BD57" s="883"/>
      <c r="BE57" s="872"/>
      <c r="BF57" s="872"/>
      <c r="BG57" s="872"/>
      <c r="BH57" s="872"/>
      <c r="BI57" s="873"/>
      <c r="BJ57" s="246"/>
      <c r="BK57" s="246"/>
      <c r="BL57" s="246"/>
      <c r="BM57" s="246"/>
      <c r="BN57" s="246"/>
      <c r="BO57" s="259"/>
      <c r="BP57" s="259"/>
      <c r="BQ57" s="256">
        <v>51</v>
      </c>
      <c r="BR57" s="257"/>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0"/>
    </row>
    <row r="58" spans="1:131" s="241" customFormat="1" ht="26.25" customHeight="1">
      <c r="A58" s="255">
        <v>31</v>
      </c>
      <c r="B58" s="797"/>
      <c r="C58" s="798"/>
      <c r="D58" s="798"/>
      <c r="E58" s="798"/>
      <c r="F58" s="798"/>
      <c r="G58" s="798"/>
      <c r="H58" s="798"/>
      <c r="I58" s="798"/>
      <c r="J58" s="798"/>
      <c r="K58" s="798"/>
      <c r="L58" s="798"/>
      <c r="M58" s="798"/>
      <c r="N58" s="798"/>
      <c r="O58" s="798"/>
      <c r="P58" s="799"/>
      <c r="Q58" s="879"/>
      <c r="R58" s="880"/>
      <c r="S58" s="880"/>
      <c r="T58" s="880"/>
      <c r="U58" s="880"/>
      <c r="V58" s="880"/>
      <c r="W58" s="880"/>
      <c r="X58" s="880"/>
      <c r="Y58" s="880"/>
      <c r="Z58" s="880"/>
      <c r="AA58" s="880"/>
      <c r="AB58" s="880"/>
      <c r="AC58" s="880"/>
      <c r="AD58" s="880"/>
      <c r="AE58" s="881"/>
      <c r="AF58" s="803"/>
      <c r="AG58" s="804"/>
      <c r="AH58" s="804"/>
      <c r="AI58" s="804"/>
      <c r="AJ58" s="805"/>
      <c r="AK58" s="882"/>
      <c r="AL58" s="880"/>
      <c r="AM58" s="880"/>
      <c r="AN58" s="880"/>
      <c r="AO58" s="880"/>
      <c r="AP58" s="880"/>
      <c r="AQ58" s="880"/>
      <c r="AR58" s="880"/>
      <c r="AS58" s="880"/>
      <c r="AT58" s="880"/>
      <c r="AU58" s="880"/>
      <c r="AV58" s="880"/>
      <c r="AW58" s="880"/>
      <c r="AX58" s="880"/>
      <c r="AY58" s="880"/>
      <c r="AZ58" s="883"/>
      <c r="BA58" s="883"/>
      <c r="BB58" s="883"/>
      <c r="BC58" s="883"/>
      <c r="BD58" s="883"/>
      <c r="BE58" s="872"/>
      <c r="BF58" s="872"/>
      <c r="BG58" s="872"/>
      <c r="BH58" s="872"/>
      <c r="BI58" s="873"/>
      <c r="BJ58" s="246"/>
      <c r="BK58" s="246"/>
      <c r="BL58" s="246"/>
      <c r="BM58" s="246"/>
      <c r="BN58" s="246"/>
      <c r="BO58" s="259"/>
      <c r="BP58" s="259"/>
      <c r="BQ58" s="256">
        <v>52</v>
      </c>
      <c r="BR58" s="257"/>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0"/>
    </row>
    <row r="59" spans="1:131" s="241" customFormat="1" ht="26.25" customHeight="1">
      <c r="A59" s="255">
        <v>32</v>
      </c>
      <c r="B59" s="797"/>
      <c r="C59" s="798"/>
      <c r="D59" s="798"/>
      <c r="E59" s="798"/>
      <c r="F59" s="798"/>
      <c r="G59" s="798"/>
      <c r="H59" s="798"/>
      <c r="I59" s="798"/>
      <c r="J59" s="798"/>
      <c r="K59" s="798"/>
      <c r="L59" s="798"/>
      <c r="M59" s="798"/>
      <c r="N59" s="798"/>
      <c r="O59" s="798"/>
      <c r="P59" s="799"/>
      <c r="Q59" s="879"/>
      <c r="R59" s="880"/>
      <c r="S59" s="880"/>
      <c r="T59" s="880"/>
      <c r="U59" s="880"/>
      <c r="V59" s="880"/>
      <c r="W59" s="880"/>
      <c r="X59" s="880"/>
      <c r="Y59" s="880"/>
      <c r="Z59" s="880"/>
      <c r="AA59" s="880"/>
      <c r="AB59" s="880"/>
      <c r="AC59" s="880"/>
      <c r="AD59" s="880"/>
      <c r="AE59" s="881"/>
      <c r="AF59" s="803"/>
      <c r="AG59" s="804"/>
      <c r="AH59" s="804"/>
      <c r="AI59" s="804"/>
      <c r="AJ59" s="805"/>
      <c r="AK59" s="882"/>
      <c r="AL59" s="880"/>
      <c r="AM59" s="880"/>
      <c r="AN59" s="880"/>
      <c r="AO59" s="880"/>
      <c r="AP59" s="880"/>
      <c r="AQ59" s="880"/>
      <c r="AR59" s="880"/>
      <c r="AS59" s="880"/>
      <c r="AT59" s="880"/>
      <c r="AU59" s="880"/>
      <c r="AV59" s="880"/>
      <c r="AW59" s="880"/>
      <c r="AX59" s="880"/>
      <c r="AY59" s="880"/>
      <c r="AZ59" s="883"/>
      <c r="BA59" s="883"/>
      <c r="BB59" s="883"/>
      <c r="BC59" s="883"/>
      <c r="BD59" s="883"/>
      <c r="BE59" s="872"/>
      <c r="BF59" s="872"/>
      <c r="BG59" s="872"/>
      <c r="BH59" s="872"/>
      <c r="BI59" s="873"/>
      <c r="BJ59" s="246"/>
      <c r="BK59" s="246"/>
      <c r="BL59" s="246"/>
      <c r="BM59" s="246"/>
      <c r="BN59" s="246"/>
      <c r="BO59" s="259"/>
      <c r="BP59" s="259"/>
      <c r="BQ59" s="256">
        <v>53</v>
      </c>
      <c r="BR59" s="257"/>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0"/>
    </row>
    <row r="60" spans="1:131" s="241" customFormat="1" ht="26.25" customHeight="1">
      <c r="A60" s="255">
        <v>33</v>
      </c>
      <c r="B60" s="797"/>
      <c r="C60" s="798"/>
      <c r="D60" s="798"/>
      <c r="E60" s="798"/>
      <c r="F60" s="798"/>
      <c r="G60" s="798"/>
      <c r="H60" s="798"/>
      <c r="I60" s="798"/>
      <c r="J60" s="798"/>
      <c r="K60" s="798"/>
      <c r="L60" s="798"/>
      <c r="M60" s="798"/>
      <c r="N60" s="798"/>
      <c r="O60" s="798"/>
      <c r="P60" s="799"/>
      <c r="Q60" s="879"/>
      <c r="R60" s="880"/>
      <c r="S60" s="880"/>
      <c r="T60" s="880"/>
      <c r="U60" s="880"/>
      <c r="V60" s="880"/>
      <c r="W60" s="880"/>
      <c r="X60" s="880"/>
      <c r="Y60" s="880"/>
      <c r="Z60" s="880"/>
      <c r="AA60" s="880"/>
      <c r="AB60" s="880"/>
      <c r="AC60" s="880"/>
      <c r="AD60" s="880"/>
      <c r="AE60" s="881"/>
      <c r="AF60" s="803"/>
      <c r="AG60" s="804"/>
      <c r="AH60" s="804"/>
      <c r="AI60" s="804"/>
      <c r="AJ60" s="805"/>
      <c r="AK60" s="882"/>
      <c r="AL60" s="880"/>
      <c r="AM60" s="880"/>
      <c r="AN60" s="880"/>
      <c r="AO60" s="880"/>
      <c r="AP60" s="880"/>
      <c r="AQ60" s="880"/>
      <c r="AR60" s="880"/>
      <c r="AS60" s="880"/>
      <c r="AT60" s="880"/>
      <c r="AU60" s="880"/>
      <c r="AV60" s="880"/>
      <c r="AW60" s="880"/>
      <c r="AX60" s="880"/>
      <c r="AY60" s="880"/>
      <c r="AZ60" s="883"/>
      <c r="BA60" s="883"/>
      <c r="BB60" s="883"/>
      <c r="BC60" s="883"/>
      <c r="BD60" s="883"/>
      <c r="BE60" s="872"/>
      <c r="BF60" s="872"/>
      <c r="BG60" s="872"/>
      <c r="BH60" s="872"/>
      <c r="BI60" s="873"/>
      <c r="BJ60" s="246"/>
      <c r="BK60" s="246"/>
      <c r="BL60" s="246"/>
      <c r="BM60" s="246"/>
      <c r="BN60" s="246"/>
      <c r="BO60" s="259"/>
      <c r="BP60" s="259"/>
      <c r="BQ60" s="256">
        <v>54</v>
      </c>
      <c r="BR60" s="257"/>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0"/>
    </row>
    <row r="61" spans="1:131" s="241" customFormat="1" ht="26.25" customHeight="1" thickBot="1">
      <c r="A61" s="255">
        <v>34</v>
      </c>
      <c r="B61" s="797"/>
      <c r="C61" s="798"/>
      <c r="D61" s="798"/>
      <c r="E61" s="798"/>
      <c r="F61" s="798"/>
      <c r="G61" s="798"/>
      <c r="H61" s="798"/>
      <c r="I61" s="798"/>
      <c r="J61" s="798"/>
      <c r="K61" s="798"/>
      <c r="L61" s="798"/>
      <c r="M61" s="798"/>
      <c r="N61" s="798"/>
      <c r="O61" s="798"/>
      <c r="P61" s="799"/>
      <c r="Q61" s="879"/>
      <c r="R61" s="880"/>
      <c r="S61" s="880"/>
      <c r="T61" s="880"/>
      <c r="U61" s="880"/>
      <c r="V61" s="880"/>
      <c r="W61" s="880"/>
      <c r="X61" s="880"/>
      <c r="Y61" s="880"/>
      <c r="Z61" s="880"/>
      <c r="AA61" s="880"/>
      <c r="AB61" s="880"/>
      <c r="AC61" s="880"/>
      <c r="AD61" s="880"/>
      <c r="AE61" s="881"/>
      <c r="AF61" s="803"/>
      <c r="AG61" s="804"/>
      <c r="AH61" s="804"/>
      <c r="AI61" s="804"/>
      <c r="AJ61" s="805"/>
      <c r="AK61" s="882"/>
      <c r="AL61" s="880"/>
      <c r="AM61" s="880"/>
      <c r="AN61" s="880"/>
      <c r="AO61" s="880"/>
      <c r="AP61" s="880"/>
      <c r="AQ61" s="880"/>
      <c r="AR61" s="880"/>
      <c r="AS61" s="880"/>
      <c r="AT61" s="880"/>
      <c r="AU61" s="880"/>
      <c r="AV61" s="880"/>
      <c r="AW61" s="880"/>
      <c r="AX61" s="880"/>
      <c r="AY61" s="880"/>
      <c r="AZ61" s="883"/>
      <c r="BA61" s="883"/>
      <c r="BB61" s="883"/>
      <c r="BC61" s="883"/>
      <c r="BD61" s="883"/>
      <c r="BE61" s="872"/>
      <c r="BF61" s="872"/>
      <c r="BG61" s="872"/>
      <c r="BH61" s="872"/>
      <c r="BI61" s="873"/>
      <c r="BJ61" s="246"/>
      <c r="BK61" s="246"/>
      <c r="BL61" s="246"/>
      <c r="BM61" s="246"/>
      <c r="BN61" s="246"/>
      <c r="BO61" s="259"/>
      <c r="BP61" s="259"/>
      <c r="BQ61" s="256">
        <v>55</v>
      </c>
      <c r="BR61" s="257"/>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0"/>
    </row>
    <row r="62" spans="1:131" s="241" customFormat="1" ht="26.25" customHeight="1">
      <c r="A62" s="255">
        <v>35</v>
      </c>
      <c r="B62" s="797"/>
      <c r="C62" s="798"/>
      <c r="D62" s="798"/>
      <c r="E62" s="798"/>
      <c r="F62" s="798"/>
      <c r="G62" s="798"/>
      <c r="H62" s="798"/>
      <c r="I62" s="798"/>
      <c r="J62" s="798"/>
      <c r="K62" s="798"/>
      <c r="L62" s="798"/>
      <c r="M62" s="798"/>
      <c r="N62" s="798"/>
      <c r="O62" s="798"/>
      <c r="P62" s="799"/>
      <c r="Q62" s="879"/>
      <c r="R62" s="880"/>
      <c r="S62" s="880"/>
      <c r="T62" s="880"/>
      <c r="U62" s="880"/>
      <c r="V62" s="880"/>
      <c r="W62" s="880"/>
      <c r="X62" s="880"/>
      <c r="Y62" s="880"/>
      <c r="Z62" s="880"/>
      <c r="AA62" s="880"/>
      <c r="AB62" s="880"/>
      <c r="AC62" s="880"/>
      <c r="AD62" s="880"/>
      <c r="AE62" s="881"/>
      <c r="AF62" s="803"/>
      <c r="AG62" s="804"/>
      <c r="AH62" s="804"/>
      <c r="AI62" s="804"/>
      <c r="AJ62" s="805"/>
      <c r="AK62" s="882"/>
      <c r="AL62" s="880"/>
      <c r="AM62" s="880"/>
      <c r="AN62" s="880"/>
      <c r="AO62" s="880"/>
      <c r="AP62" s="880"/>
      <c r="AQ62" s="880"/>
      <c r="AR62" s="880"/>
      <c r="AS62" s="880"/>
      <c r="AT62" s="880"/>
      <c r="AU62" s="880"/>
      <c r="AV62" s="880"/>
      <c r="AW62" s="880"/>
      <c r="AX62" s="880"/>
      <c r="AY62" s="880"/>
      <c r="AZ62" s="883"/>
      <c r="BA62" s="883"/>
      <c r="BB62" s="883"/>
      <c r="BC62" s="883"/>
      <c r="BD62" s="883"/>
      <c r="BE62" s="872"/>
      <c r="BF62" s="872"/>
      <c r="BG62" s="872"/>
      <c r="BH62" s="872"/>
      <c r="BI62" s="873"/>
      <c r="BJ62" s="891" t="s">
        <v>403</v>
      </c>
      <c r="BK62" s="848"/>
      <c r="BL62" s="848"/>
      <c r="BM62" s="848"/>
      <c r="BN62" s="849"/>
      <c r="BO62" s="259"/>
      <c r="BP62" s="259"/>
      <c r="BQ62" s="256">
        <v>56</v>
      </c>
      <c r="BR62" s="257"/>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0"/>
    </row>
    <row r="63" spans="1:131" s="241" customFormat="1" ht="26.25" customHeight="1" thickBot="1">
      <c r="A63" s="258" t="s">
        <v>384</v>
      </c>
      <c r="B63" s="832" t="s">
        <v>404</v>
      </c>
      <c r="C63" s="833"/>
      <c r="D63" s="833"/>
      <c r="E63" s="833"/>
      <c r="F63" s="833"/>
      <c r="G63" s="833"/>
      <c r="H63" s="833"/>
      <c r="I63" s="833"/>
      <c r="J63" s="833"/>
      <c r="K63" s="833"/>
      <c r="L63" s="833"/>
      <c r="M63" s="833"/>
      <c r="N63" s="833"/>
      <c r="O63" s="833"/>
      <c r="P63" s="834"/>
      <c r="Q63" s="884"/>
      <c r="R63" s="885"/>
      <c r="S63" s="885"/>
      <c r="T63" s="885"/>
      <c r="U63" s="885"/>
      <c r="V63" s="885"/>
      <c r="W63" s="885"/>
      <c r="X63" s="885"/>
      <c r="Y63" s="885"/>
      <c r="Z63" s="885"/>
      <c r="AA63" s="885"/>
      <c r="AB63" s="885"/>
      <c r="AC63" s="885"/>
      <c r="AD63" s="885"/>
      <c r="AE63" s="886"/>
      <c r="AF63" s="887">
        <v>6</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405</v>
      </c>
      <c r="BK63" s="896"/>
      <c r="BL63" s="896"/>
      <c r="BM63" s="896"/>
      <c r="BN63" s="897"/>
      <c r="BO63" s="259"/>
      <c r="BP63" s="259"/>
      <c r="BQ63" s="256">
        <v>57</v>
      </c>
      <c r="BR63" s="257"/>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0"/>
    </row>
    <row r="64" spans="1:131" s="241" customFormat="1" ht="26.25" customHeight="1">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0"/>
    </row>
    <row r="65" spans="1:131" s="241" customFormat="1" ht="26.25" customHeight="1" thickBot="1">
      <c r="A65" s="246" t="s">
        <v>406</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0"/>
    </row>
    <row r="66" spans="1:131" s="241" customFormat="1" ht="26.25" customHeight="1">
      <c r="A66" s="782" t="s">
        <v>407</v>
      </c>
      <c r="B66" s="783"/>
      <c r="C66" s="783"/>
      <c r="D66" s="783"/>
      <c r="E66" s="783"/>
      <c r="F66" s="783"/>
      <c r="G66" s="783"/>
      <c r="H66" s="783"/>
      <c r="I66" s="783"/>
      <c r="J66" s="783"/>
      <c r="K66" s="783"/>
      <c r="L66" s="783"/>
      <c r="M66" s="783"/>
      <c r="N66" s="783"/>
      <c r="O66" s="783"/>
      <c r="P66" s="784"/>
      <c r="Q66" s="759" t="s">
        <v>408</v>
      </c>
      <c r="R66" s="760"/>
      <c r="S66" s="760"/>
      <c r="T66" s="760"/>
      <c r="U66" s="761"/>
      <c r="V66" s="759" t="s">
        <v>409</v>
      </c>
      <c r="W66" s="760"/>
      <c r="X66" s="760"/>
      <c r="Y66" s="760"/>
      <c r="Z66" s="761"/>
      <c r="AA66" s="759" t="s">
        <v>410</v>
      </c>
      <c r="AB66" s="760"/>
      <c r="AC66" s="760"/>
      <c r="AD66" s="760"/>
      <c r="AE66" s="761"/>
      <c r="AF66" s="898" t="s">
        <v>411</v>
      </c>
      <c r="AG66" s="855"/>
      <c r="AH66" s="855"/>
      <c r="AI66" s="855"/>
      <c r="AJ66" s="899"/>
      <c r="AK66" s="759" t="s">
        <v>412</v>
      </c>
      <c r="AL66" s="783"/>
      <c r="AM66" s="783"/>
      <c r="AN66" s="783"/>
      <c r="AO66" s="784"/>
      <c r="AP66" s="759" t="s">
        <v>413</v>
      </c>
      <c r="AQ66" s="760"/>
      <c r="AR66" s="760"/>
      <c r="AS66" s="760"/>
      <c r="AT66" s="761"/>
      <c r="AU66" s="759" t="s">
        <v>414</v>
      </c>
      <c r="AV66" s="760"/>
      <c r="AW66" s="760"/>
      <c r="AX66" s="760"/>
      <c r="AY66" s="761"/>
      <c r="AZ66" s="759" t="s">
        <v>372</v>
      </c>
      <c r="BA66" s="760"/>
      <c r="BB66" s="760"/>
      <c r="BC66" s="760"/>
      <c r="BD66" s="771"/>
      <c r="BE66" s="259"/>
      <c r="BF66" s="259"/>
      <c r="BG66" s="259"/>
      <c r="BH66" s="259"/>
      <c r="BI66" s="259"/>
      <c r="BJ66" s="259"/>
      <c r="BK66" s="259"/>
      <c r="BL66" s="259"/>
      <c r="BM66" s="259"/>
      <c r="BN66" s="259"/>
      <c r="BO66" s="259"/>
      <c r="BP66" s="259"/>
      <c r="BQ66" s="256">
        <v>60</v>
      </c>
      <c r="BR66" s="261"/>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0"/>
    </row>
    <row r="67" spans="1:131" s="241"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900"/>
      <c r="AG67" s="858"/>
      <c r="AH67" s="858"/>
      <c r="AI67" s="858"/>
      <c r="AJ67" s="901"/>
      <c r="AK67" s="902"/>
      <c r="AL67" s="786"/>
      <c r="AM67" s="786"/>
      <c r="AN67" s="786"/>
      <c r="AO67" s="787"/>
      <c r="AP67" s="762"/>
      <c r="AQ67" s="763"/>
      <c r="AR67" s="763"/>
      <c r="AS67" s="763"/>
      <c r="AT67" s="764"/>
      <c r="AU67" s="762"/>
      <c r="AV67" s="763"/>
      <c r="AW67" s="763"/>
      <c r="AX67" s="763"/>
      <c r="AY67" s="764"/>
      <c r="AZ67" s="762"/>
      <c r="BA67" s="763"/>
      <c r="BB67" s="763"/>
      <c r="BC67" s="763"/>
      <c r="BD67" s="772"/>
      <c r="BE67" s="259"/>
      <c r="BF67" s="259"/>
      <c r="BG67" s="259"/>
      <c r="BH67" s="259"/>
      <c r="BI67" s="259"/>
      <c r="BJ67" s="259"/>
      <c r="BK67" s="259"/>
      <c r="BL67" s="259"/>
      <c r="BM67" s="259"/>
      <c r="BN67" s="259"/>
      <c r="BO67" s="259"/>
      <c r="BP67" s="259"/>
      <c r="BQ67" s="256">
        <v>61</v>
      </c>
      <c r="BR67" s="261"/>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0"/>
    </row>
    <row r="68" spans="1:131" s="241" customFormat="1" ht="26.25" customHeight="1" thickTop="1">
      <c r="A68" s="252">
        <v>1</v>
      </c>
      <c r="B68" s="916" t="s">
        <v>574</v>
      </c>
      <c r="C68" s="917"/>
      <c r="D68" s="917"/>
      <c r="E68" s="917"/>
      <c r="F68" s="917"/>
      <c r="G68" s="917"/>
      <c r="H68" s="917"/>
      <c r="I68" s="917"/>
      <c r="J68" s="917"/>
      <c r="K68" s="917"/>
      <c r="L68" s="917"/>
      <c r="M68" s="917"/>
      <c r="N68" s="917"/>
      <c r="O68" s="917"/>
      <c r="P68" s="918"/>
      <c r="Q68" s="919">
        <v>118</v>
      </c>
      <c r="R68" s="913"/>
      <c r="S68" s="913"/>
      <c r="T68" s="913"/>
      <c r="U68" s="913"/>
      <c r="V68" s="913">
        <v>112</v>
      </c>
      <c r="W68" s="913"/>
      <c r="X68" s="913"/>
      <c r="Y68" s="913"/>
      <c r="Z68" s="913"/>
      <c r="AA68" s="913">
        <v>6</v>
      </c>
      <c r="AB68" s="913"/>
      <c r="AC68" s="913"/>
      <c r="AD68" s="913"/>
      <c r="AE68" s="913"/>
      <c r="AF68" s="913">
        <v>6</v>
      </c>
      <c r="AG68" s="913"/>
      <c r="AH68" s="913"/>
      <c r="AI68" s="913"/>
      <c r="AJ68" s="913"/>
      <c r="AK68" s="912" t="s">
        <v>573</v>
      </c>
      <c r="AL68" s="913"/>
      <c r="AM68" s="913"/>
      <c r="AN68" s="913"/>
      <c r="AO68" s="913"/>
      <c r="AP68" s="912" t="s">
        <v>573</v>
      </c>
      <c r="AQ68" s="913"/>
      <c r="AR68" s="913"/>
      <c r="AS68" s="913"/>
      <c r="AT68" s="913"/>
      <c r="AU68" s="912" t="s">
        <v>573</v>
      </c>
      <c r="AV68" s="913"/>
      <c r="AW68" s="913"/>
      <c r="AX68" s="913"/>
      <c r="AY68" s="913"/>
      <c r="AZ68" s="914"/>
      <c r="BA68" s="914"/>
      <c r="BB68" s="914"/>
      <c r="BC68" s="914"/>
      <c r="BD68" s="915"/>
      <c r="BE68" s="259"/>
      <c r="BF68" s="259"/>
      <c r="BG68" s="259"/>
      <c r="BH68" s="259"/>
      <c r="BI68" s="259"/>
      <c r="BJ68" s="259"/>
      <c r="BK68" s="259"/>
      <c r="BL68" s="259"/>
      <c r="BM68" s="259"/>
      <c r="BN68" s="259"/>
      <c r="BO68" s="259"/>
      <c r="BP68" s="259"/>
      <c r="BQ68" s="256">
        <v>62</v>
      </c>
      <c r="BR68" s="261"/>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0"/>
    </row>
    <row r="69" spans="1:131" s="241" customFormat="1" ht="26.25" customHeight="1">
      <c r="A69" s="255">
        <v>2</v>
      </c>
      <c r="B69" s="920" t="s">
        <v>575</v>
      </c>
      <c r="C69" s="921"/>
      <c r="D69" s="921"/>
      <c r="E69" s="921"/>
      <c r="F69" s="921"/>
      <c r="G69" s="921"/>
      <c r="H69" s="921"/>
      <c r="I69" s="921"/>
      <c r="J69" s="921"/>
      <c r="K69" s="921"/>
      <c r="L69" s="921"/>
      <c r="M69" s="921"/>
      <c r="N69" s="921"/>
      <c r="O69" s="921"/>
      <c r="P69" s="922"/>
      <c r="Q69" s="923">
        <v>4666</v>
      </c>
      <c r="R69" s="875"/>
      <c r="S69" s="875"/>
      <c r="T69" s="875"/>
      <c r="U69" s="875"/>
      <c r="V69" s="875">
        <v>4620</v>
      </c>
      <c r="W69" s="875"/>
      <c r="X69" s="875"/>
      <c r="Y69" s="875"/>
      <c r="Z69" s="875"/>
      <c r="AA69" s="875">
        <v>46</v>
      </c>
      <c r="AB69" s="875"/>
      <c r="AC69" s="875"/>
      <c r="AD69" s="875"/>
      <c r="AE69" s="875"/>
      <c r="AF69" s="875">
        <v>16</v>
      </c>
      <c r="AG69" s="875"/>
      <c r="AH69" s="875"/>
      <c r="AI69" s="875"/>
      <c r="AJ69" s="875"/>
      <c r="AK69" s="875">
        <v>30</v>
      </c>
      <c r="AL69" s="875"/>
      <c r="AM69" s="875"/>
      <c r="AN69" s="875"/>
      <c r="AO69" s="875"/>
      <c r="AP69" s="878" t="s">
        <v>573</v>
      </c>
      <c r="AQ69" s="875"/>
      <c r="AR69" s="875"/>
      <c r="AS69" s="875"/>
      <c r="AT69" s="875"/>
      <c r="AU69" s="878" t="s">
        <v>573</v>
      </c>
      <c r="AV69" s="875"/>
      <c r="AW69" s="875"/>
      <c r="AX69" s="875"/>
      <c r="AY69" s="875"/>
      <c r="AZ69" s="924"/>
      <c r="BA69" s="924"/>
      <c r="BB69" s="924"/>
      <c r="BC69" s="924"/>
      <c r="BD69" s="925"/>
      <c r="BE69" s="259"/>
      <c r="BF69" s="259"/>
      <c r="BG69" s="259"/>
      <c r="BH69" s="259"/>
      <c r="BI69" s="259"/>
      <c r="BJ69" s="259"/>
      <c r="BK69" s="259"/>
      <c r="BL69" s="259"/>
      <c r="BM69" s="259"/>
      <c r="BN69" s="259"/>
      <c r="BO69" s="259"/>
      <c r="BP69" s="259"/>
      <c r="BQ69" s="256">
        <v>63</v>
      </c>
      <c r="BR69" s="261"/>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0"/>
    </row>
    <row r="70" spans="1:131" s="241" customFormat="1" ht="26.25" customHeight="1">
      <c r="A70" s="255">
        <v>3</v>
      </c>
      <c r="B70" s="920" t="s">
        <v>576</v>
      </c>
      <c r="C70" s="921"/>
      <c r="D70" s="921"/>
      <c r="E70" s="921"/>
      <c r="F70" s="921"/>
      <c r="G70" s="921"/>
      <c r="H70" s="921"/>
      <c r="I70" s="921"/>
      <c r="J70" s="921"/>
      <c r="K70" s="921"/>
      <c r="L70" s="921"/>
      <c r="M70" s="921"/>
      <c r="N70" s="921"/>
      <c r="O70" s="921"/>
      <c r="P70" s="922"/>
      <c r="Q70" s="923">
        <v>13982</v>
      </c>
      <c r="R70" s="875"/>
      <c r="S70" s="875"/>
      <c r="T70" s="875"/>
      <c r="U70" s="875"/>
      <c r="V70" s="875">
        <v>13645</v>
      </c>
      <c r="W70" s="875"/>
      <c r="X70" s="875"/>
      <c r="Y70" s="875"/>
      <c r="Z70" s="875"/>
      <c r="AA70" s="875">
        <v>337</v>
      </c>
      <c r="AB70" s="875"/>
      <c r="AC70" s="875"/>
      <c r="AD70" s="875"/>
      <c r="AE70" s="875"/>
      <c r="AF70" s="875">
        <v>320</v>
      </c>
      <c r="AG70" s="875"/>
      <c r="AH70" s="875"/>
      <c r="AI70" s="875"/>
      <c r="AJ70" s="875"/>
      <c r="AK70" s="875">
        <v>99</v>
      </c>
      <c r="AL70" s="875"/>
      <c r="AM70" s="875"/>
      <c r="AN70" s="875"/>
      <c r="AO70" s="875"/>
      <c r="AP70" s="875">
        <v>3332</v>
      </c>
      <c r="AQ70" s="875"/>
      <c r="AR70" s="875"/>
      <c r="AS70" s="875"/>
      <c r="AT70" s="875"/>
      <c r="AU70" s="875">
        <v>30</v>
      </c>
      <c r="AV70" s="875"/>
      <c r="AW70" s="875"/>
      <c r="AX70" s="875"/>
      <c r="AY70" s="875"/>
      <c r="AZ70" s="924"/>
      <c r="BA70" s="924"/>
      <c r="BB70" s="924"/>
      <c r="BC70" s="924"/>
      <c r="BD70" s="925"/>
      <c r="BE70" s="259"/>
      <c r="BF70" s="259"/>
      <c r="BG70" s="259"/>
      <c r="BH70" s="259"/>
      <c r="BI70" s="259"/>
      <c r="BJ70" s="259"/>
      <c r="BK70" s="259"/>
      <c r="BL70" s="259"/>
      <c r="BM70" s="259"/>
      <c r="BN70" s="259"/>
      <c r="BO70" s="259"/>
      <c r="BP70" s="259"/>
      <c r="BQ70" s="256">
        <v>64</v>
      </c>
      <c r="BR70" s="261"/>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0"/>
    </row>
    <row r="71" spans="1:131" s="241" customFormat="1" ht="26.25" customHeight="1">
      <c r="A71" s="255">
        <v>4</v>
      </c>
      <c r="B71" s="920" t="s">
        <v>577</v>
      </c>
      <c r="C71" s="921"/>
      <c r="D71" s="921"/>
      <c r="E71" s="921"/>
      <c r="F71" s="921"/>
      <c r="G71" s="921"/>
      <c r="H71" s="921"/>
      <c r="I71" s="921"/>
      <c r="J71" s="921"/>
      <c r="K71" s="921"/>
      <c r="L71" s="921"/>
      <c r="M71" s="921"/>
      <c r="N71" s="921"/>
      <c r="O71" s="921"/>
      <c r="P71" s="922"/>
      <c r="Q71" s="923">
        <v>36</v>
      </c>
      <c r="R71" s="875"/>
      <c r="S71" s="875"/>
      <c r="T71" s="875"/>
      <c r="U71" s="875"/>
      <c r="V71" s="875">
        <v>34</v>
      </c>
      <c r="W71" s="875"/>
      <c r="X71" s="875"/>
      <c r="Y71" s="875"/>
      <c r="Z71" s="875"/>
      <c r="AA71" s="875">
        <v>2</v>
      </c>
      <c r="AB71" s="875"/>
      <c r="AC71" s="875"/>
      <c r="AD71" s="875"/>
      <c r="AE71" s="875"/>
      <c r="AF71" s="875">
        <v>2</v>
      </c>
      <c r="AG71" s="875"/>
      <c r="AH71" s="875"/>
      <c r="AI71" s="875"/>
      <c r="AJ71" s="875"/>
      <c r="AK71" s="878" t="s">
        <v>573</v>
      </c>
      <c r="AL71" s="875"/>
      <c r="AM71" s="875"/>
      <c r="AN71" s="875"/>
      <c r="AO71" s="875"/>
      <c r="AP71" s="878" t="s">
        <v>573</v>
      </c>
      <c r="AQ71" s="875"/>
      <c r="AR71" s="875"/>
      <c r="AS71" s="875"/>
      <c r="AT71" s="875"/>
      <c r="AU71" s="878" t="s">
        <v>573</v>
      </c>
      <c r="AV71" s="875"/>
      <c r="AW71" s="875"/>
      <c r="AX71" s="875"/>
      <c r="AY71" s="875"/>
      <c r="AZ71" s="924"/>
      <c r="BA71" s="924"/>
      <c r="BB71" s="924"/>
      <c r="BC71" s="924"/>
      <c r="BD71" s="925"/>
      <c r="BE71" s="259"/>
      <c r="BF71" s="259"/>
      <c r="BG71" s="259"/>
      <c r="BH71" s="259"/>
      <c r="BI71" s="259"/>
      <c r="BJ71" s="259"/>
      <c r="BK71" s="259"/>
      <c r="BL71" s="259"/>
      <c r="BM71" s="259"/>
      <c r="BN71" s="259"/>
      <c r="BO71" s="259"/>
      <c r="BP71" s="259"/>
      <c r="BQ71" s="256">
        <v>65</v>
      </c>
      <c r="BR71" s="261"/>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0"/>
    </row>
    <row r="72" spans="1:131" s="241" customFormat="1" ht="26.25" customHeight="1">
      <c r="A72" s="255">
        <v>5</v>
      </c>
      <c r="B72" s="920" t="s">
        <v>578</v>
      </c>
      <c r="C72" s="921"/>
      <c r="D72" s="921"/>
      <c r="E72" s="921"/>
      <c r="F72" s="921"/>
      <c r="G72" s="921"/>
      <c r="H72" s="921"/>
      <c r="I72" s="921"/>
      <c r="J72" s="921"/>
      <c r="K72" s="921"/>
      <c r="L72" s="921"/>
      <c r="M72" s="921"/>
      <c r="N72" s="921"/>
      <c r="O72" s="921"/>
      <c r="P72" s="922"/>
      <c r="Q72" s="923">
        <v>180</v>
      </c>
      <c r="R72" s="875"/>
      <c r="S72" s="875"/>
      <c r="T72" s="875"/>
      <c r="U72" s="875"/>
      <c r="V72" s="875">
        <v>176</v>
      </c>
      <c r="W72" s="875"/>
      <c r="X72" s="875"/>
      <c r="Y72" s="875"/>
      <c r="Z72" s="875"/>
      <c r="AA72" s="875">
        <v>4</v>
      </c>
      <c r="AB72" s="875"/>
      <c r="AC72" s="875"/>
      <c r="AD72" s="875"/>
      <c r="AE72" s="875"/>
      <c r="AF72" s="875">
        <v>4</v>
      </c>
      <c r="AG72" s="875"/>
      <c r="AH72" s="875"/>
      <c r="AI72" s="875"/>
      <c r="AJ72" s="875"/>
      <c r="AK72" s="878" t="s">
        <v>573</v>
      </c>
      <c r="AL72" s="875"/>
      <c r="AM72" s="875"/>
      <c r="AN72" s="875"/>
      <c r="AO72" s="875"/>
      <c r="AP72" s="878" t="s">
        <v>573</v>
      </c>
      <c r="AQ72" s="875"/>
      <c r="AR72" s="875"/>
      <c r="AS72" s="875"/>
      <c r="AT72" s="875"/>
      <c r="AU72" s="875" t="s">
        <v>573</v>
      </c>
      <c r="AV72" s="875"/>
      <c r="AW72" s="875"/>
      <c r="AX72" s="875"/>
      <c r="AY72" s="875"/>
      <c r="AZ72" s="924"/>
      <c r="BA72" s="924"/>
      <c r="BB72" s="924"/>
      <c r="BC72" s="924"/>
      <c r="BD72" s="925"/>
      <c r="BE72" s="259"/>
      <c r="BF72" s="259"/>
      <c r="BG72" s="259"/>
      <c r="BH72" s="259"/>
      <c r="BI72" s="259"/>
      <c r="BJ72" s="259"/>
      <c r="BK72" s="259"/>
      <c r="BL72" s="259"/>
      <c r="BM72" s="259"/>
      <c r="BN72" s="259"/>
      <c r="BO72" s="259"/>
      <c r="BP72" s="259"/>
      <c r="BQ72" s="256">
        <v>66</v>
      </c>
      <c r="BR72" s="261"/>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0"/>
    </row>
    <row r="73" spans="1:131" s="241" customFormat="1" ht="26.25" customHeight="1">
      <c r="A73" s="255">
        <v>6</v>
      </c>
      <c r="B73" s="920" t="s">
        <v>579</v>
      </c>
      <c r="C73" s="921"/>
      <c r="D73" s="921"/>
      <c r="E73" s="921"/>
      <c r="F73" s="921"/>
      <c r="G73" s="921"/>
      <c r="H73" s="921"/>
      <c r="I73" s="921"/>
      <c r="J73" s="921"/>
      <c r="K73" s="921"/>
      <c r="L73" s="921"/>
      <c r="M73" s="921"/>
      <c r="N73" s="921"/>
      <c r="O73" s="921"/>
      <c r="P73" s="922"/>
      <c r="Q73" s="923">
        <v>123</v>
      </c>
      <c r="R73" s="875"/>
      <c r="S73" s="875"/>
      <c r="T73" s="875"/>
      <c r="U73" s="875"/>
      <c r="V73" s="875">
        <v>116</v>
      </c>
      <c r="W73" s="875"/>
      <c r="X73" s="875"/>
      <c r="Y73" s="875"/>
      <c r="Z73" s="875"/>
      <c r="AA73" s="875">
        <v>7</v>
      </c>
      <c r="AB73" s="875"/>
      <c r="AC73" s="875"/>
      <c r="AD73" s="875"/>
      <c r="AE73" s="875"/>
      <c r="AF73" s="875">
        <v>7</v>
      </c>
      <c r="AG73" s="875"/>
      <c r="AH73" s="875"/>
      <c r="AI73" s="875"/>
      <c r="AJ73" s="875"/>
      <c r="AK73" s="875">
        <v>23</v>
      </c>
      <c r="AL73" s="875"/>
      <c r="AM73" s="875"/>
      <c r="AN73" s="875"/>
      <c r="AO73" s="875"/>
      <c r="AP73" s="878" t="s">
        <v>573</v>
      </c>
      <c r="AQ73" s="875"/>
      <c r="AR73" s="875"/>
      <c r="AS73" s="875"/>
      <c r="AT73" s="875"/>
      <c r="AU73" s="878" t="s">
        <v>573</v>
      </c>
      <c r="AV73" s="875"/>
      <c r="AW73" s="875"/>
      <c r="AX73" s="875"/>
      <c r="AY73" s="875"/>
      <c r="AZ73" s="924"/>
      <c r="BA73" s="924"/>
      <c r="BB73" s="924"/>
      <c r="BC73" s="924"/>
      <c r="BD73" s="925"/>
      <c r="BE73" s="259"/>
      <c r="BF73" s="259"/>
      <c r="BG73" s="259"/>
      <c r="BH73" s="259"/>
      <c r="BI73" s="259"/>
      <c r="BJ73" s="259"/>
      <c r="BK73" s="259"/>
      <c r="BL73" s="259"/>
      <c r="BM73" s="259"/>
      <c r="BN73" s="259"/>
      <c r="BO73" s="259"/>
      <c r="BP73" s="259"/>
      <c r="BQ73" s="256">
        <v>67</v>
      </c>
      <c r="BR73" s="261"/>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0"/>
    </row>
    <row r="74" spans="1:131" s="241" customFormat="1" ht="26.25" customHeight="1">
      <c r="A74" s="255">
        <v>7</v>
      </c>
      <c r="B74" s="920" t="s">
        <v>580</v>
      </c>
      <c r="C74" s="921"/>
      <c r="D74" s="921"/>
      <c r="E74" s="921"/>
      <c r="F74" s="921"/>
      <c r="G74" s="921"/>
      <c r="H74" s="921"/>
      <c r="I74" s="921"/>
      <c r="J74" s="921"/>
      <c r="K74" s="921"/>
      <c r="L74" s="921"/>
      <c r="M74" s="921"/>
      <c r="N74" s="921"/>
      <c r="O74" s="921"/>
      <c r="P74" s="922"/>
      <c r="Q74" s="923">
        <v>218</v>
      </c>
      <c r="R74" s="875"/>
      <c r="S74" s="875"/>
      <c r="T74" s="875"/>
      <c r="U74" s="875"/>
      <c r="V74" s="875">
        <v>218</v>
      </c>
      <c r="W74" s="875"/>
      <c r="X74" s="875"/>
      <c r="Y74" s="875"/>
      <c r="Z74" s="875"/>
      <c r="AA74" s="875">
        <v>0</v>
      </c>
      <c r="AB74" s="875"/>
      <c r="AC74" s="875"/>
      <c r="AD74" s="875"/>
      <c r="AE74" s="875"/>
      <c r="AF74" s="875">
        <v>0</v>
      </c>
      <c r="AG74" s="875"/>
      <c r="AH74" s="875"/>
      <c r="AI74" s="875"/>
      <c r="AJ74" s="875"/>
      <c r="AK74" s="875">
        <v>3</v>
      </c>
      <c r="AL74" s="875"/>
      <c r="AM74" s="875"/>
      <c r="AN74" s="875"/>
      <c r="AO74" s="875"/>
      <c r="AP74" s="878" t="s">
        <v>573</v>
      </c>
      <c r="AQ74" s="875"/>
      <c r="AR74" s="875"/>
      <c r="AS74" s="875"/>
      <c r="AT74" s="875"/>
      <c r="AU74" s="878" t="s">
        <v>573</v>
      </c>
      <c r="AV74" s="875"/>
      <c r="AW74" s="875"/>
      <c r="AX74" s="875"/>
      <c r="AY74" s="875"/>
      <c r="AZ74" s="924"/>
      <c r="BA74" s="924"/>
      <c r="BB74" s="924"/>
      <c r="BC74" s="924"/>
      <c r="BD74" s="925"/>
      <c r="BE74" s="259"/>
      <c r="BF74" s="259"/>
      <c r="BG74" s="259"/>
      <c r="BH74" s="259"/>
      <c r="BI74" s="259"/>
      <c r="BJ74" s="259"/>
      <c r="BK74" s="259"/>
      <c r="BL74" s="259"/>
      <c r="BM74" s="259"/>
      <c r="BN74" s="259"/>
      <c r="BO74" s="259"/>
      <c r="BP74" s="259"/>
      <c r="BQ74" s="256">
        <v>68</v>
      </c>
      <c r="BR74" s="261"/>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0"/>
    </row>
    <row r="75" spans="1:131" s="241" customFormat="1" ht="26.25" customHeight="1">
      <c r="A75" s="255">
        <v>8</v>
      </c>
      <c r="B75" s="920" t="s">
        <v>581</v>
      </c>
      <c r="C75" s="921"/>
      <c r="D75" s="921"/>
      <c r="E75" s="921"/>
      <c r="F75" s="921"/>
      <c r="G75" s="921"/>
      <c r="H75" s="921"/>
      <c r="I75" s="921"/>
      <c r="J75" s="921"/>
      <c r="K75" s="921"/>
      <c r="L75" s="921"/>
      <c r="M75" s="921"/>
      <c r="N75" s="921"/>
      <c r="O75" s="921"/>
      <c r="P75" s="922"/>
      <c r="Q75" s="926">
        <v>82</v>
      </c>
      <c r="R75" s="927"/>
      <c r="S75" s="927"/>
      <c r="T75" s="927"/>
      <c r="U75" s="874"/>
      <c r="V75" s="928">
        <v>67</v>
      </c>
      <c r="W75" s="927"/>
      <c r="X75" s="927"/>
      <c r="Y75" s="927"/>
      <c r="Z75" s="874"/>
      <c r="AA75" s="928">
        <v>15</v>
      </c>
      <c r="AB75" s="927"/>
      <c r="AC75" s="927"/>
      <c r="AD75" s="927"/>
      <c r="AE75" s="874"/>
      <c r="AF75" s="928">
        <v>15</v>
      </c>
      <c r="AG75" s="927"/>
      <c r="AH75" s="927"/>
      <c r="AI75" s="927"/>
      <c r="AJ75" s="874"/>
      <c r="AK75" s="929" t="s">
        <v>573</v>
      </c>
      <c r="AL75" s="927"/>
      <c r="AM75" s="927"/>
      <c r="AN75" s="927"/>
      <c r="AO75" s="874"/>
      <c r="AP75" s="929" t="s">
        <v>573</v>
      </c>
      <c r="AQ75" s="927"/>
      <c r="AR75" s="927"/>
      <c r="AS75" s="927"/>
      <c r="AT75" s="874"/>
      <c r="AU75" s="929" t="s">
        <v>573</v>
      </c>
      <c r="AV75" s="927"/>
      <c r="AW75" s="927"/>
      <c r="AX75" s="927"/>
      <c r="AY75" s="874"/>
      <c r="AZ75" s="924"/>
      <c r="BA75" s="924"/>
      <c r="BB75" s="924"/>
      <c r="BC75" s="924"/>
      <c r="BD75" s="925"/>
      <c r="BE75" s="259"/>
      <c r="BF75" s="259"/>
      <c r="BG75" s="259"/>
      <c r="BH75" s="259"/>
      <c r="BI75" s="259"/>
      <c r="BJ75" s="259"/>
      <c r="BK75" s="259"/>
      <c r="BL75" s="259"/>
      <c r="BM75" s="259"/>
      <c r="BN75" s="259"/>
      <c r="BO75" s="259"/>
      <c r="BP75" s="259"/>
      <c r="BQ75" s="256">
        <v>69</v>
      </c>
      <c r="BR75" s="261"/>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0"/>
    </row>
    <row r="76" spans="1:131" s="241" customFormat="1" ht="26.25" customHeight="1">
      <c r="A76" s="255">
        <v>9</v>
      </c>
      <c r="B76" s="920" t="s">
        <v>582</v>
      </c>
      <c r="C76" s="921"/>
      <c r="D76" s="921"/>
      <c r="E76" s="921"/>
      <c r="F76" s="921"/>
      <c r="G76" s="921"/>
      <c r="H76" s="921"/>
      <c r="I76" s="921"/>
      <c r="J76" s="921"/>
      <c r="K76" s="921"/>
      <c r="L76" s="921"/>
      <c r="M76" s="921"/>
      <c r="N76" s="921"/>
      <c r="O76" s="921"/>
      <c r="P76" s="922"/>
      <c r="Q76" s="926">
        <v>145</v>
      </c>
      <c r="R76" s="927"/>
      <c r="S76" s="927"/>
      <c r="T76" s="927"/>
      <c r="U76" s="874"/>
      <c r="V76" s="928">
        <v>102</v>
      </c>
      <c r="W76" s="927"/>
      <c r="X76" s="927"/>
      <c r="Y76" s="927"/>
      <c r="Z76" s="874"/>
      <c r="AA76" s="928">
        <v>43</v>
      </c>
      <c r="AB76" s="927"/>
      <c r="AC76" s="927"/>
      <c r="AD76" s="927"/>
      <c r="AE76" s="874"/>
      <c r="AF76" s="928">
        <v>43</v>
      </c>
      <c r="AG76" s="927"/>
      <c r="AH76" s="927"/>
      <c r="AI76" s="927"/>
      <c r="AJ76" s="874"/>
      <c r="AK76" s="929" t="s">
        <v>573</v>
      </c>
      <c r="AL76" s="927"/>
      <c r="AM76" s="927"/>
      <c r="AN76" s="927"/>
      <c r="AO76" s="874"/>
      <c r="AP76" s="929" t="s">
        <v>573</v>
      </c>
      <c r="AQ76" s="927"/>
      <c r="AR76" s="927"/>
      <c r="AS76" s="927"/>
      <c r="AT76" s="874"/>
      <c r="AU76" s="929" t="s">
        <v>573</v>
      </c>
      <c r="AV76" s="927"/>
      <c r="AW76" s="927"/>
      <c r="AX76" s="927"/>
      <c r="AY76" s="874"/>
      <c r="AZ76" s="924"/>
      <c r="BA76" s="924"/>
      <c r="BB76" s="924"/>
      <c r="BC76" s="924"/>
      <c r="BD76" s="925"/>
      <c r="BE76" s="259"/>
      <c r="BF76" s="259"/>
      <c r="BG76" s="259"/>
      <c r="BH76" s="259"/>
      <c r="BI76" s="259"/>
      <c r="BJ76" s="259"/>
      <c r="BK76" s="259"/>
      <c r="BL76" s="259"/>
      <c r="BM76" s="259"/>
      <c r="BN76" s="259"/>
      <c r="BO76" s="259"/>
      <c r="BP76" s="259"/>
      <c r="BQ76" s="256">
        <v>70</v>
      </c>
      <c r="BR76" s="261"/>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0"/>
    </row>
    <row r="77" spans="1:131" s="241" customFormat="1" ht="26.25" customHeight="1">
      <c r="A77" s="255">
        <v>10</v>
      </c>
      <c r="B77" s="920"/>
      <c r="C77" s="921"/>
      <c r="D77" s="921"/>
      <c r="E77" s="921"/>
      <c r="F77" s="921"/>
      <c r="G77" s="921"/>
      <c r="H77" s="921"/>
      <c r="I77" s="921"/>
      <c r="J77" s="921"/>
      <c r="K77" s="921"/>
      <c r="L77" s="921"/>
      <c r="M77" s="921"/>
      <c r="N77" s="921"/>
      <c r="O77" s="921"/>
      <c r="P77" s="922"/>
      <c r="Q77" s="926"/>
      <c r="R77" s="927"/>
      <c r="S77" s="927"/>
      <c r="T77" s="927"/>
      <c r="U77" s="874"/>
      <c r="V77" s="928"/>
      <c r="W77" s="927"/>
      <c r="X77" s="927"/>
      <c r="Y77" s="927"/>
      <c r="Z77" s="874"/>
      <c r="AA77" s="928"/>
      <c r="AB77" s="927"/>
      <c r="AC77" s="927"/>
      <c r="AD77" s="927"/>
      <c r="AE77" s="874"/>
      <c r="AF77" s="928"/>
      <c r="AG77" s="927"/>
      <c r="AH77" s="927"/>
      <c r="AI77" s="927"/>
      <c r="AJ77" s="874"/>
      <c r="AK77" s="928"/>
      <c r="AL77" s="927"/>
      <c r="AM77" s="927"/>
      <c r="AN77" s="927"/>
      <c r="AO77" s="874"/>
      <c r="AP77" s="928"/>
      <c r="AQ77" s="927"/>
      <c r="AR77" s="927"/>
      <c r="AS77" s="927"/>
      <c r="AT77" s="874"/>
      <c r="AU77" s="928"/>
      <c r="AV77" s="927"/>
      <c r="AW77" s="927"/>
      <c r="AX77" s="927"/>
      <c r="AY77" s="874"/>
      <c r="AZ77" s="924"/>
      <c r="BA77" s="924"/>
      <c r="BB77" s="924"/>
      <c r="BC77" s="924"/>
      <c r="BD77" s="925"/>
      <c r="BE77" s="259"/>
      <c r="BF77" s="259"/>
      <c r="BG77" s="259"/>
      <c r="BH77" s="259"/>
      <c r="BI77" s="259"/>
      <c r="BJ77" s="259"/>
      <c r="BK77" s="259"/>
      <c r="BL77" s="259"/>
      <c r="BM77" s="259"/>
      <c r="BN77" s="259"/>
      <c r="BO77" s="259"/>
      <c r="BP77" s="259"/>
      <c r="BQ77" s="256">
        <v>71</v>
      </c>
      <c r="BR77" s="261"/>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0"/>
    </row>
    <row r="78" spans="1:131" s="241" customFormat="1" ht="26.25" customHeight="1">
      <c r="A78" s="255">
        <v>11</v>
      </c>
      <c r="B78" s="920"/>
      <c r="C78" s="921"/>
      <c r="D78" s="921"/>
      <c r="E78" s="921"/>
      <c r="F78" s="921"/>
      <c r="G78" s="921"/>
      <c r="H78" s="921"/>
      <c r="I78" s="921"/>
      <c r="J78" s="921"/>
      <c r="K78" s="921"/>
      <c r="L78" s="921"/>
      <c r="M78" s="921"/>
      <c r="N78" s="921"/>
      <c r="O78" s="921"/>
      <c r="P78" s="922"/>
      <c r="Q78" s="923"/>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4"/>
      <c r="BA78" s="924"/>
      <c r="BB78" s="924"/>
      <c r="BC78" s="924"/>
      <c r="BD78" s="925"/>
      <c r="BE78" s="259"/>
      <c r="BF78" s="259"/>
      <c r="BG78" s="259"/>
      <c r="BH78" s="259"/>
      <c r="BI78" s="259"/>
      <c r="BJ78" s="262"/>
      <c r="BK78" s="262"/>
      <c r="BL78" s="262"/>
      <c r="BM78" s="262"/>
      <c r="BN78" s="262"/>
      <c r="BO78" s="259"/>
      <c r="BP78" s="259"/>
      <c r="BQ78" s="256">
        <v>72</v>
      </c>
      <c r="BR78" s="261"/>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0"/>
    </row>
    <row r="79" spans="1:131" s="241" customFormat="1" ht="26.25" customHeight="1">
      <c r="A79" s="255">
        <v>12</v>
      </c>
      <c r="B79" s="920"/>
      <c r="C79" s="921"/>
      <c r="D79" s="921"/>
      <c r="E79" s="921"/>
      <c r="F79" s="921"/>
      <c r="G79" s="921"/>
      <c r="H79" s="921"/>
      <c r="I79" s="921"/>
      <c r="J79" s="921"/>
      <c r="K79" s="921"/>
      <c r="L79" s="921"/>
      <c r="M79" s="921"/>
      <c r="N79" s="921"/>
      <c r="O79" s="921"/>
      <c r="P79" s="922"/>
      <c r="Q79" s="923"/>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4"/>
      <c r="BA79" s="924"/>
      <c r="BB79" s="924"/>
      <c r="BC79" s="924"/>
      <c r="BD79" s="925"/>
      <c r="BE79" s="259"/>
      <c r="BF79" s="259"/>
      <c r="BG79" s="259"/>
      <c r="BH79" s="259"/>
      <c r="BI79" s="259"/>
      <c r="BJ79" s="262"/>
      <c r="BK79" s="262"/>
      <c r="BL79" s="262"/>
      <c r="BM79" s="262"/>
      <c r="BN79" s="262"/>
      <c r="BO79" s="259"/>
      <c r="BP79" s="259"/>
      <c r="BQ79" s="256">
        <v>73</v>
      </c>
      <c r="BR79" s="261"/>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0"/>
    </row>
    <row r="80" spans="1:131" s="241" customFormat="1" ht="26.25" customHeight="1">
      <c r="A80" s="255">
        <v>13</v>
      </c>
      <c r="B80" s="920"/>
      <c r="C80" s="921"/>
      <c r="D80" s="921"/>
      <c r="E80" s="921"/>
      <c r="F80" s="921"/>
      <c r="G80" s="921"/>
      <c r="H80" s="921"/>
      <c r="I80" s="921"/>
      <c r="J80" s="921"/>
      <c r="K80" s="921"/>
      <c r="L80" s="921"/>
      <c r="M80" s="921"/>
      <c r="N80" s="921"/>
      <c r="O80" s="921"/>
      <c r="P80" s="922"/>
      <c r="Q80" s="923"/>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4"/>
      <c r="BA80" s="924"/>
      <c r="BB80" s="924"/>
      <c r="BC80" s="924"/>
      <c r="BD80" s="925"/>
      <c r="BE80" s="259"/>
      <c r="BF80" s="259"/>
      <c r="BG80" s="259"/>
      <c r="BH80" s="259"/>
      <c r="BI80" s="259"/>
      <c r="BJ80" s="259"/>
      <c r="BK80" s="259"/>
      <c r="BL80" s="259"/>
      <c r="BM80" s="259"/>
      <c r="BN80" s="259"/>
      <c r="BO80" s="259"/>
      <c r="BP80" s="259"/>
      <c r="BQ80" s="256">
        <v>74</v>
      </c>
      <c r="BR80" s="261"/>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0"/>
    </row>
    <row r="81" spans="1:131" s="241" customFormat="1" ht="26.25" customHeight="1">
      <c r="A81" s="255">
        <v>14</v>
      </c>
      <c r="B81" s="920"/>
      <c r="C81" s="921"/>
      <c r="D81" s="921"/>
      <c r="E81" s="921"/>
      <c r="F81" s="921"/>
      <c r="G81" s="921"/>
      <c r="H81" s="921"/>
      <c r="I81" s="921"/>
      <c r="J81" s="921"/>
      <c r="K81" s="921"/>
      <c r="L81" s="921"/>
      <c r="M81" s="921"/>
      <c r="N81" s="921"/>
      <c r="O81" s="921"/>
      <c r="P81" s="922"/>
      <c r="Q81" s="923"/>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4"/>
      <c r="BA81" s="924"/>
      <c r="BB81" s="924"/>
      <c r="BC81" s="924"/>
      <c r="BD81" s="925"/>
      <c r="BE81" s="259"/>
      <c r="BF81" s="259"/>
      <c r="BG81" s="259"/>
      <c r="BH81" s="259"/>
      <c r="BI81" s="259"/>
      <c r="BJ81" s="259"/>
      <c r="BK81" s="259"/>
      <c r="BL81" s="259"/>
      <c r="BM81" s="259"/>
      <c r="BN81" s="259"/>
      <c r="BO81" s="259"/>
      <c r="BP81" s="259"/>
      <c r="BQ81" s="256">
        <v>75</v>
      </c>
      <c r="BR81" s="261"/>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0"/>
    </row>
    <row r="82" spans="1:131" s="241" customFormat="1" ht="26.25" customHeight="1">
      <c r="A82" s="255">
        <v>15</v>
      </c>
      <c r="B82" s="920"/>
      <c r="C82" s="921"/>
      <c r="D82" s="921"/>
      <c r="E82" s="921"/>
      <c r="F82" s="921"/>
      <c r="G82" s="921"/>
      <c r="H82" s="921"/>
      <c r="I82" s="921"/>
      <c r="J82" s="921"/>
      <c r="K82" s="921"/>
      <c r="L82" s="921"/>
      <c r="M82" s="921"/>
      <c r="N82" s="921"/>
      <c r="O82" s="921"/>
      <c r="P82" s="922"/>
      <c r="Q82" s="923"/>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4"/>
      <c r="BA82" s="924"/>
      <c r="BB82" s="924"/>
      <c r="BC82" s="924"/>
      <c r="BD82" s="925"/>
      <c r="BE82" s="259"/>
      <c r="BF82" s="259"/>
      <c r="BG82" s="259"/>
      <c r="BH82" s="259"/>
      <c r="BI82" s="259"/>
      <c r="BJ82" s="259"/>
      <c r="BK82" s="259"/>
      <c r="BL82" s="259"/>
      <c r="BM82" s="259"/>
      <c r="BN82" s="259"/>
      <c r="BO82" s="259"/>
      <c r="BP82" s="259"/>
      <c r="BQ82" s="256">
        <v>76</v>
      </c>
      <c r="BR82" s="261"/>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0"/>
    </row>
    <row r="83" spans="1:131" s="241" customFormat="1" ht="26.25" customHeight="1">
      <c r="A83" s="255">
        <v>16</v>
      </c>
      <c r="B83" s="920"/>
      <c r="C83" s="921"/>
      <c r="D83" s="921"/>
      <c r="E83" s="921"/>
      <c r="F83" s="921"/>
      <c r="G83" s="921"/>
      <c r="H83" s="921"/>
      <c r="I83" s="921"/>
      <c r="J83" s="921"/>
      <c r="K83" s="921"/>
      <c r="L83" s="921"/>
      <c r="M83" s="921"/>
      <c r="N83" s="921"/>
      <c r="O83" s="921"/>
      <c r="P83" s="922"/>
      <c r="Q83" s="923"/>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4"/>
      <c r="BA83" s="924"/>
      <c r="BB83" s="924"/>
      <c r="BC83" s="924"/>
      <c r="BD83" s="925"/>
      <c r="BE83" s="259"/>
      <c r="BF83" s="259"/>
      <c r="BG83" s="259"/>
      <c r="BH83" s="259"/>
      <c r="BI83" s="259"/>
      <c r="BJ83" s="259"/>
      <c r="BK83" s="259"/>
      <c r="BL83" s="259"/>
      <c r="BM83" s="259"/>
      <c r="BN83" s="259"/>
      <c r="BO83" s="259"/>
      <c r="BP83" s="259"/>
      <c r="BQ83" s="256">
        <v>77</v>
      </c>
      <c r="BR83" s="261"/>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0"/>
    </row>
    <row r="84" spans="1:131" s="241" customFormat="1" ht="26.25" customHeight="1">
      <c r="A84" s="255">
        <v>17</v>
      </c>
      <c r="B84" s="920"/>
      <c r="C84" s="921"/>
      <c r="D84" s="921"/>
      <c r="E84" s="921"/>
      <c r="F84" s="921"/>
      <c r="G84" s="921"/>
      <c r="H84" s="921"/>
      <c r="I84" s="921"/>
      <c r="J84" s="921"/>
      <c r="K84" s="921"/>
      <c r="L84" s="921"/>
      <c r="M84" s="921"/>
      <c r="N84" s="921"/>
      <c r="O84" s="921"/>
      <c r="P84" s="922"/>
      <c r="Q84" s="923"/>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4"/>
      <c r="BA84" s="924"/>
      <c r="BB84" s="924"/>
      <c r="BC84" s="924"/>
      <c r="BD84" s="925"/>
      <c r="BE84" s="259"/>
      <c r="BF84" s="259"/>
      <c r="BG84" s="259"/>
      <c r="BH84" s="259"/>
      <c r="BI84" s="259"/>
      <c r="BJ84" s="259"/>
      <c r="BK84" s="259"/>
      <c r="BL84" s="259"/>
      <c r="BM84" s="259"/>
      <c r="BN84" s="259"/>
      <c r="BO84" s="259"/>
      <c r="BP84" s="259"/>
      <c r="BQ84" s="256">
        <v>78</v>
      </c>
      <c r="BR84" s="261"/>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0"/>
    </row>
    <row r="85" spans="1:131" s="241" customFormat="1" ht="26.25" customHeight="1">
      <c r="A85" s="255">
        <v>18</v>
      </c>
      <c r="B85" s="920"/>
      <c r="C85" s="921"/>
      <c r="D85" s="921"/>
      <c r="E85" s="921"/>
      <c r="F85" s="921"/>
      <c r="G85" s="921"/>
      <c r="H85" s="921"/>
      <c r="I85" s="921"/>
      <c r="J85" s="921"/>
      <c r="K85" s="921"/>
      <c r="L85" s="921"/>
      <c r="M85" s="921"/>
      <c r="N85" s="921"/>
      <c r="O85" s="921"/>
      <c r="P85" s="922"/>
      <c r="Q85" s="923"/>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4"/>
      <c r="BA85" s="924"/>
      <c r="BB85" s="924"/>
      <c r="BC85" s="924"/>
      <c r="BD85" s="925"/>
      <c r="BE85" s="259"/>
      <c r="BF85" s="259"/>
      <c r="BG85" s="259"/>
      <c r="BH85" s="259"/>
      <c r="BI85" s="259"/>
      <c r="BJ85" s="259"/>
      <c r="BK85" s="259"/>
      <c r="BL85" s="259"/>
      <c r="BM85" s="259"/>
      <c r="BN85" s="259"/>
      <c r="BO85" s="259"/>
      <c r="BP85" s="259"/>
      <c r="BQ85" s="256">
        <v>79</v>
      </c>
      <c r="BR85" s="261"/>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0"/>
    </row>
    <row r="86" spans="1:131" s="241" customFormat="1" ht="26.25" customHeight="1">
      <c r="A86" s="255">
        <v>19</v>
      </c>
      <c r="B86" s="920"/>
      <c r="C86" s="921"/>
      <c r="D86" s="921"/>
      <c r="E86" s="921"/>
      <c r="F86" s="921"/>
      <c r="G86" s="921"/>
      <c r="H86" s="921"/>
      <c r="I86" s="921"/>
      <c r="J86" s="921"/>
      <c r="K86" s="921"/>
      <c r="L86" s="921"/>
      <c r="M86" s="921"/>
      <c r="N86" s="921"/>
      <c r="O86" s="921"/>
      <c r="P86" s="922"/>
      <c r="Q86" s="923"/>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4"/>
      <c r="BA86" s="924"/>
      <c r="BB86" s="924"/>
      <c r="BC86" s="924"/>
      <c r="BD86" s="925"/>
      <c r="BE86" s="259"/>
      <c r="BF86" s="259"/>
      <c r="BG86" s="259"/>
      <c r="BH86" s="259"/>
      <c r="BI86" s="259"/>
      <c r="BJ86" s="259"/>
      <c r="BK86" s="259"/>
      <c r="BL86" s="259"/>
      <c r="BM86" s="259"/>
      <c r="BN86" s="259"/>
      <c r="BO86" s="259"/>
      <c r="BP86" s="259"/>
      <c r="BQ86" s="256">
        <v>80</v>
      </c>
      <c r="BR86" s="261"/>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0"/>
    </row>
    <row r="87" spans="1:131" s="241" customFormat="1" ht="26.25" customHeight="1">
      <c r="A87" s="263">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59"/>
      <c r="BF87" s="259"/>
      <c r="BG87" s="259"/>
      <c r="BH87" s="259"/>
      <c r="BI87" s="259"/>
      <c r="BJ87" s="259"/>
      <c r="BK87" s="259"/>
      <c r="BL87" s="259"/>
      <c r="BM87" s="259"/>
      <c r="BN87" s="259"/>
      <c r="BO87" s="259"/>
      <c r="BP87" s="259"/>
      <c r="BQ87" s="256">
        <v>81</v>
      </c>
      <c r="BR87" s="261"/>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0"/>
    </row>
    <row r="88" spans="1:131" s="241" customFormat="1" ht="26.25" customHeight="1" thickBot="1">
      <c r="A88" s="258" t="s">
        <v>384</v>
      </c>
      <c r="B88" s="832" t="s">
        <v>415</v>
      </c>
      <c r="C88" s="833"/>
      <c r="D88" s="833"/>
      <c r="E88" s="833"/>
      <c r="F88" s="833"/>
      <c r="G88" s="833"/>
      <c r="H88" s="833"/>
      <c r="I88" s="833"/>
      <c r="J88" s="833"/>
      <c r="K88" s="833"/>
      <c r="L88" s="833"/>
      <c r="M88" s="833"/>
      <c r="N88" s="833"/>
      <c r="O88" s="833"/>
      <c r="P88" s="834"/>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59"/>
      <c r="BF88" s="259"/>
      <c r="BG88" s="259"/>
      <c r="BH88" s="259"/>
      <c r="BI88" s="259"/>
      <c r="BJ88" s="259"/>
      <c r="BK88" s="259"/>
      <c r="BL88" s="259"/>
      <c r="BM88" s="259"/>
      <c r="BN88" s="259"/>
      <c r="BO88" s="259"/>
      <c r="BP88" s="259"/>
      <c r="BQ88" s="256">
        <v>82</v>
      </c>
      <c r="BR88" s="261"/>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0"/>
    </row>
    <row r="89" spans="1:131" s="241" customFormat="1" ht="26.25" hidden="1" customHeight="1">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0"/>
    </row>
    <row r="90" spans="1:131" s="241" customFormat="1" ht="26.25" hidden="1" customHeight="1">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0"/>
    </row>
    <row r="91" spans="1:131" s="241" customFormat="1" ht="26.25" hidden="1" customHeight="1">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0"/>
    </row>
    <row r="92" spans="1:131" s="241" customFormat="1" ht="26.25" hidden="1" customHeight="1">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0"/>
    </row>
    <row r="93" spans="1:131" s="241" customFormat="1" ht="26.25" hidden="1" customHeight="1">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0"/>
    </row>
    <row r="94" spans="1:131" s="241" customFormat="1" ht="26.25" hidden="1" customHeight="1">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0"/>
    </row>
    <row r="95" spans="1:131" s="241" customFormat="1" ht="26.25" hidden="1" customHeight="1">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0"/>
    </row>
    <row r="96" spans="1:131" s="241" customFormat="1" ht="26.25" hidden="1" customHeight="1">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0"/>
    </row>
    <row r="97" spans="1:131" s="241" customFormat="1" ht="26.25" hidden="1" customHeight="1">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0"/>
    </row>
    <row r="98" spans="1:131" s="241" customFormat="1" ht="26.25" hidden="1" customHeight="1">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0"/>
    </row>
    <row r="99" spans="1:131" s="241" customFormat="1" ht="26.25" hidden="1" customHeight="1">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0"/>
    </row>
    <row r="100" spans="1:131" s="241" customFormat="1" ht="26.25" hidden="1" customHeight="1">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0"/>
    </row>
    <row r="101" spans="1:131" s="241" customFormat="1" ht="26.25" hidden="1" customHeight="1">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0"/>
    </row>
    <row r="102" spans="1:131" s="241" customFormat="1" ht="26.25" customHeight="1" thickBot="1">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384</v>
      </c>
      <c r="BR102" s="832" t="s">
        <v>416</v>
      </c>
      <c r="BS102" s="833"/>
      <c r="BT102" s="833"/>
      <c r="BU102" s="833"/>
      <c r="BV102" s="833"/>
      <c r="BW102" s="833"/>
      <c r="BX102" s="833"/>
      <c r="BY102" s="833"/>
      <c r="BZ102" s="833"/>
      <c r="CA102" s="833"/>
      <c r="CB102" s="833"/>
      <c r="CC102" s="833"/>
      <c r="CD102" s="833"/>
      <c r="CE102" s="833"/>
      <c r="CF102" s="833"/>
      <c r="CG102" s="834"/>
      <c r="CH102" s="937"/>
      <c r="CI102" s="938"/>
      <c r="CJ102" s="938"/>
      <c r="CK102" s="938"/>
      <c r="CL102" s="939"/>
      <c r="CM102" s="937"/>
      <c r="CN102" s="938"/>
      <c r="CO102" s="938"/>
      <c r="CP102" s="938"/>
      <c r="CQ102" s="939"/>
      <c r="CR102" s="940"/>
      <c r="CS102" s="896"/>
      <c r="CT102" s="896"/>
      <c r="CU102" s="896"/>
      <c r="CV102" s="941"/>
      <c r="CW102" s="940"/>
      <c r="CX102" s="896"/>
      <c r="CY102" s="896"/>
      <c r="CZ102" s="896"/>
      <c r="DA102" s="941"/>
      <c r="DB102" s="940"/>
      <c r="DC102" s="896"/>
      <c r="DD102" s="896"/>
      <c r="DE102" s="896"/>
      <c r="DF102" s="941"/>
      <c r="DG102" s="940"/>
      <c r="DH102" s="896"/>
      <c r="DI102" s="896"/>
      <c r="DJ102" s="896"/>
      <c r="DK102" s="941"/>
      <c r="DL102" s="940"/>
      <c r="DM102" s="896"/>
      <c r="DN102" s="896"/>
      <c r="DO102" s="896"/>
      <c r="DP102" s="941"/>
      <c r="DQ102" s="940"/>
      <c r="DR102" s="896"/>
      <c r="DS102" s="896"/>
      <c r="DT102" s="896"/>
      <c r="DU102" s="941"/>
      <c r="DV102" s="964"/>
      <c r="DW102" s="965"/>
      <c r="DX102" s="965"/>
      <c r="DY102" s="965"/>
      <c r="DZ102" s="966"/>
      <c r="EA102" s="240"/>
    </row>
    <row r="103" spans="1:131" s="241" customFormat="1" ht="26.25" customHeight="1">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967" t="s">
        <v>417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0"/>
    </row>
    <row r="104" spans="1:131" s="241" customFormat="1" ht="26.25" customHeight="1">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968" t="s">
        <v>418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0"/>
    </row>
    <row r="105" spans="1:131" s="241" customFormat="1" ht="11.25" customHeight="1">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c r="A107" s="269" t="s">
        <v>419</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420</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c r="A108" s="969" t="s">
        <v>421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0" customFormat="1" ht="26.25" customHeight="1">
      <c r="A109" s="962" t="s">
        <v>423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424</v>
      </c>
      <c r="AB109" s="943"/>
      <c r="AC109" s="943"/>
      <c r="AD109" s="943"/>
      <c r="AE109" s="944"/>
      <c r="AF109" s="942" t="s">
        <v>303</v>
      </c>
      <c r="AG109" s="943"/>
      <c r="AH109" s="943"/>
      <c r="AI109" s="943"/>
      <c r="AJ109" s="944"/>
      <c r="AK109" s="942" t="s">
        <v>302</v>
      </c>
      <c r="AL109" s="943"/>
      <c r="AM109" s="943"/>
      <c r="AN109" s="943"/>
      <c r="AO109" s="944"/>
      <c r="AP109" s="942" t="s">
        <v>425</v>
      </c>
      <c r="AQ109" s="943"/>
      <c r="AR109" s="943"/>
      <c r="AS109" s="943"/>
      <c r="AT109" s="945"/>
      <c r="AU109" s="962" t="s">
        <v>423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424</v>
      </c>
      <c r="BR109" s="943"/>
      <c r="BS109" s="943"/>
      <c r="BT109" s="943"/>
      <c r="BU109" s="944"/>
      <c r="BV109" s="942" t="s">
        <v>303</v>
      </c>
      <c r="BW109" s="943"/>
      <c r="BX109" s="943"/>
      <c r="BY109" s="943"/>
      <c r="BZ109" s="944"/>
      <c r="CA109" s="942" t="s">
        <v>302</v>
      </c>
      <c r="CB109" s="943"/>
      <c r="CC109" s="943"/>
      <c r="CD109" s="943"/>
      <c r="CE109" s="944"/>
      <c r="CF109" s="963" t="s">
        <v>425</v>
      </c>
      <c r="CG109" s="963"/>
      <c r="CH109" s="963"/>
      <c r="CI109" s="963"/>
      <c r="CJ109" s="963"/>
      <c r="CK109" s="942" t="s">
        <v>426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424</v>
      </c>
      <c r="DH109" s="943"/>
      <c r="DI109" s="943"/>
      <c r="DJ109" s="943"/>
      <c r="DK109" s="944"/>
      <c r="DL109" s="942" t="s">
        <v>303</v>
      </c>
      <c r="DM109" s="943"/>
      <c r="DN109" s="943"/>
      <c r="DO109" s="943"/>
      <c r="DP109" s="944"/>
      <c r="DQ109" s="942" t="s">
        <v>302</v>
      </c>
      <c r="DR109" s="943"/>
      <c r="DS109" s="943"/>
      <c r="DT109" s="943"/>
      <c r="DU109" s="944"/>
      <c r="DV109" s="942" t="s">
        <v>425</v>
      </c>
      <c r="DW109" s="943"/>
      <c r="DX109" s="943"/>
      <c r="DY109" s="943"/>
      <c r="DZ109" s="945"/>
    </row>
    <row r="110" spans="1:131" s="240" customFormat="1" ht="26.25" customHeight="1">
      <c r="A110" s="946" t="s">
        <v>427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316355</v>
      </c>
      <c r="AB110" s="950"/>
      <c r="AC110" s="950"/>
      <c r="AD110" s="950"/>
      <c r="AE110" s="951"/>
      <c r="AF110" s="952">
        <v>242688</v>
      </c>
      <c r="AG110" s="950"/>
      <c r="AH110" s="950"/>
      <c r="AI110" s="950"/>
      <c r="AJ110" s="951"/>
      <c r="AK110" s="952">
        <v>202298</v>
      </c>
      <c r="AL110" s="950"/>
      <c r="AM110" s="950"/>
      <c r="AN110" s="950"/>
      <c r="AO110" s="951"/>
      <c r="AP110" s="953">
        <v>18.5</v>
      </c>
      <c r="AQ110" s="954"/>
      <c r="AR110" s="954"/>
      <c r="AS110" s="954"/>
      <c r="AT110" s="955"/>
      <c r="AU110" s="956" t="s">
        <v>72</v>
      </c>
      <c r="AV110" s="957"/>
      <c r="AW110" s="957"/>
      <c r="AX110" s="957"/>
      <c r="AY110" s="957"/>
      <c r="AZ110" s="998" t="s">
        <v>428</v>
      </c>
      <c r="BA110" s="947"/>
      <c r="BB110" s="947"/>
      <c r="BC110" s="947"/>
      <c r="BD110" s="947"/>
      <c r="BE110" s="947"/>
      <c r="BF110" s="947"/>
      <c r="BG110" s="947"/>
      <c r="BH110" s="947"/>
      <c r="BI110" s="947"/>
      <c r="BJ110" s="947"/>
      <c r="BK110" s="947"/>
      <c r="BL110" s="947"/>
      <c r="BM110" s="947"/>
      <c r="BN110" s="947"/>
      <c r="BO110" s="947"/>
      <c r="BP110" s="948"/>
      <c r="BQ110" s="984">
        <v>1649431</v>
      </c>
      <c r="BR110" s="985"/>
      <c r="BS110" s="985"/>
      <c r="BT110" s="985"/>
      <c r="BU110" s="985"/>
      <c r="BV110" s="985">
        <v>1609416</v>
      </c>
      <c r="BW110" s="985"/>
      <c r="BX110" s="985"/>
      <c r="BY110" s="985"/>
      <c r="BZ110" s="985"/>
      <c r="CA110" s="985">
        <v>1647276</v>
      </c>
      <c r="CB110" s="985"/>
      <c r="CC110" s="985"/>
      <c r="CD110" s="985"/>
      <c r="CE110" s="985"/>
      <c r="CF110" s="999">
        <v>150.30000000000001</v>
      </c>
      <c r="CG110" s="1000"/>
      <c r="CH110" s="1000"/>
      <c r="CI110" s="1000"/>
      <c r="CJ110" s="1000"/>
      <c r="CK110" s="1001" t="s">
        <v>429</v>
      </c>
      <c r="CL110" s="1002"/>
      <c r="CM110" s="981" t="s">
        <v>430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431</v>
      </c>
      <c r="DH110" s="985"/>
      <c r="DI110" s="985"/>
      <c r="DJ110" s="985"/>
      <c r="DK110" s="985"/>
      <c r="DL110" s="985" t="s">
        <v>432</v>
      </c>
      <c r="DM110" s="985"/>
      <c r="DN110" s="985"/>
      <c r="DO110" s="985"/>
      <c r="DP110" s="985"/>
      <c r="DQ110" s="985" t="s">
        <v>433</v>
      </c>
      <c r="DR110" s="985"/>
      <c r="DS110" s="985"/>
      <c r="DT110" s="985"/>
      <c r="DU110" s="985"/>
      <c r="DV110" s="986" t="s">
        <v>434</v>
      </c>
      <c r="DW110" s="986"/>
      <c r="DX110" s="986"/>
      <c r="DY110" s="986"/>
      <c r="DZ110" s="987"/>
    </row>
    <row r="111" spans="1:131" s="240" customFormat="1" ht="26.25" customHeight="1">
      <c r="A111" s="988" t="s">
        <v>435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405</v>
      </c>
      <c r="AB111" s="992"/>
      <c r="AC111" s="992"/>
      <c r="AD111" s="992"/>
      <c r="AE111" s="993"/>
      <c r="AF111" s="994" t="s">
        <v>128</v>
      </c>
      <c r="AG111" s="992"/>
      <c r="AH111" s="992"/>
      <c r="AI111" s="992"/>
      <c r="AJ111" s="993"/>
      <c r="AK111" s="994" t="s">
        <v>405</v>
      </c>
      <c r="AL111" s="992"/>
      <c r="AM111" s="992"/>
      <c r="AN111" s="992"/>
      <c r="AO111" s="993"/>
      <c r="AP111" s="995" t="s">
        <v>431</v>
      </c>
      <c r="AQ111" s="996"/>
      <c r="AR111" s="996"/>
      <c r="AS111" s="996"/>
      <c r="AT111" s="997"/>
      <c r="AU111" s="958"/>
      <c r="AV111" s="959"/>
      <c r="AW111" s="959"/>
      <c r="AX111" s="959"/>
      <c r="AY111" s="959"/>
      <c r="AZ111" s="1007" t="s">
        <v>436</v>
      </c>
      <c r="BA111" s="1008"/>
      <c r="BB111" s="1008"/>
      <c r="BC111" s="1008"/>
      <c r="BD111" s="1008"/>
      <c r="BE111" s="1008"/>
      <c r="BF111" s="1008"/>
      <c r="BG111" s="1008"/>
      <c r="BH111" s="1008"/>
      <c r="BI111" s="1008"/>
      <c r="BJ111" s="1008"/>
      <c r="BK111" s="1008"/>
      <c r="BL111" s="1008"/>
      <c r="BM111" s="1008"/>
      <c r="BN111" s="1008"/>
      <c r="BO111" s="1008"/>
      <c r="BP111" s="1009"/>
      <c r="BQ111" s="977" t="s">
        <v>431</v>
      </c>
      <c r="BR111" s="978"/>
      <c r="BS111" s="978"/>
      <c r="BT111" s="978"/>
      <c r="BU111" s="978"/>
      <c r="BV111" s="978" t="s">
        <v>128</v>
      </c>
      <c r="BW111" s="978"/>
      <c r="BX111" s="978"/>
      <c r="BY111" s="978"/>
      <c r="BZ111" s="978"/>
      <c r="CA111" s="978" t="s">
        <v>128</v>
      </c>
      <c r="CB111" s="978"/>
      <c r="CC111" s="978"/>
      <c r="CD111" s="978"/>
      <c r="CE111" s="978"/>
      <c r="CF111" s="972" t="s">
        <v>434</v>
      </c>
      <c r="CG111" s="973"/>
      <c r="CH111" s="973"/>
      <c r="CI111" s="973"/>
      <c r="CJ111" s="973"/>
      <c r="CK111" s="1003"/>
      <c r="CL111" s="1004"/>
      <c r="CM111" s="974" t="s">
        <v>437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432</v>
      </c>
      <c r="DM111" s="978"/>
      <c r="DN111" s="978"/>
      <c r="DO111" s="978"/>
      <c r="DP111" s="978"/>
      <c r="DQ111" s="978" t="s">
        <v>431</v>
      </c>
      <c r="DR111" s="978"/>
      <c r="DS111" s="978"/>
      <c r="DT111" s="978"/>
      <c r="DU111" s="978"/>
      <c r="DV111" s="979" t="s">
        <v>128</v>
      </c>
      <c r="DW111" s="979"/>
      <c r="DX111" s="979"/>
      <c r="DY111" s="979"/>
      <c r="DZ111" s="980"/>
    </row>
    <row r="112" spans="1:131" s="240" customFormat="1" ht="26.25" customHeight="1">
      <c r="A112" s="1010" t="s">
        <v>438</v>
      </c>
      <c r="B112" s="1011"/>
      <c r="C112" s="1008" t="s">
        <v>439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405</v>
      </c>
      <c r="AB112" s="1017"/>
      <c r="AC112" s="1017"/>
      <c r="AD112" s="1017"/>
      <c r="AE112" s="1018"/>
      <c r="AF112" s="1019" t="s">
        <v>128</v>
      </c>
      <c r="AG112" s="1017"/>
      <c r="AH112" s="1017"/>
      <c r="AI112" s="1017"/>
      <c r="AJ112" s="1018"/>
      <c r="AK112" s="1019" t="s">
        <v>405</v>
      </c>
      <c r="AL112" s="1017"/>
      <c r="AM112" s="1017"/>
      <c r="AN112" s="1017"/>
      <c r="AO112" s="1018"/>
      <c r="AP112" s="1020" t="s">
        <v>405</v>
      </c>
      <c r="AQ112" s="1021"/>
      <c r="AR112" s="1021"/>
      <c r="AS112" s="1021"/>
      <c r="AT112" s="1022"/>
      <c r="AU112" s="958"/>
      <c r="AV112" s="959"/>
      <c r="AW112" s="959"/>
      <c r="AX112" s="959"/>
      <c r="AY112" s="959"/>
      <c r="AZ112" s="1007" t="s">
        <v>440</v>
      </c>
      <c r="BA112" s="1008"/>
      <c r="BB112" s="1008"/>
      <c r="BC112" s="1008"/>
      <c r="BD112" s="1008"/>
      <c r="BE112" s="1008"/>
      <c r="BF112" s="1008"/>
      <c r="BG112" s="1008"/>
      <c r="BH112" s="1008"/>
      <c r="BI112" s="1008"/>
      <c r="BJ112" s="1008"/>
      <c r="BK112" s="1008"/>
      <c r="BL112" s="1008"/>
      <c r="BM112" s="1008"/>
      <c r="BN112" s="1008"/>
      <c r="BO112" s="1008"/>
      <c r="BP112" s="1009"/>
      <c r="BQ112" s="977">
        <v>149131</v>
      </c>
      <c r="BR112" s="978"/>
      <c r="BS112" s="978"/>
      <c r="BT112" s="978"/>
      <c r="BU112" s="978"/>
      <c r="BV112" s="978">
        <v>166636</v>
      </c>
      <c r="BW112" s="978"/>
      <c r="BX112" s="978"/>
      <c r="BY112" s="978"/>
      <c r="BZ112" s="978"/>
      <c r="CA112" s="978">
        <v>174748</v>
      </c>
      <c r="CB112" s="978"/>
      <c r="CC112" s="978"/>
      <c r="CD112" s="978"/>
      <c r="CE112" s="978"/>
      <c r="CF112" s="972">
        <v>15.9</v>
      </c>
      <c r="CG112" s="973"/>
      <c r="CH112" s="973"/>
      <c r="CI112" s="973"/>
      <c r="CJ112" s="973"/>
      <c r="CK112" s="1003"/>
      <c r="CL112" s="1004"/>
      <c r="CM112" s="974" t="s">
        <v>441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128</v>
      </c>
      <c r="DH112" s="978"/>
      <c r="DI112" s="978"/>
      <c r="DJ112" s="978"/>
      <c r="DK112" s="978"/>
      <c r="DL112" s="978" t="s">
        <v>432</v>
      </c>
      <c r="DM112" s="978"/>
      <c r="DN112" s="978"/>
      <c r="DO112" s="978"/>
      <c r="DP112" s="978"/>
      <c r="DQ112" s="978" t="s">
        <v>128</v>
      </c>
      <c r="DR112" s="978"/>
      <c r="DS112" s="978"/>
      <c r="DT112" s="978"/>
      <c r="DU112" s="978"/>
      <c r="DV112" s="979" t="s">
        <v>431</v>
      </c>
      <c r="DW112" s="979"/>
      <c r="DX112" s="979"/>
      <c r="DY112" s="979"/>
      <c r="DZ112" s="980"/>
    </row>
    <row r="113" spans="1:130" s="240" customFormat="1" ht="26.25" customHeight="1">
      <c r="A113" s="1012"/>
      <c r="B113" s="1013"/>
      <c r="C113" s="1008" t="s">
        <v>442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24301</v>
      </c>
      <c r="AB113" s="992"/>
      <c r="AC113" s="992"/>
      <c r="AD113" s="992"/>
      <c r="AE113" s="993"/>
      <c r="AF113" s="994">
        <v>34042</v>
      </c>
      <c r="AG113" s="992"/>
      <c r="AH113" s="992"/>
      <c r="AI113" s="992"/>
      <c r="AJ113" s="993"/>
      <c r="AK113" s="994">
        <v>33412</v>
      </c>
      <c r="AL113" s="992"/>
      <c r="AM113" s="992"/>
      <c r="AN113" s="992"/>
      <c r="AO113" s="993"/>
      <c r="AP113" s="995">
        <v>3</v>
      </c>
      <c r="AQ113" s="996"/>
      <c r="AR113" s="996"/>
      <c r="AS113" s="996"/>
      <c r="AT113" s="997"/>
      <c r="AU113" s="958"/>
      <c r="AV113" s="959"/>
      <c r="AW113" s="959"/>
      <c r="AX113" s="959"/>
      <c r="AY113" s="959"/>
      <c r="AZ113" s="1007" t="s">
        <v>443</v>
      </c>
      <c r="BA113" s="1008"/>
      <c r="BB113" s="1008"/>
      <c r="BC113" s="1008"/>
      <c r="BD113" s="1008"/>
      <c r="BE113" s="1008"/>
      <c r="BF113" s="1008"/>
      <c r="BG113" s="1008"/>
      <c r="BH113" s="1008"/>
      <c r="BI113" s="1008"/>
      <c r="BJ113" s="1008"/>
      <c r="BK113" s="1008"/>
      <c r="BL113" s="1008"/>
      <c r="BM113" s="1008"/>
      <c r="BN113" s="1008"/>
      <c r="BO113" s="1008"/>
      <c r="BP113" s="1009"/>
      <c r="BQ113" s="977">
        <v>38791</v>
      </c>
      <c r="BR113" s="978"/>
      <c r="BS113" s="978"/>
      <c r="BT113" s="978"/>
      <c r="BU113" s="978"/>
      <c r="BV113" s="978">
        <v>34369</v>
      </c>
      <c r="BW113" s="978"/>
      <c r="BX113" s="978"/>
      <c r="BY113" s="978"/>
      <c r="BZ113" s="978"/>
      <c r="CA113" s="978">
        <v>29997</v>
      </c>
      <c r="CB113" s="978"/>
      <c r="CC113" s="978"/>
      <c r="CD113" s="978"/>
      <c r="CE113" s="978"/>
      <c r="CF113" s="972">
        <v>2.7</v>
      </c>
      <c r="CG113" s="973"/>
      <c r="CH113" s="973"/>
      <c r="CI113" s="973"/>
      <c r="CJ113" s="973"/>
      <c r="CK113" s="1003"/>
      <c r="CL113" s="1004"/>
      <c r="CM113" s="974" t="s">
        <v>444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432</v>
      </c>
      <c r="DH113" s="1017"/>
      <c r="DI113" s="1017"/>
      <c r="DJ113" s="1017"/>
      <c r="DK113" s="1018"/>
      <c r="DL113" s="1019" t="s">
        <v>405</v>
      </c>
      <c r="DM113" s="1017"/>
      <c r="DN113" s="1017"/>
      <c r="DO113" s="1017"/>
      <c r="DP113" s="1018"/>
      <c r="DQ113" s="1019" t="s">
        <v>128</v>
      </c>
      <c r="DR113" s="1017"/>
      <c r="DS113" s="1017"/>
      <c r="DT113" s="1017"/>
      <c r="DU113" s="1018"/>
      <c r="DV113" s="1020" t="s">
        <v>405</v>
      </c>
      <c r="DW113" s="1021"/>
      <c r="DX113" s="1021"/>
      <c r="DY113" s="1021"/>
      <c r="DZ113" s="1022"/>
    </row>
    <row r="114" spans="1:130" s="240" customFormat="1" ht="26.25" customHeight="1">
      <c r="A114" s="1012"/>
      <c r="B114" s="1013"/>
      <c r="C114" s="1008" t="s">
        <v>445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405</v>
      </c>
      <c r="AB114" s="1017"/>
      <c r="AC114" s="1017"/>
      <c r="AD114" s="1017"/>
      <c r="AE114" s="1018"/>
      <c r="AF114" s="1019" t="s">
        <v>405</v>
      </c>
      <c r="AG114" s="1017"/>
      <c r="AH114" s="1017"/>
      <c r="AI114" s="1017"/>
      <c r="AJ114" s="1018"/>
      <c r="AK114" s="1019" t="s">
        <v>128</v>
      </c>
      <c r="AL114" s="1017"/>
      <c r="AM114" s="1017"/>
      <c r="AN114" s="1017"/>
      <c r="AO114" s="1018"/>
      <c r="AP114" s="1020" t="s">
        <v>128</v>
      </c>
      <c r="AQ114" s="1021"/>
      <c r="AR114" s="1021"/>
      <c r="AS114" s="1021"/>
      <c r="AT114" s="1022"/>
      <c r="AU114" s="958"/>
      <c r="AV114" s="959"/>
      <c r="AW114" s="959"/>
      <c r="AX114" s="959"/>
      <c r="AY114" s="959"/>
      <c r="AZ114" s="1007" t="s">
        <v>446</v>
      </c>
      <c r="BA114" s="1008"/>
      <c r="BB114" s="1008"/>
      <c r="BC114" s="1008"/>
      <c r="BD114" s="1008"/>
      <c r="BE114" s="1008"/>
      <c r="BF114" s="1008"/>
      <c r="BG114" s="1008"/>
      <c r="BH114" s="1008"/>
      <c r="BI114" s="1008"/>
      <c r="BJ114" s="1008"/>
      <c r="BK114" s="1008"/>
      <c r="BL114" s="1008"/>
      <c r="BM114" s="1008"/>
      <c r="BN114" s="1008"/>
      <c r="BO114" s="1008"/>
      <c r="BP114" s="1009"/>
      <c r="BQ114" s="977">
        <v>596859</v>
      </c>
      <c r="BR114" s="978"/>
      <c r="BS114" s="978"/>
      <c r="BT114" s="978"/>
      <c r="BU114" s="978"/>
      <c r="BV114" s="978">
        <v>574206</v>
      </c>
      <c r="BW114" s="978"/>
      <c r="BX114" s="978"/>
      <c r="BY114" s="978"/>
      <c r="BZ114" s="978"/>
      <c r="CA114" s="978">
        <v>532200</v>
      </c>
      <c r="CB114" s="978"/>
      <c r="CC114" s="978"/>
      <c r="CD114" s="978"/>
      <c r="CE114" s="978"/>
      <c r="CF114" s="972">
        <v>48.6</v>
      </c>
      <c r="CG114" s="973"/>
      <c r="CH114" s="973"/>
      <c r="CI114" s="973"/>
      <c r="CJ114" s="973"/>
      <c r="CK114" s="1003"/>
      <c r="CL114" s="1004"/>
      <c r="CM114" s="974" t="s">
        <v>447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432</v>
      </c>
      <c r="DM114" s="1017"/>
      <c r="DN114" s="1017"/>
      <c r="DO114" s="1017"/>
      <c r="DP114" s="1018"/>
      <c r="DQ114" s="1019" t="s">
        <v>432</v>
      </c>
      <c r="DR114" s="1017"/>
      <c r="DS114" s="1017"/>
      <c r="DT114" s="1017"/>
      <c r="DU114" s="1018"/>
      <c r="DV114" s="1020" t="s">
        <v>405</v>
      </c>
      <c r="DW114" s="1021"/>
      <c r="DX114" s="1021"/>
      <c r="DY114" s="1021"/>
      <c r="DZ114" s="1022"/>
    </row>
    <row r="115" spans="1:130" s="240" customFormat="1" ht="26.25" customHeight="1">
      <c r="A115" s="1012"/>
      <c r="B115" s="1013"/>
      <c r="C115" s="1008" t="s">
        <v>448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128</v>
      </c>
      <c r="AB115" s="992"/>
      <c r="AC115" s="992"/>
      <c r="AD115" s="992"/>
      <c r="AE115" s="993"/>
      <c r="AF115" s="994" t="s">
        <v>405</v>
      </c>
      <c r="AG115" s="992"/>
      <c r="AH115" s="992"/>
      <c r="AI115" s="992"/>
      <c r="AJ115" s="993"/>
      <c r="AK115" s="994" t="s">
        <v>405</v>
      </c>
      <c r="AL115" s="992"/>
      <c r="AM115" s="992"/>
      <c r="AN115" s="992"/>
      <c r="AO115" s="993"/>
      <c r="AP115" s="995" t="s">
        <v>431</v>
      </c>
      <c r="AQ115" s="996"/>
      <c r="AR115" s="996"/>
      <c r="AS115" s="996"/>
      <c r="AT115" s="997"/>
      <c r="AU115" s="958"/>
      <c r="AV115" s="959"/>
      <c r="AW115" s="959"/>
      <c r="AX115" s="959"/>
      <c r="AY115" s="959"/>
      <c r="AZ115" s="1007" t="s">
        <v>449</v>
      </c>
      <c r="BA115" s="1008"/>
      <c r="BB115" s="1008"/>
      <c r="BC115" s="1008"/>
      <c r="BD115" s="1008"/>
      <c r="BE115" s="1008"/>
      <c r="BF115" s="1008"/>
      <c r="BG115" s="1008"/>
      <c r="BH115" s="1008"/>
      <c r="BI115" s="1008"/>
      <c r="BJ115" s="1008"/>
      <c r="BK115" s="1008"/>
      <c r="BL115" s="1008"/>
      <c r="BM115" s="1008"/>
      <c r="BN115" s="1008"/>
      <c r="BO115" s="1008"/>
      <c r="BP115" s="1009"/>
      <c r="BQ115" s="977" t="s">
        <v>128</v>
      </c>
      <c r="BR115" s="978"/>
      <c r="BS115" s="978"/>
      <c r="BT115" s="978"/>
      <c r="BU115" s="978"/>
      <c r="BV115" s="978" t="s">
        <v>431</v>
      </c>
      <c r="BW115" s="978"/>
      <c r="BX115" s="978"/>
      <c r="BY115" s="978"/>
      <c r="BZ115" s="978"/>
      <c r="CA115" s="978" t="s">
        <v>432</v>
      </c>
      <c r="CB115" s="978"/>
      <c r="CC115" s="978"/>
      <c r="CD115" s="978"/>
      <c r="CE115" s="978"/>
      <c r="CF115" s="972" t="s">
        <v>128</v>
      </c>
      <c r="CG115" s="973"/>
      <c r="CH115" s="973"/>
      <c r="CI115" s="973"/>
      <c r="CJ115" s="973"/>
      <c r="CK115" s="1003"/>
      <c r="CL115" s="1004"/>
      <c r="CM115" s="1007" t="s">
        <v>450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432</v>
      </c>
      <c r="DH115" s="1017"/>
      <c r="DI115" s="1017"/>
      <c r="DJ115" s="1017"/>
      <c r="DK115" s="1018"/>
      <c r="DL115" s="1019" t="s">
        <v>128</v>
      </c>
      <c r="DM115" s="1017"/>
      <c r="DN115" s="1017"/>
      <c r="DO115" s="1017"/>
      <c r="DP115" s="1018"/>
      <c r="DQ115" s="1019" t="s">
        <v>405</v>
      </c>
      <c r="DR115" s="1017"/>
      <c r="DS115" s="1017"/>
      <c r="DT115" s="1017"/>
      <c r="DU115" s="1018"/>
      <c r="DV115" s="1020" t="s">
        <v>128</v>
      </c>
      <c r="DW115" s="1021"/>
      <c r="DX115" s="1021"/>
      <c r="DY115" s="1021"/>
      <c r="DZ115" s="1022"/>
    </row>
    <row r="116" spans="1:130" s="240" customFormat="1" ht="26.25" customHeight="1">
      <c r="A116" s="1014"/>
      <c r="B116" s="1015"/>
      <c r="C116" s="1023" t="s">
        <v>451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128</v>
      </c>
      <c r="AB116" s="1017"/>
      <c r="AC116" s="1017"/>
      <c r="AD116" s="1017"/>
      <c r="AE116" s="1018"/>
      <c r="AF116" s="1019" t="s">
        <v>405</v>
      </c>
      <c r="AG116" s="1017"/>
      <c r="AH116" s="1017"/>
      <c r="AI116" s="1017"/>
      <c r="AJ116" s="1018"/>
      <c r="AK116" s="1019" t="s">
        <v>405</v>
      </c>
      <c r="AL116" s="1017"/>
      <c r="AM116" s="1017"/>
      <c r="AN116" s="1017"/>
      <c r="AO116" s="1018"/>
      <c r="AP116" s="1020" t="s">
        <v>128</v>
      </c>
      <c r="AQ116" s="1021"/>
      <c r="AR116" s="1021"/>
      <c r="AS116" s="1021"/>
      <c r="AT116" s="1022"/>
      <c r="AU116" s="958"/>
      <c r="AV116" s="959"/>
      <c r="AW116" s="959"/>
      <c r="AX116" s="959"/>
      <c r="AY116" s="959"/>
      <c r="AZ116" s="1025" t="s">
        <v>452</v>
      </c>
      <c r="BA116" s="1026"/>
      <c r="BB116" s="1026"/>
      <c r="BC116" s="1026"/>
      <c r="BD116" s="1026"/>
      <c r="BE116" s="1026"/>
      <c r="BF116" s="1026"/>
      <c r="BG116" s="1026"/>
      <c r="BH116" s="1026"/>
      <c r="BI116" s="1026"/>
      <c r="BJ116" s="1026"/>
      <c r="BK116" s="1026"/>
      <c r="BL116" s="1026"/>
      <c r="BM116" s="1026"/>
      <c r="BN116" s="1026"/>
      <c r="BO116" s="1026"/>
      <c r="BP116" s="1027"/>
      <c r="BQ116" s="977" t="s">
        <v>431</v>
      </c>
      <c r="BR116" s="978"/>
      <c r="BS116" s="978"/>
      <c r="BT116" s="978"/>
      <c r="BU116" s="978"/>
      <c r="BV116" s="978" t="s">
        <v>432</v>
      </c>
      <c r="BW116" s="978"/>
      <c r="BX116" s="978"/>
      <c r="BY116" s="978"/>
      <c r="BZ116" s="978"/>
      <c r="CA116" s="978" t="s">
        <v>405</v>
      </c>
      <c r="CB116" s="978"/>
      <c r="CC116" s="978"/>
      <c r="CD116" s="978"/>
      <c r="CE116" s="978"/>
      <c r="CF116" s="972" t="s">
        <v>432</v>
      </c>
      <c r="CG116" s="973"/>
      <c r="CH116" s="973"/>
      <c r="CI116" s="973"/>
      <c r="CJ116" s="973"/>
      <c r="CK116" s="1003"/>
      <c r="CL116" s="1004"/>
      <c r="CM116" s="974" t="s">
        <v>453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431</v>
      </c>
      <c r="DH116" s="1017"/>
      <c r="DI116" s="1017"/>
      <c r="DJ116" s="1017"/>
      <c r="DK116" s="1018"/>
      <c r="DL116" s="1019" t="s">
        <v>128</v>
      </c>
      <c r="DM116" s="1017"/>
      <c r="DN116" s="1017"/>
      <c r="DO116" s="1017"/>
      <c r="DP116" s="1018"/>
      <c r="DQ116" s="1019" t="s">
        <v>431</v>
      </c>
      <c r="DR116" s="1017"/>
      <c r="DS116" s="1017"/>
      <c r="DT116" s="1017"/>
      <c r="DU116" s="1018"/>
      <c r="DV116" s="1020" t="s">
        <v>432</v>
      </c>
      <c r="DW116" s="1021"/>
      <c r="DX116" s="1021"/>
      <c r="DY116" s="1021"/>
      <c r="DZ116" s="1022"/>
    </row>
    <row r="117" spans="1:130" s="240" customFormat="1" ht="26.25" customHeight="1">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454</v>
      </c>
      <c r="Z117" s="944"/>
      <c r="AA117" s="1034">
        <v>340656</v>
      </c>
      <c r="AB117" s="1035"/>
      <c r="AC117" s="1035"/>
      <c r="AD117" s="1035"/>
      <c r="AE117" s="1036"/>
      <c r="AF117" s="1037">
        <v>276730</v>
      </c>
      <c r="AG117" s="1035"/>
      <c r="AH117" s="1035"/>
      <c r="AI117" s="1035"/>
      <c r="AJ117" s="1036"/>
      <c r="AK117" s="1037">
        <v>235710</v>
      </c>
      <c r="AL117" s="1035"/>
      <c r="AM117" s="1035"/>
      <c r="AN117" s="1035"/>
      <c r="AO117" s="1036"/>
      <c r="AP117" s="1038"/>
      <c r="AQ117" s="1039"/>
      <c r="AR117" s="1039"/>
      <c r="AS117" s="1039"/>
      <c r="AT117" s="1040"/>
      <c r="AU117" s="958"/>
      <c r="AV117" s="959"/>
      <c r="AW117" s="959"/>
      <c r="AX117" s="959"/>
      <c r="AY117" s="959"/>
      <c r="AZ117" s="1025" t="s">
        <v>455</v>
      </c>
      <c r="BA117" s="1026"/>
      <c r="BB117" s="1026"/>
      <c r="BC117" s="1026"/>
      <c r="BD117" s="1026"/>
      <c r="BE117" s="1026"/>
      <c r="BF117" s="1026"/>
      <c r="BG117" s="1026"/>
      <c r="BH117" s="1026"/>
      <c r="BI117" s="1026"/>
      <c r="BJ117" s="1026"/>
      <c r="BK117" s="1026"/>
      <c r="BL117" s="1026"/>
      <c r="BM117" s="1026"/>
      <c r="BN117" s="1026"/>
      <c r="BO117" s="1026"/>
      <c r="BP117" s="1027"/>
      <c r="BQ117" s="977" t="s">
        <v>432</v>
      </c>
      <c r="BR117" s="978"/>
      <c r="BS117" s="978"/>
      <c r="BT117" s="978"/>
      <c r="BU117" s="978"/>
      <c r="BV117" s="978" t="s">
        <v>431</v>
      </c>
      <c r="BW117" s="978"/>
      <c r="BX117" s="978"/>
      <c r="BY117" s="978"/>
      <c r="BZ117" s="978"/>
      <c r="CA117" s="978" t="s">
        <v>128</v>
      </c>
      <c r="CB117" s="978"/>
      <c r="CC117" s="978"/>
      <c r="CD117" s="978"/>
      <c r="CE117" s="978"/>
      <c r="CF117" s="972" t="s">
        <v>431</v>
      </c>
      <c r="CG117" s="973"/>
      <c r="CH117" s="973"/>
      <c r="CI117" s="973"/>
      <c r="CJ117" s="973"/>
      <c r="CK117" s="1003"/>
      <c r="CL117" s="1004"/>
      <c r="CM117" s="974" t="s">
        <v>456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432</v>
      </c>
      <c r="DH117" s="1017"/>
      <c r="DI117" s="1017"/>
      <c r="DJ117" s="1017"/>
      <c r="DK117" s="1018"/>
      <c r="DL117" s="1019" t="s">
        <v>432</v>
      </c>
      <c r="DM117" s="1017"/>
      <c r="DN117" s="1017"/>
      <c r="DO117" s="1017"/>
      <c r="DP117" s="1018"/>
      <c r="DQ117" s="1019" t="s">
        <v>128</v>
      </c>
      <c r="DR117" s="1017"/>
      <c r="DS117" s="1017"/>
      <c r="DT117" s="1017"/>
      <c r="DU117" s="1018"/>
      <c r="DV117" s="1020" t="s">
        <v>431</v>
      </c>
      <c r="DW117" s="1021"/>
      <c r="DX117" s="1021"/>
      <c r="DY117" s="1021"/>
      <c r="DZ117" s="1022"/>
    </row>
    <row r="118" spans="1:130" s="240" customFormat="1" ht="26.25" customHeight="1">
      <c r="A118" s="962" t="s">
        <v>426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424</v>
      </c>
      <c r="AB118" s="943"/>
      <c r="AC118" s="943"/>
      <c r="AD118" s="943"/>
      <c r="AE118" s="944"/>
      <c r="AF118" s="942" t="s">
        <v>303</v>
      </c>
      <c r="AG118" s="943"/>
      <c r="AH118" s="943"/>
      <c r="AI118" s="943"/>
      <c r="AJ118" s="944"/>
      <c r="AK118" s="942" t="s">
        <v>302</v>
      </c>
      <c r="AL118" s="943"/>
      <c r="AM118" s="943"/>
      <c r="AN118" s="943"/>
      <c r="AO118" s="944"/>
      <c r="AP118" s="1029" t="s">
        <v>425</v>
      </c>
      <c r="AQ118" s="1030"/>
      <c r="AR118" s="1030"/>
      <c r="AS118" s="1030"/>
      <c r="AT118" s="1031"/>
      <c r="AU118" s="958"/>
      <c r="AV118" s="959"/>
      <c r="AW118" s="959"/>
      <c r="AX118" s="959"/>
      <c r="AY118" s="959"/>
      <c r="AZ118" s="1032" t="s">
        <v>457</v>
      </c>
      <c r="BA118" s="1023"/>
      <c r="BB118" s="1023"/>
      <c r="BC118" s="1023"/>
      <c r="BD118" s="1023"/>
      <c r="BE118" s="1023"/>
      <c r="BF118" s="1023"/>
      <c r="BG118" s="1023"/>
      <c r="BH118" s="1023"/>
      <c r="BI118" s="1023"/>
      <c r="BJ118" s="1023"/>
      <c r="BK118" s="1023"/>
      <c r="BL118" s="1023"/>
      <c r="BM118" s="1023"/>
      <c r="BN118" s="1023"/>
      <c r="BO118" s="1023"/>
      <c r="BP118" s="1024"/>
      <c r="BQ118" s="1055" t="s">
        <v>432</v>
      </c>
      <c r="BR118" s="1056"/>
      <c r="BS118" s="1056"/>
      <c r="BT118" s="1056"/>
      <c r="BU118" s="1056"/>
      <c r="BV118" s="1056" t="s">
        <v>432</v>
      </c>
      <c r="BW118" s="1056"/>
      <c r="BX118" s="1056"/>
      <c r="BY118" s="1056"/>
      <c r="BZ118" s="1056"/>
      <c r="CA118" s="1056" t="s">
        <v>432</v>
      </c>
      <c r="CB118" s="1056"/>
      <c r="CC118" s="1056"/>
      <c r="CD118" s="1056"/>
      <c r="CE118" s="1056"/>
      <c r="CF118" s="972" t="s">
        <v>432</v>
      </c>
      <c r="CG118" s="973"/>
      <c r="CH118" s="973"/>
      <c r="CI118" s="973"/>
      <c r="CJ118" s="973"/>
      <c r="CK118" s="1003"/>
      <c r="CL118" s="1004"/>
      <c r="CM118" s="974" t="s">
        <v>458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431</v>
      </c>
      <c r="DH118" s="1017"/>
      <c r="DI118" s="1017"/>
      <c r="DJ118" s="1017"/>
      <c r="DK118" s="1018"/>
      <c r="DL118" s="1019" t="s">
        <v>431</v>
      </c>
      <c r="DM118" s="1017"/>
      <c r="DN118" s="1017"/>
      <c r="DO118" s="1017"/>
      <c r="DP118" s="1018"/>
      <c r="DQ118" s="1019" t="s">
        <v>431</v>
      </c>
      <c r="DR118" s="1017"/>
      <c r="DS118" s="1017"/>
      <c r="DT118" s="1017"/>
      <c r="DU118" s="1018"/>
      <c r="DV118" s="1020" t="s">
        <v>405</v>
      </c>
      <c r="DW118" s="1021"/>
      <c r="DX118" s="1021"/>
      <c r="DY118" s="1021"/>
      <c r="DZ118" s="1022"/>
    </row>
    <row r="119" spans="1:130" s="240" customFormat="1" ht="26.25" customHeight="1">
      <c r="A119" s="1116" t="s">
        <v>429</v>
      </c>
      <c r="B119" s="1002"/>
      <c r="C119" s="981" t="s">
        <v>430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405</v>
      </c>
      <c r="AB119" s="950"/>
      <c r="AC119" s="950"/>
      <c r="AD119" s="950"/>
      <c r="AE119" s="951"/>
      <c r="AF119" s="952" t="s">
        <v>432</v>
      </c>
      <c r="AG119" s="950"/>
      <c r="AH119" s="950"/>
      <c r="AI119" s="950"/>
      <c r="AJ119" s="951"/>
      <c r="AK119" s="952" t="s">
        <v>128</v>
      </c>
      <c r="AL119" s="950"/>
      <c r="AM119" s="950"/>
      <c r="AN119" s="950"/>
      <c r="AO119" s="951"/>
      <c r="AP119" s="953" t="s">
        <v>405</v>
      </c>
      <c r="AQ119" s="954"/>
      <c r="AR119" s="954"/>
      <c r="AS119" s="954"/>
      <c r="AT119" s="955"/>
      <c r="AU119" s="960"/>
      <c r="AV119" s="961"/>
      <c r="AW119" s="961"/>
      <c r="AX119" s="961"/>
      <c r="AY119" s="961"/>
      <c r="AZ119" s="271" t="s">
        <v>186</v>
      </c>
      <c r="BA119" s="271"/>
      <c r="BB119" s="271"/>
      <c r="BC119" s="271"/>
      <c r="BD119" s="271"/>
      <c r="BE119" s="271"/>
      <c r="BF119" s="271"/>
      <c r="BG119" s="271"/>
      <c r="BH119" s="271"/>
      <c r="BI119" s="271"/>
      <c r="BJ119" s="271"/>
      <c r="BK119" s="271"/>
      <c r="BL119" s="271"/>
      <c r="BM119" s="271"/>
      <c r="BN119" s="271"/>
      <c r="BO119" s="1033" t="s">
        <v>459</v>
      </c>
      <c r="BP119" s="1064"/>
      <c r="BQ119" s="1055">
        <v>2434212</v>
      </c>
      <c r="BR119" s="1056"/>
      <c r="BS119" s="1056"/>
      <c r="BT119" s="1056"/>
      <c r="BU119" s="1056"/>
      <c r="BV119" s="1056">
        <v>2384627</v>
      </c>
      <c r="BW119" s="1056"/>
      <c r="BX119" s="1056"/>
      <c r="BY119" s="1056"/>
      <c r="BZ119" s="1056"/>
      <c r="CA119" s="1056">
        <v>2384221</v>
      </c>
      <c r="CB119" s="1056"/>
      <c r="CC119" s="1056"/>
      <c r="CD119" s="1056"/>
      <c r="CE119" s="1056"/>
      <c r="CF119" s="1057"/>
      <c r="CG119" s="1058"/>
      <c r="CH119" s="1058"/>
      <c r="CI119" s="1058"/>
      <c r="CJ119" s="1059"/>
      <c r="CK119" s="1005"/>
      <c r="CL119" s="1006"/>
      <c r="CM119" s="1060" t="s">
        <v>460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431</v>
      </c>
      <c r="DH119" s="1042"/>
      <c r="DI119" s="1042"/>
      <c r="DJ119" s="1042"/>
      <c r="DK119" s="1043"/>
      <c r="DL119" s="1041" t="s">
        <v>128</v>
      </c>
      <c r="DM119" s="1042"/>
      <c r="DN119" s="1042"/>
      <c r="DO119" s="1042"/>
      <c r="DP119" s="1043"/>
      <c r="DQ119" s="1041" t="s">
        <v>431</v>
      </c>
      <c r="DR119" s="1042"/>
      <c r="DS119" s="1042"/>
      <c r="DT119" s="1042"/>
      <c r="DU119" s="1043"/>
      <c r="DV119" s="1044" t="s">
        <v>431</v>
      </c>
      <c r="DW119" s="1045"/>
      <c r="DX119" s="1045"/>
      <c r="DY119" s="1045"/>
      <c r="DZ119" s="1046"/>
    </row>
    <row r="120" spans="1:130" s="240" customFormat="1" ht="26.25" customHeight="1">
      <c r="A120" s="1117"/>
      <c r="B120" s="1004"/>
      <c r="C120" s="974" t="s">
        <v>437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431</v>
      </c>
      <c r="AB120" s="1017"/>
      <c r="AC120" s="1017"/>
      <c r="AD120" s="1017"/>
      <c r="AE120" s="1018"/>
      <c r="AF120" s="1019" t="s">
        <v>431</v>
      </c>
      <c r="AG120" s="1017"/>
      <c r="AH120" s="1017"/>
      <c r="AI120" s="1017"/>
      <c r="AJ120" s="1018"/>
      <c r="AK120" s="1019" t="s">
        <v>128</v>
      </c>
      <c r="AL120" s="1017"/>
      <c r="AM120" s="1017"/>
      <c r="AN120" s="1017"/>
      <c r="AO120" s="1018"/>
      <c r="AP120" s="1020" t="s">
        <v>431</v>
      </c>
      <c r="AQ120" s="1021"/>
      <c r="AR120" s="1021"/>
      <c r="AS120" s="1021"/>
      <c r="AT120" s="1022"/>
      <c r="AU120" s="1047" t="s">
        <v>461</v>
      </c>
      <c r="AV120" s="1048"/>
      <c r="AW120" s="1048"/>
      <c r="AX120" s="1048"/>
      <c r="AY120" s="1049"/>
      <c r="AZ120" s="998" t="s">
        <v>462</v>
      </c>
      <c r="BA120" s="947"/>
      <c r="BB120" s="947"/>
      <c r="BC120" s="947"/>
      <c r="BD120" s="947"/>
      <c r="BE120" s="947"/>
      <c r="BF120" s="947"/>
      <c r="BG120" s="947"/>
      <c r="BH120" s="947"/>
      <c r="BI120" s="947"/>
      <c r="BJ120" s="947"/>
      <c r="BK120" s="947"/>
      <c r="BL120" s="947"/>
      <c r="BM120" s="947"/>
      <c r="BN120" s="947"/>
      <c r="BO120" s="947"/>
      <c r="BP120" s="948"/>
      <c r="BQ120" s="984">
        <v>2770808</v>
      </c>
      <c r="BR120" s="985"/>
      <c r="BS120" s="985"/>
      <c r="BT120" s="985"/>
      <c r="BU120" s="985"/>
      <c r="BV120" s="985">
        <v>2866540</v>
      </c>
      <c r="BW120" s="985"/>
      <c r="BX120" s="985"/>
      <c r="BY120" s="985"/>
      <c r="BZ120" s="985"/>
      <c r="CA120" s="985">
        <v>2881200</v>
      </c>
      <c r="CB120" s="985"/>
      <c r="CC120" s="985"/>
      <c r="CD120" s="985"/>
      <c r="CE120" s="985"/>
      <c r="CF120" s="999">
        <v>262.8</v>
      </c>
      <c r="CG120" s="1000"/>
      <c r="CH120" s="1000"/>
      <c r="CI120" s="1000"/>
      <c r="CJ120" s="1000"/>
      <c r="CK120" s="1065" t="s">
        <v>463</v>
      </c>
      <c r="CL120" s="1066"/>
      <c r="CM120" s="1066"/>
      <c r="CN120" s="1066"/>
      <c r="CO120" s="1067"/>
      <c r="CP120" s="1073" t="s">
        <v>464</v>
      </c>
      <c r="CQ120" s="1074"/>
      <c r="CR120" s="1074"/>
      <c r="CS120" s="1074"/>
      <c r="CT120" s="1074"/>
      <c r="CU120" s="1074"/>
      <c r="CV120" s="1074"/>
      <c r="CW120" s="1074"/>
      <c r="CX120" s="1074"/>
      <c r="CY120" s="1074"/>
      <c r="CZ120" s="1074"/>
      <c r="DA120" s="1074"/>
      <c r="DB120" s="1074"/>
      <c r="DC120" s="1074"/>
      <c r="DD120" s="1074"/>
      <c r="DE120" s="1074"/>
      <c r="DF120" s="1075"/>
      <c r="DG120" s="984">
        <v>146442</v>
      </c>
      <c r="DH120" s="985"/>
      <c r="DI120" s="985"/>
      <c r="DJ120" s="985"/>
      <c r="DK120" s="985"/>
      <c r="DL120" s="985">
        <v>163779</v>
      </c>
      <c r="DM120" s="985"/>
      <c r="DN120" s="985"/>
      <c r="DO120" s="985"/>
      <c r="DP120" s="985"/>
      <c r="DQ120" s="985">
        <v>166660</v>
      </c>
      <c r="DR120" s="985"/>
      <c r="DS120" s="985"/>
      <c r="DT120" s="985"/>
      <c r="DU120" s="985"/>
      <c r="DV120" s="986">
        <v>15.2</v>
      </c>
      <c r="DW120" s="986"/>
      <c r="DX120" s="986"/>
      <c r="DY120" s="986"/>
      <c r="DZ120" s="987"/>
    </row>
    <row r="121" spans="1:130" s="240" customFormat="1" ht="26.25" customHeight="1">
      <c r="A121" s="1117"/>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405</v>
      </c>
      <c r="AB121" s="1017"/>
      <c r="AC121" s="1017"/>
      <c r="AD121" s="1017"/>
      <c r="AE121" s="1018"/>
      <c r="AF121" s="1019" t="s">
        <v>405</v>
      </c>
      <c r="AG121" s="1017"/>
      <c r="AH121" s="1017"/>
      <c r="AI121" s="1017"/>
      <c r="AJ121" s="1018"/>
      <c r="AK121" s="1019" t="s">
        <v>405</v>
      </c>
      <c r="AL121" s="1017"/>
      <c r="AM121" s="1017"/>
      <c r="AN121" s="1017"/>
      <c r="AO121" s="1018"/>
      <c r="AP121" s="1020" t="s">
        <v>128</v>
      </c>
      <c r="AQ121" s="1021"/>
      <c r="AR121" s="1021"/>
      <c r="AS121" s="1021"/>
      <c r="AT121" s="1022"/>
      <c r="AU121" s="1050"/>
      <c r="AV121" s="1051"/>
      <c r="AW121" s="1051"/>
      <c r="AX121" s="1051"/>
      <c r="AY121" s="1052"/>
      <c r="AZ121" s="1007" t="s">
        <v>466</v>
      </c>
      <c r="BA121" s="1008"/>
      <c r="BB121" s="1008"/>
      <c r="BC121" s="1008"/>
      <c r="BD121" s="1008"/>
      <c r="BE121" s="1008"/>
      <c r="BF121" s="1008"/>
      <c r="BG121" s="1008"/>
      <c r="BH121" s="1008"/>
      <c r="BI121" s="1008"/>
      <c r="BJ121" s="1008"/>
      <c r="BK121" s="1008"/>
      <c r="BL121" s="1008"/>
      <c r="BM121" s="1008"/>
      <c r="BN121" s="1008"/>
      <c r="BO121" s="1008"/>
      <c r="BP121" s="1009"/>
      <c r="BQ121" s="977" t="s">
        <v>128</v>
      </c>
      <c r="BR121" s="978"/>
      <c r="BS121" s="978"/>
      <c r="BT121" s="978"/>
      <c r="BU121" s="978"/>
      <c r="BV121" s="978" t="s">
        <v>128</v>
      </c>
      <c r="BW121" s="978"/>
      <c r="BX121" s="978"/>
      <c r="BY121" s="978"/>
      <c r="BZ121" s="978"/>
      <c r="CA121" s="978" t="s">
        <v>431</v>
      </c>
      <c r="CB121" s="978"/>
      <c r="CC121" s="978"/>
      <c r="CD121" s="978"/>
      <c r="CE121" s="978"/>
      <c r="CF121" s="972" t="s">
        <v>431</v>
      </c>
      <c r="CG121" s="973"/>
      <c r="CH121" s="973"/>
      <c r="CI121" s="973"/>
      <c r="CJ121" s="973"/>
      <c r="CK121" s="1068"/>
      <c r="CL121" s="1069"/>
      <c r="CM121" s="1069"/>
      <c r="CN121" s="1069"/>
      <c r="CO121" s="1070"/>
      <c r="CP121" s="1078" t="s">
        <v>467</v>
      </c>
      <c r="CQ121" s="1079"/>
      <c r="CR121" s="1079"/>
      <c r="CS121" s="1079"/>
      <c r="CT121" s="1079"/>
      <c r="CU121" s="1079"/>
      <c r="CV121" s="1079"/>
      <c r="CW121" s="1079"/>
      <c r="CX121" s="1079"/>
      <c r="CY121" s="1079"/>
      <c r="CZ121" s="1079"/>
      <c r="DA121" s="1079"/>
      <c r="DB121" s="1079"/>
      <c r="DC121" s="1079"/>
      <c r="DD121" s="1079"/>
      <c r="DE121" s="1079"/>
      <c r="DF121" s="1080"/>
      <c r="DG121" s="977">
        <v>2689</v>
      </c>
      <c r="DH121" s="978"/>
      <c r="DI121" s="978"/>
      <c r="DJ121" s="978"/>
      <c r="DK121" s="978"/>
      <c r="DL121" s="978">
        <v>2857</v>
      </c>
      <c r="DM121" s="978"/>
      <c r="DN121" s="978"/>
      <c r="DO121" s="978"/>
      <c r="DP121" s="978"/>
      <c r="DQ121" s="978">
        <v>8088</v>
      </c>
      <c r="DR121" s="978"/>
      <c r="DS121" s="978"/>
      <c r="DT121" s="978"/>
      <c r="DU121" s="978"/>
      <c r="DV121" s="979">
        <v>0.7</v>
      </c>
      <c r="DW121" s="979"/>
      <c r="DX121" s="979"/>
      <c r="DY121" s="979"/>
      <c r="DZ121" s="980"/>
    </row>
    <row r="122" spans="1:130" s="240" customFormat="1" ht="26.25" customHeight="1">
      <c r="A122" s="1117"/>
      <c r="B122" s="1004"/>
      <c r="C122" s="974" t="s">
        <v>447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128</v>
      </c>
      <c r="AL122" s="1017"/>
      <c r="AM122" s="1017"/>
      <c r="AN122" s="1017"/>
      <c r="AO122" s="1018"/>
      <c r="AP122" s="1020" t="s">
        <v>128</v>
      </c>
      <c r="AQ122" s="1021"/>
      <c r="AR122" s="1021"/>
      <c r="AS122" s="1021"/>
      <c r="AT122" s="1022"/>
      <c r="AU122" s="1050"/>
      <c r="AV122" s="1051"/>
      <c r="AW122" s="1051"/>
      <c r="AX122" s="1051"/>
      <c r="AY122" s="1052"/>
      <c r="AZ122" s="1032" t="s">
        <v>468</v>
      </c>
      <c r="BA122" s="1023"/>
      <c r="BB122" s="1023"/>
      <c r="BC122" s="1023"/>
      <c r="BD122" s="1023"/>
      <c r="BE122" s="1023"/>
      <c r="BF122" s="1023"/>
      <c r="BG122" s="1023"/>
      <c r="BH122" s="1023"/>
      <c r="BI122" s="1023"/>
      <c r="BJ122" s="1023"/>
      <c r="BK122" s="1023"/>
      <c r="BL122" s="1023"/>
      <c r="BM122" s="1023"/>
      <c r="BN122" s="1023"/>
      <c r="BO122" s="1023"/>
      <c r="BP122" s="1024"/>
      <c r="BQ122" s="1055">
        <v>1647204</v>
      </c>
      <c r="BR122" s="1056"/>
      <c r="BS122" s="1056"/>
      <c r="BT122" s="1056"/>
      <c r="BU122" s="1056"/>
      <c r="BV122" s="1056">
        <v>1596660</v>
      </c>
      <c r="BW122" s="1056"/>
      <c r="BX122" s="1056"/>
      <c r="BY122" s="1056"/>
      <c r="BZ122" s="1056"/>
      <c r="CA122" s="1056">
        <v>1555520</v>
      </c>
      <c r="CB122" s="1056"/>
      <c r="CC122" s="1056"/>
      <c r="CD122" s="1056"/>
      <c r="CE122" s="1056"/>
      <c r="CF122" s="1076">
        <v>141.9</v>
      </c>
      <c r="CG122" s="1077"/>
      <c r="CH122" s="1077"/>
      <c r="CI122" s="1077"/>
      <c r="CJ122" s="1077"/>
      <c r="CK122" s="1068"/>
      <c r="CL122" s="1069"/>
      <c r="CM122" s="1069"/>
      <c r="CN122" s="1069"/>
      <c r="CO122" s="1070"/>
      <c r="CP122" s="1078" t="s">
        <v>469</v>
      </c>
      <c r="CQ122" s="1079"/>
      <c r="CR122" s="1079"/>
      <c r="CS122" s="1079"/>
      <c r="CT122" s="1079"/>
      <c r="CU122" s="1079"/>
      <c r="CV122" s="1079"/>
      <c r="CW122" s="1079"/>
      <c r="CX122" s="1079"/>
      <c r="CY122" s="1079"/>
      <c r="CZ122" s="1079"/>
      <c r="DA122" s="1079"/>
      <c r="DB122" s="1079"/>
      <c r="DC122" s="1079"/>
      <c r="DD122" s="1079"/>
      <c r="DE122" s="1079"/>
      <c r="DF122" s="1080"/>
      <c r="DG122" s="977" t="s">
        <v>434</v>
      </c>
      <c r="DH122" s="978"/>
      <c r="DI122" s="978"/>
      <c r="DJ122" s="978"/>
      <c r="DK122" s="978"/>
      <c r="DL122" s="978" t="s">
        <v>434</v>
      </c>
      <c r="DM122" s="978"/>
      <c r="DN122" s="978"/>
      <c r="DO122" s="978"/>
      <c r="DP122" s="978"/>
      <c r="DQ122" s="978" t="s">
        <v>128</v>
      </c>
      <c r="DR122" s="978"/>
      <c r="DS122" s="978"/>
      <c r="DT122" s="978"/>
      <c r="DU122" s="978"/>
      <c r="DV122" s="979" t="s">
        <v>128</v>
      </c>
      <c r="DW122" s="979"/>
      <c r="DX122" s="979"/>
      <c r="DY122" s="979"/>
      <c r="DZ122" s="980"/>
    </row>
    <row r="123" spans="1:130" s="240" customFormat="1" ht="26.25" customHeight="1">
      <c r="A123" s="1117"/>
      <c r="B123" s="1004"/>
      <c r="C123" s="974" t="s">
        <v>453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128</v>
      </c>
      <c r="AB123" s="1017"/>
      <c r="AC123" s="1017"/>
      <c r="AD123" s="1017"/>
      <c r="AE123" s="1018"/>
      <c r="AF123" s="1019" t="s">
        <v>431</v>
      </c>
      <c r="AG123" s="1017"/>
      <c r="AH123" s="1017"/>
      <c r="AI123" s="1017"/>
      <c r="AJ123" s="1018"/>
      <c r="AK123" s="1019" t="s">
        <v>128</v>
      </c>
      <c r="AL123" s="1017"/>
      <c r="AM123" s="1017"/>
      <c r="AN123" s="1017"/>
      <c r="AO123" s="1018"/>
      <c r="AP123" s="1020" t="s">
        <v>405</v>
      </c>
      <c r="AQ123" s="1021"/>
      <c r="AR123" s="1021"/>
      <c r="AS123" s="1021"/>
      <c r="AT123" s="1022"/>
      <c r="AU123" s="1053"/>
      <c r="AV123" s="1054"/>
      <c r="AW123" s="1054"/>
      <c r="AX123" s="1054"/>
      <c r="AY123" s="1054"/>
      <c r="AZ123" s="271" t="s">
        <v>186</v>
      </c>
      <c r="BA123" s="271"/>
      <c r="BB123" s="271"/>
      <c r="BC123" s="271"/>
      <c r="BD123" s="271"/>
      <c r="BE123" s="271"/>
      <c r="BF123" s="271"/>
      <c r="BG123" s="271"/>
      <c r="BH123" s="271"/>
      <c r="BI123" s="271"/>
      <c r="BJ123" s="271"/>
      <c r="BK123" s="271"/>
      <c r="BL123" s="271"/>
      <c r="BM123" s="271"/>
      <c r="BN123" s="271"/>
      <c r="BO123" s="1033" t="s">
        <v>470</v>
      </c>
      <c r="BP123" s="1064"/>
      <c r="BQ123" s="1123">
        <v>4418012</v>
      </c>
      <c r="BR123" s="1124"/>
      <c r="BS123" s="1124"/>
      <c r="BT123" s="1124"/>
      <c r="BU123" s="1124"/>
      <c r="BV123" s="1124">
        <v>4463200</v>
      </c>
      <c r="BW123" s="1124"/>
      <c r="BX123" s="1124"/>
      <c r="BY123" s="1124"/>
      <c r="BZ123" s="1124"/>
      <c r="CA123" s="1124">
        <v>4436720</v>
      </c>
      <c r="CB123" s="1124"/>
      <c r="CC123" s="1124"/>
      <c r="CD123" s="1124"/>
      <c r="CE123" s="1124"/>
      <c r="CF123" s="1057"/>
      <c r="CG123" s="1058"/>
      <c r="CH123" s="1058"/>
      <c r="CI123" s="1058"/>
      <c r="CJ123" s="1059"/>
      <c r="CK123" s="1068"/>
      <c r="CL123" s="1069"/>
      <c r="CM123" s="1069"/>
      <c r="CN123" s="1069"/>
      <c r="CO123" s="1070"/>
      <c r="CP123" s="1078" t="s">
        <v>471</v>
      </c>
      <c r="CQ123" s="1079"/>
      <c r="CR123" s="1079"/>
      <c r="CS123" s="1079"/>
      <c r="CT123" s="1079"/>
      <c r="CU123" s="1079"/>
      <c r="CV123" s="1079"/>
      <c r="CW123" s="1079"/>
      <c r="CX123" s="1079"/>
      <c r="CY123" s="1079"/>
      <c r="CZ123" s="1079"/>
      <c r="DA123" s="1079"/>
      <c r="DB123" s="1079"/>
      <c r="DC123" s="1079"/>
      <c r="DD123" s="1079"/>
      <c r="DE123" s="1079"/>
      <c r="DF123" s="1080"/>
      <c r="DG123" s="1016" t="s">
        <v>434</v>
      </c>
      <c r="DH123" s="1017"/>
      <c r="DI123" s="1017"/>
      <c r="DJ123" s="1017"/>
      <c r="DK123" s="1018"/>
      <c r="DL123" s="1019" t="s">
        <v>128</v>
      </c>
      <c r="DM123" s="1017"/>
      <c r="DN123" s="1017"/>
      <c r="DO123" s="1017"/>
      <c r="DP123" s="1018"/>
      <c r="DQ123" s="1019" t="s">
        <v>434</v>
      </c>
      <c r="DR123" s="1017"/>
      <c r="DS123" s="1017"/>
      <c r="DT123" s="1017"/>
      <c r="DU123" s="1018"/>
      <c r="DV123" s="1020" t="s">
        <v>405</v>
      </c>
      <c r="DW123" s="1021"/>
      <c r="DX123" s="1021"/>
      <c r="DY123" s="1021"/>
      <c r="DZ123" s="1022"/>
    </row>
    <row r="124" spans="1:130" s="240" customFormat="1" ht="26.25" customHeight="1" thickBot="1">
      <c r="A124" s="1117"/>
      <c r="B124" s="1004"/>
      <c r="C124" s="974" t="s">
        <v>456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128</v>
      </c>
      <c r="AB124" s="1017"/>
      <c r="AC124" s="1017"/>
      <c r="AD124" s="1017"/>
      <c r="AE124" s="1018"/>
      <c r="AF124" s="1019" t="s">
        <v>434</v>
      </c>
      <c r="AG124" s="1017"/>
      <c r="AH124" s="1017"/>
      <c r="AI124" s="1017"/>
      <c r="AJ124" s="1018"/>
      <c r="AK124" s="1019" t="s">
        <v>128</v>
      </c>
      <c r="AL124" s="1017"/>
      <c r="AM124" s="1017"/>
      <c r="AN124" s="1017"/>
      <c r="AO124" s="1018"/>
      <c r="AP124" s="1020" t="s">
        <v>128</v>
      </c>
      <c r="AQ124" s="1021"/>
      <c r="AR124" s="1021"/>
      <c r="AS124" s="1021"/>
      <c r="AT124" s="1022"/>
      <c r="AU124" s="1119" t="s">
        <v>472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434</v>
      </c>
      <c r="BR124" s="1086"/>
      <c r="BS124" s="1086"/>
      <c r="BT124" s="1086"/>
      <c r="BU124" s="1086"/>
      <c r="BV124" s="1086" t="s">
        <v>128</v>
      </c>
      <c r="BW124" s="1086"/>
      <c r="BX124" s="1086"/>
      <c r="BY124" s="1086"/>
      <c r="BZ124" s="1086"/>
      <c r="CA124" s="1086" t="s">
        <v>434</v>
      </c>
      <c r="CB124" s="1086"/>
      <c r="CC124" s="1086"/>
      <c r="CD124" s="1086"/>
      <c r="CE124" s="1086"/>
      <c r="CF124" s="1087"/>
      <c r="CG124" s="1088"/>
      <c r="CH124" s="1088"/>
      <c r="CI124" s="1088"/>
      <c r="CJ124" s="1089"/>
      <c r="CK124" s="1071"/>
      <c r="CL124" s="1071"/>
      <c r="CM124" s="1071"/>
      <c r="CN124" s="1071"/>
      <c r="CO124" s="1072"/>
      <c r="CP124" s="1078" t="s">
        <v>473</v>
      </c>
      <c r="CQ124" s="1079"/>
      <c r="CR124" s="1079"/>
      <c r="CS124" s="1079"/>
      <c r="CT124" s="1079"/>
      <c r="CU124" s="1079"/>
      <c r="CV124" s="1079"/>
      <c r="CW124" s="1079"/>
      <c r="CX124" s="1079"/>
      <c r="CY124" s="1079"/>
      <c r="CZ124" s="1079"/>
      <c r="DA124" s="1079"/>
      <c r="DB124" s="1079"/>
      <c r="DC124" s="1079"/>
      <c r="DD124" s="1079"/>
      <c r="DE124" s="1079"/>
      <c r="DF124" s="1080"/>
      <c r="DG124" s="1063" t="s">
        <v>128</v>
      </c>
      <c r="DH124" s="1042"/>
      <c r="DI124" s="1042"/>
      <c r="DJ124" s="1042"/>
      <c r="DK124" s="1043"/>
      <c r="DL124" s="1041" t="s">
        <v>128</v>
      </c>
      <c r="DM124" s="1042"/>
      <c r="DN124" s="1042"/>
      <c r="DO124" s="1042"/>
      <c r="DP124" s="1043"/>
      <c r="DQ124" s="1041" t="s">
        <v>128</v>
      </c>
      <c r="DR124" s="1042"/>
      <c r="DS124" s="1042"/>
      <c r="DT124" s="1042"/>
      <c r="DU124" s="1043"/>
      <c r="DV124" s="1044" t="s">
        <v>431</v>
      </c>
      <c r="DW124" s="1045"/>
      <c r="DX124" s="1045"/>
      <c r="DY124" s="1045"/>
      <c r="DZ124" s="1046"/>
    </row>
    <row r="125" spans="1:130" s="240" customFormat="1" ht="26.25" customHeight="1">
      <c r="A125" s="1117"/>
      <c r="B125" s="1004"/>
      <c r="C125" s="974" t="s">
        <v>458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128</v>
      </c>
      <c r="AB125" s="1017"/>
      <c r="AC125" s="1017"/>
      <c r="AD125" s="1017"/>
      <c r="AE125" s="1018"/>
      <c r="AF125" s="1019" t="s">
        <v>431</v>
      </c>
      <c r="AG125" s="1017"/>
      <c r="AH125" s="1017"/>
      <c r="AI125" s="1017"/>
      <c r="AJ125" s="1018"/>
      <c r="AK125" s="1019" t="s">
        <v>431</v>
      </c>
      <c r="AL125" s="1017"/>
      <c r="AM125" s="1017"/>
      <c r="AN125" s="1017"/>
      <c r="AO125" s="1018"/>
      <c r="AP125" s="1020" t="s">
        <v>431</v>
      </c>
      <c r="AQ125" s="1021"/>
      <c r="AR125" s="1021"/>
      <c r="AS125" s="1021"/>
      <c r="AT125" s="1022"/>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1081" t="s">
        <v>474</v>
      </c>
      <c r="CL125" s="1066"/>
      <c r="CM125" s="1066"/>
      <c r="CN125" s="1066"/>
      <c r="CO125" s="1067"/>
      <c r="CP125" s="998" t="s">
        <v>475</v>
      </c>
      <c r="CQ125" s="947"/>
      <c r="CR125" s="947"/>
      <c r="CS125" s="947"/>
      <c r="CT125" s="947"/>
      <c r="CU125" s="947"/>
      <c r="CV125" s="947"/>
      <c r="CW125" s="947"/>
      <c r="CX125" s="947"/>
      <c r="CY125" s="947"/>
      <c r="CZ125" s="947"/>
      <c r="DA125" s="947"/>
      <c r="DB125" s="947"/>
      <c r="DC125" s="947"/>
      <c r="DD125" s="947"/>
      <c r="DE125" s="947"/>
      <c r="DF125" s="948"/>
      <c r="DG125" s="984" t="s">
        <v>431</v>
      </c>
      <c r="DH125" s="985"/>
      <c r="DI125" s="985"/>
      <c r="DJ125" s="985"/>
      <c r="DK125" s="985"/>
      <c r="DL125" s="985" t="s">
        <v>431</v>
      </c>
      <c r="DM125" s="985"/>
      <c r="DN125" s="985"/>
      <c r="DO125" s="985"/>
      <c r="DP125" s="985"/>
      <c r="DQ125" s="985" t="s">
        <v>476</v>
      </c>
      <c r="DR125" s="985"/>
      <c r="DS125" s="985"/>
      <c r="DT125" s="985"/>
      <c r="DU125" s="985"/>
      <c r="DV125" s="986" t="s">
        <v>431</v>
      </c>
      <c r="DW125" s="986"/>
      <c r="DX125" s="986"/>
      <c r="DY125" s="986"/>
      <c r="DZ125" s="987"/>
    </row>
    <row r="126" spans="1:130" s="240" customFormat="1" ht="26.25" customHeight="1" thickBot="1">
      <c r="A126" s="1117"/>
      <c r="B126" s="1004"/>
      <c r="C126" s="974" t="s">
        <v>460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128</v>
      </c>
      <c r="AB126" s="1017"/>
      <c r="AC126" s="1017"/>
      <c r="AD126" s="1017"/>
      <c r="AE126" s="1018"/>
      <c r="AF126" s="1019" t="s">
        <v>431</v>
      </c>
      <c r="AG126" s="1017"/>
      <c r="AH126" s="1017"/>
      <c r="AI126" s="1017"/>
      <c r="AJ126" s="1018"/>
      <c r="AK126" s="1019" t="s">
        <v>431</v>
      </c>
      <c r="AL126" s="1017"/>
      <c r="AM126" s="1017"/>
      <c r="AN126" s="1017"/>
      <c r="AO126" s="1018"/>
      <c r="AP126" s="1020" t="s">
        <v>431</v>
      </c>
      <c r="AQ126" s="1021"/>
      <c r="AR126" s="1021"/>
      <c r="AS126" s="1021"/>
      <c r="AT126" s="1022"/>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1082"/>
      <c r="CL126" s="1069"/>
      <c r="CM126" s="1069"/>
      <c r="CN126" s="1069"/>
      <c r="CO126" s="1070"/>
      <c r="CP126" s="1007" t="s">
        <v>477</v>
      </c>
      <c r="CQ126" s="1008"/>
      <c r="CR126" s="1008"/>
      <c r="CS126" s="1008"/>
      <c r="CT126" s="1008"/>
      <c r="CU126" s="1008"/>
      <c r="CV126" s="1008"/>
      <c r="CW126" s="1008"/>
      <c r="CX126" s="1008"/>
      <c r="CY126" s="1008"/>
      <c r="CZ126" s="1008"/>
      <c r="DA126" s="1008"/>
      <c r="DB126" s="1008"/>
      <c r="DC126" s="1008"/>
      <c r="DD126" s="1008"/>
      <c r="DE126" s="1008"/>
      <c r="DF126" s="1009"/>
      <c r="DG126" s="977" t="s">
        <v>128</v>
      </c>
      <c r="DH126" s="978"/>
      <c r="DI126" s="978"/>
      <c r="DJ126" s="978"/>
      <c r="DK126" s="978"/>
      <c r="DL126" s="978" t="s">
        <v>431</v>
      </c>
      <c r="DM126" s="978"/>
      <c r="DN126" s="978"/>
      <c r="DO126" s="978"/>
      <c r="DP126" s="978"/>
      <c r="DQ126" s="978" t="s">
        <v>431</v>
      </c>
      <c r="DR126" s="978"/>
      <c r="DS126" s="978"/>
      <c r="DT126" s="978"/>
      <c r="DU126" s="978"/>
      <c r="DV126" s="979" t="s">
        <v>128</v>
      </c>
      <c r="DW126" s="979"/>
      <c r="DX126" s="979"/>
      <c r="DY126" s="979"/>
      <c r="DZ126" s="980"/>
    </row>
    <row r="127" spans="1:130" s="240" customFormat="1" ht="26.25" customHeight="1">
      <c r="A127" s="1118"/>
      <c r="B127" s="1006"/>
      <c r="C127" s="1060" t="s">
        <v>478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431</v>
      </c>
      <c r="AB127" s="1017"/>
      <c r="AC127" s="1017"/>
      <c r="AD127" s="1017"/>
      <c r="AE127" s="1018"/>
      <c r="AF127" s="1019" t="s">
        <v>431</v>
      </c>
      <c r="AG127" s="1017"/>
      <c r="AH127" s="1017"/>
      <c r="AI127" s="1017"/>
      <c r="AJ127" s="1018"/>
      <c r="AK127" s="1019" t="s">
        <v>431</v>
      </c>
      <c r="AL127" s="1017"/>
      <c r="AM127" s="1017"/>
      <c r="AN127" s="1017"/>
      <c r="AO127" s="1018"/>
      <c r="AP127" s="1020" t="s">
        <v>431</v>
      </c>
      <c r="AQ127" s="1021"/>
      <c r="AR127" s="1021"/>
      <c r="AS127" s="1021"/>
      <c r="AT127" s="1022"/>
      <c r="AU127" s="276"/>
      <c r="AV127" s="276"/>
      <c r="AW127" s="276"/>
      <c r="AX127" s="1090" t="s">
        <v>479</v>
      </c>
      <c r="AY127" s="1091"/>
      <c r="AZ127" s="1091"/>
      <c r="BA127" s="1091"/>
      <c r="BB127" s="1091"/>
      <c r="BC127" s="1091"/>
      <c r="BD127" s="1091"/>
      <c r="BE127" s="1092"/>
      <c r="BF127" s="1093" t="s">
        <v>480</v>
      </c>
      <c r="BG127" s="1091"/>
      <c r="BH127" s="1091"/>
      <c r="BI127" s="1091"/>
      <c r="BJ127" s="1091"/>
      <c r="BK127" s="1091"/>
      <c r="BL127" s="1092"/>
      <c r="BM127" s="1093" t="s">
        <v>481</v>
      </c>
      <c r="BN127" s="1091"/>
      <c r="BO127" s="1091"/>
      <c r="BP127" s="1091"/>
      <c r="BQ127" s="1091"/>
      <c r="BR127" s="1091"/>
      <c r="BS127" s="1092"/>
      <c r="BT127" s="1093" t="s">
        <v>482</v>
      </c>
      <c r="BU127" s="1091"/>
      <c r="BV127" s="1091"/>
      <c r="BW127" s="1091"/>
      <c r="BX127" s="1091"/>
      <c r="BY127" s="1091"/>
      <c r="BZ127" s="1115"/>
      <c r="CA127" s="276"/>
      <c r="CB127" s="276"/>
      <c r="CC127" s="276"/>
      <c r="CD127" s="277"/>
      <c r="CE127" s="277"/>
      <c r="CF127" s="277"/>
      <c r="CG127" s="274"/>
      <c r="CH127" s="274"/>
      <c r="CI127" s="274"/>
      <c r="CJ127" s="275"/>
      <c r="CK127" s="1082"/>
      <c r="CL127" s="1069"/>
      <c r="CM127" s="1069"/>
      <c r="CN127" s="1069"/>
      <c r="CO127" s="1070"/>
      <c r="CP127" s="1007" t="s">
        <v>483</v>
      </c>
      <c r="CQ127" s="1008"/>
      <c r="CR127" s="1008"/>
      <c r="CS127" s="1008"/>
      <c r="CT127" s="1008"/>
      <c r="CU127" s="1008"/>
      <c r="CV127" s="1008"/>
      <c r="CW127" s="1008"/>
      <c r="CX127" s="1008"/>
      <c r="CY127" s="1008"/>
      <c r="CZ127" s="1008"/>
      <c r="DA127" s="1008"/>
      <c r="DB127" s="1008"/>
      <c r="DC127" s="1008"/>
      <c r="DD127" s="1008"/>
      <c r="DE127" s="1008"/>
      <c r="DF127" s="1009"/>
      <c r="DG127" s="977" t="s">
        <v>431</v>
      </c>
      <c r="DH127" s="978"/>
      <c r="DI127" s="978"/>
      <c r="DJ127" s="978"/>
      <c r="DK127" s="978"/>
      <c r="DL127" s="978" t="s">
        <v>431</v>
      </c>
      <c r="DM127" s="978"/>
      <c r="DN127" s="978"/>
      <c r="DO127" s="978"/>
      <c r="DP127" s="978"/>
      <c r="DQ127" s="978" t="s">
        <v>431</v>
      </c>
      <c r="DR127" s="978"/>
      <c r="DS127" s="978"/>
      <c r="DT127" s="978"/>
      <c r="DU127" s="978"/>
      <c r="DV127" s="979" t="s">
        <v>128</v>
      </c>
      <c r="DW127" s="979"/>
      <c r="DX127" s="979"/>
      <c r="DY127" s="979"/>
      <c r="DZ127" s="980"/>
    </row>
    <row r="128" spans="1:130" s="240" customFormat="1" ht="26.25" customHeight="1" thickBot="1">
      <c r="A128" s="1101" t="s">
        <v>484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485</v>
      </c>
      <c r="X128" s="1103"/>
      <c r="Y128" s="1103"/>
      <c r="Z128" s="1104"/>
      <c r="AA128" s="1105">
        <v>1</v>
      </c>
      <c r="AB128" s="1106"/>
      <c r="AC128" s="1106"/>
      <c r="AD128" s="1106"/>
      <c r="AE128" s="1107"/>
      <c r="AF128" s="1108">
        <v>308</v>
      </c>
      <c r="AG128" s="1106"/>
      <c r="AH128" s="1106"/>
      <c r="AI128" s="1106"/>
      <c r="AJ128" s="1107"/>
      <c r="AK128" s="1108">
        <v>308</v>
      </c>
      <c r="AL128" s="1106"/>
      <c r="AM128" s="1106"/>
      <c r="AN128" s="1106"/>
      <c r="AO128" s="1107"/>
      <c r="AP128" s="1109"/>
      <c r="AQ128" s="1110"/>
      <c r="AR128" s="1110"/>
      <c r="AS128" s="1110"/>
      <c r="AT128" s="1111"/>
      <c r="AU128" s="276"/>
      <c r="AV128" s="276"/>
      <c r="AW128" s="276"/>
      <c r="AX128" s="946" t="s">
        <v>486</v>
      </c>
      <c r="AY128" s="947"/>
      <c r="AZ128" s="947"/>
      <c r="BA128" s="947"/>
      <c r="BB128" s="947"/>
      <c r="BC128" s="947"/>
      <c r="BD128" s="947"/>
      <c r="BE128" s="948"/>
      <c r="BF128" s="1112" t="s">
        <v>431</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77"/>
      <c r="CB128" s="277"/>
      <c r="CC128" s="277"/>
      <c r="CD128" s="277"/>
      <c r="CE128" s="277"/>
      <c r="CF128" s="277"/>
      <c r="CG128" s="274"/>
      <c r="CH128" s="274"/>
      <c r="CI128" s="274"/>
      <c r="CJ128" s="275"/>
      <c r="CK128" s="1083"/>
      <c r="CL128" s="1084"/>
      <c r="CM128" s="1084"/>
      <c r="CN128" s="1084"/>
      <c r="CO128" s="1085"/>
      <c r="CP128" s="1094" t="s">
        <v>487</v>
      </c>
      <c r="CQ128" s="1095"/>
      <c r="CR128" s="1095"/>
      <c r="CS128" s="1095"/>
      <c r="CT128" s="1095"/>
      <c r="CU128" s="1095"/>
      <c r="CV128" s="1095"/>
      <c r="CW128" s="1095"/>
      <c r="CX128" s="1095"/>
      <c r="CY128" s="1095"/>
      <c r="CZ128" s="1095"/>
      <c r="DA128" s="1095"/>
      <c r="DB128" s="1095"/>
      <c r="DC128" s="1095"/>
      <c r="DD128" s="1095"/>
      <c r="DE128" s="1095"/>
      <c r="DF128" s="1096"/>
      <c r="DG128" s="1097" t="s">
        <v>431</v>
      </c>
      <c r="DH128" s="1098"/>
      <c r="DI128" s="1098"/>
      <c r="DJ128" s="1098"/>
      <c r="DK128" s="1098"/>
      <c r="DL128" s="1098" t="s">
        <v>431</v>
      </c>
      <c r="DM128" s="1098"/>
      <c r="DN128" s="1098"/>
      <c r="DO128" s="1098"/>
      <c r="DP128" s="1098"/>
      <c r="DQ128" s="1098" t="s">
        <v>431</v>
      </c>
      <c r="DR128" s="1098"/>
      <c r="DS128" s="1098"/>
      <c r="DT128" s="1098"/>
      <c r="DU128" s="1098"/>
      <c r="DV128" s="1099" t="s">
        <v>431</v>
      </c>
      <c r="DW128" s="1099"/>
      <c r="DX128" s="1099"/>
      <c r="DY128" s="1099"/>
      <c r="DZ128" s="1100"/>
    </row>
    <row r="129" spans="1:131" s="240" customFormat="1" ht="26.25" customHeight="1">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488</v>
      </c>
      <c r="X129" s="1132"/>
      <c r="Y129" s="1132"/>
      <c r="Z129" s="1133"/>
      <c r="AA129" s="1016">
        <v>1447769</v>
      </c>
      <c r="AB129" s="1017"/>
      <c r="AC129" s="1017"/>
      <c r="AD129" s="1017"/>
      <c r="AE129" s="1018"/>
      <c r="AF129" s="1019">
        <v>1348266</v>
      </c>
      <c r="AG129" s="1017"/>
      <c r="AH129" s="1017"/>
      <c r="AI129" s="1017"/>
      <c r="AJ129" s="1018"/>
      <c r="AK129" s="1019">
        <v>1289940</v>
      </c>
      <c r="AL129" s="1017"/>
      <c r="AM129" s="1017"/>
      <c r="AN129" s="1017"/>
      <c r="AO129" s="1018"/>
      <c r="AP129" s="1134"/>
      <c r="AQ129" s="1135"/>
      <c r="AR129" s="1135"/>
      <c r="AS129" s="1135"/>
      <c r="AT129" s="1136"/>
      <c r="AU129" s="278"/>
      <c r="AV129" s="278"/>
      <c r="AW129" s="278"/>
      <c r="AX129" s="1125" t="s">
        <v>489</v>
      </c>
      <c r="AY129" s="1008"/>
      <c r="AZ129" s="1008"/>
      <c r="BA129" s="1008"/>
      <c r="BB129" s="1008"/>
      <c r="BC129" s="1008"/>
      <c r="BD129" s="1008"/>
      <c r="BE129" s="1009"/>
      <c r="BF129" s="1126" t="s">
        <v>431</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c r="A130" s="988" t="s">
        <v>490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491</v>
      </c>
      <c r="X130" s="1132"/>
      <c r="Y130" s="1132"/>
      <c r="Z130" s="1133"/>
      <c r="AA130" s="1016">
        <v>278504</v>
      </c>
      <c r="AB130" s="1017"/>
      <c r="AC130" s="1017"/>
      <c r="AD130" s="1017"/>
      <c r="AE130" s="1018"/>
      <c r="AF130" s="1019">
        <v>228493</v>
      </c>
      <c r="AG130" s="1017"/>
      <c r="AH130" s="1017"/>
      <c r="AI130" s="1017"/>
      <c r="AJ130" s="1018"/>
      <c r="AK130" s="1019">
        <v>193793</v>
      </c>
      <c r="AL130" s="1017"/>
      <c r="AM130" s="1017"/>
      <c r="AN130" s="1017"/>
      <c r="AO130" s="1018"/>
      <c r="AP130" s="1134"/>
      <c r="AQ130" s="1135"/>
      <c r="AR130" s="1135"/>
      <c r="AS130" s="1135"/>
      <c r="AT130" s="1136"/>
      <c r="AU130" s="278"/>
      <c r="AV130" s="278"/>
      <c r="AW130" s="278"/>
      <c r="AX130" s="1125" t="s">
        <v>492</v>
      </c>
      <c r="AY130" s="1008"/>
      <c r="AZ130" s="1008"/>
      <c r="BA130" s="1008"/>
      <c r="BB130" s="1008"/>
      <c r="BC130" s="1008"/>
      <c r="BD130" s="1008"/>
      <c r="BE130" s="1009"/>
      <c r="BF130" s="1162">
        <v>4.4000000000000004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493</v>
      </c>
      <c r="X131" s="1170"/>
      <c r="Y131" s="1170"/>
      <c r="Z131" s="1171"/>
      <c r="AA131" s="1063">
        <v>1169265</v>
      </c>
      <c r="AB131" s="1042"/>
      <c r="AC131" s="1042"/>
      <c r="AD131" s="1042"/>
      <c r="AE131" s="1043"/>
      <c r="AF131" s="1041">
        <v>1119773</v>
      </c>
      <c r="AG131" s="1042"/>
      <c r="AH131" s="1042"/>
      <c r="AI131" s="1042"/>
      <c r="AJ131" s="1043"/>
      <c r="AK131" s="1041">
        <v>1096147</v>
      </c>
      <c r="AL131" s="1042"/>
      <c r="AM131" s="1042"/>
      <c r="AN131" s="1042"/>
      <c r="AO131" s="1043"/>
      <c r="AP131" s="1172"/>
      <c r="AQ131" s="1173"/>
      <c r="AR131" s="1173"/>
      <c r="AS131" s="1173"/>
      <c r="AT131" s="1174"/>
      <c r="AU131" s="278"/>
      <c r="AV131" s="278"/>
      <c r="AW131" s="278"/>
      <c r="AX131" s="1144" t="s">
        <v>494</v>
      </c>
      <c r="AY131" s="1095"/>
      <c r="AZ131" s="1095"/>
      <c r="BA131" s="1095"/>
      <c r="BB131" s="1095"/>
      <c r="BC131" s="1095"/>
      <c r="BD131" s="1095"/>
      <c r="BE131" s="1096"/>
      <c r="BF131" s="1145" t="s">
        <v>431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c r="A132" s="1151" t="s">
        <v>495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496</v>
      </c>
      <c r="W132" s="1155"/>
      <c r="X132" s="1155"/>
      <c r="Y132" s="1155"/>
      <c r="Z132" s="1156"/>
      <c r="AA132" s="1157">
        <v>5.3153904379999997</v>
      </c>
      <c r="AB132" s="1158"/>
      <c r="AC132" s="1158"/>
      <c r="AD132" s="1158"/>
      <c r="AE132" s="1159"/>
      <c r="AF132" s="1160">
        <v>4.2802425130000001</v>
      </c>
      <c r="AG132" s="1158"/>
      <c r="AH132" s="1158"/>
      <c r="AI132" s="1158"/>
      <c r="AJ132" s="1159"/>
      <c r="AK132" s="1160">
        <v>3.7959324799999998</v>
      </c>
      <c r="AL132" s="1158"/>
      <c r="AM132" s="1158"/>
      <c r="AN132" s="1158"/>
      <c r="AO132" s="1159"/>
      <c r="AP132" s="1057"/>
      <c r="AQ132" s="1058"/>
      <c r="AR132" s="1058"/>
      <c r="AS132" s="1058"/>
      <c r="AT132" s="1161"/>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497</v>
      </c>
      <c r="W133" s="1138"/>
      <c r="X133" s="1138"/>
      <c r="Y133" s="1138"/>
      <c r="Z133" s="1139"/>
      <c r="AA133" s="1140">
        <v>6.6</v>
      </c>
      <c r="AB133" s="1141"/>
      <c r="AC133" s="1141"/>
      <c r="AD133" s="1141"/>
      <c r="AE133" s="1142"/>
      <c r="AF133" s="1140">
        <v>5.4</v>
      </c>
      <c r="AG133" s="1141"/>
      <c r="AH133" s="1141"/>
      <c r="AI133" s="1141"/>
      <c r="AJ133" s="1142"/>
      <c r="AK133" s="1140">
        <v>4.4000000000000004</v>
      </c>
      <c r="AL133" s="1141"/>
      <c r="AM133" s="1141"/>
      <c r="AN133" s="1141"/>
      <c r="AO133" s="1142"/>
      <c r="AP133" s="1087"/>
      <c r="AQ133" s="1088"/>
      <c r="AR133" s="1088"/>
      <c r="AS133" s="1088"/>
      <c r="AT133" s="1143"/>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25" hidden="1">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idden="1"/>
  </sheetData>
  <sheetProtection algorithmName="SHA-512" hashValue="bUhRDujqf9nOZgKFvbCVBc31upuUxCccvPgQwfCtQb5PcE0S6EOrC59VwV0mCEMLuCR12mA9EaxcRLGlsOEwZg==" saltValue="VRhTH5AwxVC9t/RBx0N/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85" customWidth="1"/>
    <col min="121" max="121" width="0" style="284" hidden="1" customWidth="1"/>
    <col min="122" max="16384" width="9" style="284" hidden="1"/>
  </cols>
  <sheetData>
    <row r="1" spans="1:120">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row r="3" spans="1:120"/>
    <row r="4" spans="1:120"/>
    <row r="5" spans="1:120"/>
    <row r="6" spans="1:120"/>
    <row r="7" spans="1:120"/>
    <row r="8" spans="1:120"/>
    <row r="9" spans="1:120"/>
    <row r="10" spans="1:120"/>
    <row r="11" spans="1:120"/>
    <row r="12" spans="1:120"/>
    <row r="13" spans="1:120"/>
    <row r="14" spans="1:120"/>
    <row r="15" spans="1:120"/>
    <row r="16" spans="1:120">
      <c r="DP16" s="284"/>
    </row>
    <row r="17" spans="119:120">
      <c r="DP17" s="284"/>
    </row>
    <row r="18" spans="119:120"/>
    <row r="19" spans="119:120"/>
    <row r="20" spans="119:120">
      <c r="DO20" s="284"/>
      <c r="DP20" s="284"/>
    </row>
    <row r="21" spans="119:120">
      <c r="DP21" s="284"/>
    </row>
    <row r="22" spans="119:120"/>
    <row r="23" spans="119:120">
      <c r="DO23" s="284"/>
      <c r="DP23" s="284"/>
    </row>
    <row r="24" spans="119:120">
      <c r="DP24" s="284"/>
    </row>
    <row r="25" spans="119:120">
      <c r="DP25" s="284"/>
    </row>
    <row r="26" spans="119:120">
      <c r="DO26" s="284"/>
      <c r="DP26" s="284"/>
    </row>
    <row r="27" spans="119:120"/>
    <row r="28" spans="119:120">
      <c r="DO28" s="284"/>
      <c r="DP28" s="284"/>
    </row>
    <row r="29" spans="119:120">
      <c r="DP29" s="284"/>
    </row>
    <row r="30" spans="119:120"/>
    <row r="31" spans="119:120">
      <c r="DO31" s="284"/>
      <c r="DP31" s="284"/>
    </row>
    <row r="32" spans="119:120"/>
    <row r="33" spans="98:120">
      <c r="DO33" s="284"/>
      <c r="DP33" s="284"/>
    </row>
    <row r="34" spans="98:120">
      <c r="DM34" s="284"/>
    </row>
    <row r="35" spans="98:120">
      <c r="CT35" s="284"/>
      <c r="CU35" s="284"/>
      <c r="CV35" s="284"/>
      <c r="CY35" s="284"/>
      <c r="CZ35" s="284"/>
      <c r="DA35" s="284"/>
      <c r="DD35" s="284"/>
      <c r="DE35" s="284"/>
      <c r="DF35" s="284"/>
      <c r="DI35" s="284"/>
      <c r="DJ35" s="284"/>
      <c r="DK35" s="284"/>
      <c r="DM35" s="284"/>
      <c r="DN35" s="284"/>
      <c r="DO35" s="284"/>
      <c r="DP35" s="284"/>
    </row>
    <row r="36" spans="98:120"/>
    <row r="37" spans="98:120">
      <c r="CW37" s="284"/>
      <c r="DB37" s="284"/>
      <c r="DG37" s="284"/>
      <c r="DL37" s="284"/>
      <c r="DP37" s="284"/>
    </row>
    <row r="38" spans="98:120">
      <c r="CT38" s="284"/>
      <c r="CU38" s="284"/>
      <c r="CV38" s="284"/>
      <c r="CW38" s="284"/>
      <c r="CY38" s="284"/>
      <c r="CZ38" s="284"/>
      <c r="DA38" s="284"/>
      <c r="DB38" s="284"/>
      <c r="DD38" s="284"/>
      <c r="DE38" s="284"/>
      <c r="DF38" s="284"/>
      <c r="DG38" s="284"/>
      <c r="DI38" s="284"/>
      <c r="DJ38" s="284"/>
      <c r="DK38" s="284"/>
      <c r="DL38" s="284"/>
      <c r="DN38" s="284"/>
      <c r="DO38" s="284"/>
      <c r="DP38" s="284"/>
    </row>
    <row r="39" spans="98:120"/>
    <row r="40" spans="98:120"/>
    <row r="41" spans="98:120"/>
    <row r="42" spans="98:120"/>
    <row r="43" spans="98:120"/>
    <row r="44" spans="98:120"/>
    <row r="45" spans="98:120"/>
    <row r="46" spans="98:120"/>
    <row r="47" spans="98:120"/>
    <row r="48" spans="98:120"/>
    <row r="49" spans="22:120">
      <c r="DN49" s="284"/>
      <c r="DO49" s="284"/>
      <c r="DP49" s="28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4"/>
      <c r="CS63" s="284"/>
      <c r="CX63" s="284"/>
      <c r="DC63" s="284"/>
      <c r="DH63" s="284"/>
    </row>
    <row r="64" spans="22:120">
      <c r="V64" s="284"/>
    </row>
    <row r="65" spans="15:120">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c r="Q66" s="284"/>
      <c r="S66" s="284"/>
      <c r="U66" s="284"/>
      <c r="DM66" s="284"/>
    </row>
    <row r="67" spans="15:120">
      <c r="O67" s="284"/>
      <c r="P67" s="284"/>
      <c r="R67" s="284"/>
      <c r="T67" s="284"/>
      <c r="Y67" s="284"/>
      <c r="CT67" s="284"/>
      <c r="CV67" s="284"/>
      <c r="CW67" s="284"/>
      <c r="CY67" s="284"/>
      <c r="DA67" s="284"/>
      <c r="DB67" s="284"/>
      <c r="DD67" s="284"/>
      <c r="DF67" s="284"/>
      <c r="DG67" s="284"/>
      <c r="DI67" s="284"/>
      <c r="DK67" s="284"/>
      <c r="DL67" s="284"/>
      <c r="DN67" s="284"/>
      <c r="DO67" s="284"/>
      <c r="DP67" s="284"/>
    </row>
    <row r="68" spans="15:120"/>
    <row r="69" spans="15:120"/>
    <row r="70" spans="15:120"/>
    <row r="71" spans="15:120"/>
    <row r="72" spans="15:120">
      <c r="DP72" s="284"/>
    </row>
    <row r="73" spans="15:120">
      <c r="DP73" s="28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4"/>
      <c r="CX96" s="284"/>
      <c r="DC96" s="284"/>
      <c r="DH96" s="284"/>
    </row>
    <row r="97" spans="24:120">
      <c r="CS97" s="284"/>
      <c r="CX97" s="284"/>
      <c r="DC97" s="284"/>
      <c r="DH97" s="284"/>
      <c r="DP97" s="285" t="s">
        <v>498</v>
      </c>
    </row>
    <row r="98" spans="24:120" hidden="1">
      <c r="CS98" s="284"/>
      <c r="CX98" s="284"/>
      <c r="DC98" s="284"/>
      <c r="DH98" s="284"/>
    </row>
    <row r="99" spans="24:120" hidden="1">
      <c r="CS99" s="284"/>
      <c r="CX99" s="284"/>
      <c r="DC99" s="284"/>
      <c r="DH99" s="284"/>
    </row>
    <row r="100" spans="24:120" hidden="1"/>
    <row r="101" spans="24:120" ht="12" hidden="1" customHeight="1">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c r="CU102" s="284"/>
      <c r="CZ102" s="284"/>
      <c r="DE102" s="284"/>
      <c r="DJ102" s="284"/>
      <c r="DM102" s="284"/>
    </row>
    <row r="103" spans="24:120" hidden="1">
      <c r="CT103" s="284"/>
      <c r="CV103" s="284"/>
      <c r="CW103" s="284"/>
      <c r="CY103" s="284"/>
      <c r="DA103" s="284"/>
      <c r="DB103" s="284"/>
      <c r="DD103" s="284"/>
      <c r="DF103" s="284"/>
      <c r="DG103" s="284"/>
      <c r="DI103" s="284"/>
      <c r="DK103" s="284"/>
      <c r="DL103" s="284"/>
      <c r="DM103" s="284"/>
      <c r="DN103" s="284"/>
      <c r="DO103" s="284"/>
      <c r="DP103" s="284"/>
    </row>
    <row r="104" spans="24:120" hidden="1">
      <c r="CV104" s="284"/>
      <c r="CW104" s="284"/>
      <c r="DA104" s="284"/>
      <c r="DB104" s="284"/>
      <c r="DF104" s="284"/>
      <c r="DG104" s="284"/>
      <c r="DK104" s="284"/>
      <c r="DL104" s="284"/>
      <c r="DN104" s="284"/>
      <c r="DO104" s="284"/>
      <c r="DP104" s="284"/>
    </row>
    <row r="105" spans="24:120" ht="12.75" hidden="1" customHeight="1"/>
    <row r="106" spans="24:120" hidden="1"/>
    <row r="107" spans="24:120" hidden="1"/>
    <row r="108" spans="24:120" hidden="1"/>
    <row r="109" spans="24:120" hidden="1"/>
    <row r="110" spans="24:120" hidden="1"/>
  </sheetData>
  <sheetProtection algorithmName="SHA-512" hashValue="1kPptER2UtQ/ioXwckQai5vGaQJxYeuVUBDH3WzvgwhR+es5+4FA0J4Lq37qpsJH+jPLU9IrSvvnhmdCJSFZ1A==" saltValue="yd0b3CFDXgr5KPm5Rp0L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85" customWidth="1"/>
    <col min="117" max="16384" width="9" style="284" hidden="1"/>
  </cols>
  <sheetData>
    <row r="1" spans="2:116">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row r="3" spans="2:116"/>
    <row r="4" spans="2:116">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row r="7" spans="2:116"/>
    <row r="8" spans="2:116"/>
    <row r="9" spans="2:116"/>
    <row r="10" spans="2:116"/>
    <row r="11" spans="2:116"/>
    <row r="12" spans="2:116"/>
    <row r="13" spans="2:116"/>
    <row r="14" spans="2:116"/>
    <row r="15" spans="2:116"/>
    <row r="16" spans="2:116"/>
    <row r="17" spans="9:116"/>
    <row r="18" spans="9:116">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row r="20" spans="9:116"/>
    <row r="21" spans="9:116">
      <c r="DL21" s="284"/>
    </row>
    <row r="22" spans="9:116">
      <c r="DI22" s="284"/>
      <c r="DJ22" s="284"/>
      <c r="DK22" s="284"/>
      <c r="DL22" s="284"/>
    </row>
    <row r="23" spans="9:116">
      <c r="CY23" s="284"/>
      <c r="CZ23" s="284"/>
      <c r="DA23" s="284"/>
      <c r="DB23" s="284"/>
      <c r="DC23" s="284"/>
      <c r="DD23" s="284"/>
      <c r="DE23" s="284"/>
      <c r="DF23" s="284"/>
      <c r="DG23" s="284"/>
      <c r="DH23" s="284"/>
      <c r="DI23" s="284"/>
      <c r="DJ23" s="284"/>
      <c r="DK23" s="284"/>
      <c r="DL23" s="284"/>
    </row>
    <row r="24" spans="9:116"/>
    <row r="25" spans="9:116"/>
    <row r="26" spans="9:116"/>
    <row r="27" spans="9:116"/>
    <row r="28" spans="9:116"/>
    <row r="29" spans="9:116"/>
    <row r="30" spans="9:116"/>
    <row r="31" spans="9:116"/>
    <row r="32" spans="9:116"/>
    <row r="33" spans="15:116"/>
    <row r="34" spans="15:116"/>
    <row r="35" spans="15:116">
      <c r="CZ35" s="284"/>
      <c r="DA35" s="284"/>
      <c r="DB35" s="284"/>
      <c r="DC35" s="284"/>
      <c r="DD35" s="284"/>
      <c r="DE35" s="284"/>
      <c r="DF35" s="284"/>
      <c r="DG35" s="284"/>
      <c r="DH35" s="284"/>
      <c r="DI35" s="284"/>
      <c r="DJ35" s="284"/>
      <c r="DK35" s="284"/>
      <c r="DL35" s="284"/>
    </row>
    <row r="36" spans="15:116"/>
    <row r="37" spans="15:116">
      <c r="DL37" s="284"/>
    </row>
    <row r="38" spans="15:116">
      <c r="DI38" s="284"/>
      <c r="DJ38" s="284"/>
      <c r="DK38" s="284"/>
      <c r="DL38" s="284"/>
    </row>
    <row r="39" spans="15:116"/>
    <row r="40" spans="15:116"/>
    <row r="41" spans="15:116"/>
    <row r="42" spans="15:116"/>
    <row r="43" spans="15:116">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c r="DL44" s="284"/>
    </row>
    <row r="45" spans="15:116"/>
    <row r="46" spans="15:116">
      <c r="DA46" s="284"/>
      <c r="DB46" s="284"/>
      <c r="DC46" s="284"/>
      <c r="DD46" s="284"/>
      <c r="DE46" s="284"/>
      <c r="DF46" s="284"/>
      <c r="DG46" s="284"/>
      <c r="DH46" s="284"/>
      <c r="DI46" s="284"/>
      <c r="DJ46" s="284"/>
      <c r="DK46" s="284"/>
      <c r="DL46" s="284"/>
    </row>
    <row r="47" spans="15:116"/>
    <row r="48" spans="15:116"/>
    <row r="49" spans="104:116"/>
    <row r="50" spans="104:116">
      <c r="CZ50" s="284"/>
      <c r="DA50" s="284"/>
      <c r="DB50" s="284"/>
      <c r="DC50" s="284"/>
      <c r="DD50" s="284"/>
      <c r="DE50" s="284"/>
      <c r="DF50" s="284"/>
      <c r="DG50" s="284"/>
      <c r="DH50" s="284"/>
      <c r="DI50" s="284"/>
      <c r="DJ50" s="284"/>
      <c r="DK50" s="284"/>
      <c r="DL50" s="284"/>
    </row>
    <row r="51" spans="104:116"/>
    <row r="52" spans="104:116"/>
    <row r="53" spans="104:116">
      <c r="DL53" s="284"/>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4"/>
      <c r="DD67" s="284"/>
      <c r="DE67" s="284"/>
      <c r="DF67" s="284"/>
      <c r="DG67" s="284"/>
      <c r="DH67" s="284"/>
      <c r="DI67" s="284"/>
      <c r="DJ67" s="284"/>
      <c r="DK67" s="284"/>
      <c r="DL67" s="284"/>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aXDpdEDlkAnyV1MX0HzvYj07vhSr6VF4lGHy035UQfQBOWnTlXHATMgxpp4cQQSG9hMcwe59Ge/vlKY/hSj9Q==" saltValue="kVACr5R3KHp19srvt3de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86" customWidth="1"/>
    <col min="37" max="44" width="17" style="286" customWidth="1"/>
    <col min="45" max="45" width="6.125" style="293" customWidth="1"/>
    <col min="46" max="46" width="3" style="291" customWidth="1"/>
    <col min="47" max="47" width="19.125" style="286" hidden="1" customWidth="1"/>
    <col min="48" max="52" width="12.625" style="286" hidden="1" customWidth="1"/>
    <col min="53" max="16384" width="8.625" style="286" hidden="1"/>
  </cols>
  <sheetData>
    <row r="1" spans="1:46">
      <c r="AS1" s="287"/>
      <c r="AT1" s="287"/>
    </row>
    <row r="2" spans="1:46">
      <c r="AS2" s="287"/>
      <c r="AT2" s="287"/>
    </row>
    <row r="3" spans="1:46">
      <c r="AS3" s="287"/>
      <c r="AT3" s="287"/>
    </row>
    <row r="4" spans="1:46">
      <c r="AS4" s="287"/>
      <c r="AT4" s="287"/>
    </row>
    <row r="5" spans="1:46" ht="17.25">
      <c r="A5" s="288" t="s">
        <v>499</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500</v>
      </c>
      <c r="AL6" s="292"/>
      <c r="AM6" s="292"/>
      <c r="AN6" s="292"/>
      <c r="AO6" s="287"/>
      <c r="AP6" s="287"/>
      <c r="AQ6" s="287"/>
      <c r="AR6" s="287"/>
    </row>
    <row r="7" spans="1:46">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178" t="s">
        <v>501</v>
      </c>
      <c r="AP7" s="297"/>
      <c r="AQ7" s="298" t="s">
        <v>502</v>
      </c>
      <c r="AR7" s="299"/>
    </row>
    <row r="8" spans="1:46">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179"/>
      <c r="AP8" s="303" t="s">
        <v>503</v>
      </c>
      <c r="AQ8" s="304" t="s">
        <v>504</v>
      </c>
      <c r="AR8" s="305" t="s">
        <v>505</v>
      </c>
    </row>
    <row r="9" spans="1:46">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180" t="s">
        <v>506</v>
      </c>
      <c r="AL9" s="1181"/>
      <c r="AM9" s="1181"/>
      <c r="AN9" s="1182"/>
      <c r="AO9" s="306">
        <v>449801</v>
      </c>
      <c r="AP9" s="306">
        <v>275108</v>
      </c>
      <c r="AQ9" s="307">
        <v>190701</v>
      </c>
      <c r="AR9" s="308">
        <v>44.3</v>
      </c>
    </row>
    <row r="10" spans="1:46">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180" t="s">
        <v>507</v>
      </c>
      <c r="AL10" s="1181"/>
      <c r="AM10" s="1181"/>
      <c r="AN10" s="1182"/>
      <c r="AO10" s="309">
        <v>27927</v>
      </c>
      <c r="AP10" s="309">
        <v>17081</v>
      </c>
      <c r="AQ10" s="310">
        <v>22807</v>
      </c>
      <c r="AR10" s="311">
        <v>-25.1</v>
      </c>
    </row>
    <row r="11" spans="1:46" ht="13.5" customHeight="1">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180" t="s">
        <v>508</v>
      </c>
      <c r="AL11" s="1181"/>
      <c r="AM11" s="1181"/>
      <c r="AN11" s="1182"/>
      <c r="AO11" s="309">
        <v>101808</v>
      </c>
      <c r="AP11" s="309">
        <v>62268</v>
      </c>
      <c r="AQ11" s="310">
        <v>29822</v>
      </c>
      <c r="AR11" s="311">
        <v>108.8</v>
      </c>
    </row>
    <row r="12" spans="1:46" ht="13.5" customHeight="1">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180" t="s">
        <v>509</v>
      </c>
      <c r="AL12" s="1181"/>
      <c r="AM12" s="1181"/>
      <c r="AN12" s="1182"/>
      <c r="AO12" s="309" t="s">
        <v>510</v>
      </c>
      <c r="AP12" s="309" t="s">
        <v>510</v>
      </c>
      <c r="AQ12" s="310">
        <v>3258</v>
      </c>
      <c r="AR12" s="311" t="s">
        <v>510</v>
      </c>
    </row>
    <row r="13" spans="1:46" ht="13.5" customHeight="1">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180" t="s">
        <v>511</v>
      </c>
      <c r="AL13" s="1181"/>
      <c r="AM13" s="1181"/>
      <c r="AN13" s="1182"/>
      <c r="AO13" s="309" t="s">
        <v>510</v>
      </c>
      <c r="AP13" s="309" t="s">
        <v>510</v>
      </c>
      <c r="AQ13" s="310">
        <v>24</v>
      </c>
      <c r="AR13" s="311" t="s">
        <v>510</v>
      </c>
    </row>
    <row r="14" spans="1:46" ht="13.5" customHeight="1">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180" t="s">
        <v>512</v>
      </c>
      <c r="AL14" s="1181"/>
      <c r="AM14" s="1181"/>
      <c r="AN14" s="1182"/>
      <c r="AO14" s="309">
        <v>18637</v>
      </c>
      <c r="AP14" s="309">
        <v>11399</v>
      </c>
      <c r="AQ14" s="310">
        <v>10094</v>
      </c>
      <c r="AR14" s="311">
        <v>12.9</v>
      </c>
    </row>
    <row r="15" spans="1:46" ht="13.5" customHeight="1">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180" t="s">
        <v>513</v>
      </c>
      <c r="AL15" s="1181"/>
      <c r="AM15" s="1181"/>
      <c r="AN15" s="1182"/>
      <c r="AO15" s="309" t="s">
        <v>510</v>
      </c>
      <c r="AP15" s="309" t="s">
        <v>510</v>
      </c>
      <c r="AQ15" s="310">
        <v>4017</v>
      </c>
      <c r="AR15" s="311" t="s">
        <v>510</v>
      </c>
    </row>
    <row r="16" spans="1:46">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183" t="s">
        <v>514</v>
      </c>
      <c r="AL16" s="1184"/>
      <c r="AM16" s="1184"/>
      <c r="AN16" s="1185"/>
      <c r="AO16" s="309">
        <v>-49433</v>
      </c>
      <c r="AP16" s="309">
        <v>-30234</v>
      </c>
      <c r="AQ16" s="310">
        <v>-17771</v>
      </c>
      <c r="AR16" s="311">
        <v>70.099999999999994</v>
      </c>
    </row>
    <row r="17" spans="1:46">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183" t="s">
        <v>186</v>
      </c>
      <c r="AL17" s="1184"/>
      <c r="AM17" s="1184"/>
      <c r="AN17" s="1185"/>
      <c r="AO17" s="309">
        <v>548740</v>
      </c>
      <c r="AP17" s="309">
        <v>335621</v>
      </c>
      <c r="AQ17" s="310">
        <v>242952</v>
      </c>
      <c r="AR17" s="311">
        <v>38.1</v>
      </c>
    </row>
    <row r="18" spans="1:46">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515</v>
      </c>
      <c r="AL19" s="287"/>
      <c r="AM19" s="287"/>
      <c r="AN19" s="287"/>
      <c r="AO19" s="287"/>
      <c r="AP19" s="287"/>
      <c r="AQ19" s="287"/>
      <c r="AR19" s="287"/>
    </row>
    <row r="20" spans="1:46">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516</v>
      </c>
      <c r="AP20" s="317" t="s">
        <v>517</v>
      </c>
      <c r="AQ20" s="318" t="s">
        <v>518</v>
      </c>
      <c r="AR20" s="319"/>
    </row>
    <row r="21" spans="1:46" s="325" customFormat="1">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175" t="s">
        <v>519</v>
      </c>
      <c r="AL21" s="1176"/>
      <c r="AM21" s="1176"/>
      <c r="AN21" s="1177"/>
      <c r="AO21" s="321">
        <v>28.13</v>
      </c>
      <c r="AP21" s="322">
        <v>21.84</v>
      </c>
      <c r="AQ21" s="323">
        <v>6.29</v>
      </c>
      <c r="AR21" s="292"/>
      <c r="AS21" s="324"/>
      <c r="AT21" s="320"/>
    </row>
    <row r="22" spans="1:46" s="325" customFormat="1">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175" t="s">
        <v>520</v>
      </c>
      <c r="AL22" s="1176"/>
      <c r="AM22" s="1176"/>
      <c r="AN22" s="1177"/>
      <c r="AO22" s="326">
        <v>95</v>
      </c>
      <c r="AP22" s="327">
        <v>95.6</v>
      </c>
      <c r="AQ22" s="328">
        <v>-0.6</v>
      </c>
      <c r="AR22" s="312"/>
      <c r="AS22" s="324"/>
      <c r="AT22" s="320"/>
    </row>
    <row r="23" spans="1:46" s="325" customFormat="1">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c r="A26" s="292" t="s">
        <v>521</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c r="A27" s="333"/>
      <c r="AO27" s="287"/>
      <c r="AP27" s="287"/>
      <c r="AQ27" s="287"/>
      <c r="AR27" s="287"/>
      <c r="AS27" s="287"/>
      <c r="AT27" s="287"/>
    </row>
    <row r="28" spans="1:46" ht="17.25">
      <c r="A28" s="288" t="s">
        <v>522</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523</v>
      </c>
      <c r="AL29" s="292"/>
      <c r="AM29" s="292"/>
      <c r="AN29" s="292"/>
      <c r="AO29" s="287"/>
      <c r="AP29" s="287"/>
      <c r="AQ29" s="287"/>
      <c r="AR29" s="287"/>
      <c r="AS29" s="335"/>
    </row>
    <row r="30" spans="1:46">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178" t="s">
        <v>501</v>
      </c>
      <c r="AP30" s="297"/>
      <c r="AQ30" s="298" t="s">
        <v>502</v>
      </c>
      <c r="AR30" s="299"/>
    </row>
    <row r="31" spans="1:46">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179"/>
      <c r="AP31" s="303" t="s">
        <v>503</v>
      </c>
      <c r="AQ31" s="304" t="s">
        <v>504</v>
      </c>
      <c r="AR31" s="305" t="s">
        <v>505</v>
      </c>
    </row>
    <row r="32" spans="1:46" ht="27" customHeight="1">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191" t="s">
        <v>524</v>
      </c>
      <c r="AL32" s="1192"/>
      <c r="AM32" s="1192"/>
      <c r="AN32" s="1193"/>
      <c r="AO32" s="336">
        <v>202298</v>
      </c>
      <c r="AP32" s="336">
        <v>123730</v>
      </c>
      <c r="AQ32" s="337">
        <v>136235</v>
      </c>
      <c r="AR32" s="338">
        <v>-9.1999999999999993</v>
      </c>
    </row>
    <row r="33" spans="1:46" ht="13.5" customHeight="1">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191" t="s">
        <v>525</v>
      </c>
      <c r="AL33" s="1192"/>
      <c r="AM33" s="1192"/>
      <c r="AN33" s="1193"/>
      <c r="AO33" s="336" t="s">
        <v>510</v>
      </c>
      <c r="AP33" s="336" t="s">
        <v>510</v>
      </c>
      <c r="AQ33" s="337" t="s">
        <v>510</v>
      </c>
      <c r="AR33" s="338" t="s">
        <v>510</v>
      </c>
    </row>
    <row r="34" spans="1:46" ht="27" customHeight="1">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191" t="s">
        <v>526</v>
      </c>
      <c r="AL34" s="1192"/>
      <c r="AM34" s="1192"/>
      <c r="AN34" s="1193"/>
      <c r="AO34" s="336" t="s">
        <v>510</v>
      </c>
      <c r="AP34" s="336" t="s">
        <v>510</v>
      </c>
      <c r="AQ34" s="337">
        <v>5</v>
      </c>
      <c r="AR34" s="338" t="s">
        <v>510</v>
      </c>
    </row>
    <row r="35" spans="1:46" ht="27" customHeight="1">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191" t="s">
        <v>527</v>
      </c>
      <c r="AL35" s="1192"/>
      <c r="AM35" s="1192"/>
      <c r="AN35" s="1193"/>
      <c r="AO35" s="336">
        <v>33412</v>
      </c>
      <c r="AP35" s="336">
        <v>20435</v>
      </c>
      <c r="AQ35" s="337">
        <v>32688</v>
      </c>
      <c r="AR35" s="338">
        <v>-37.5</v>
      </c>
    </row>
    <row r="36" spans="1:46" ht="27" customHeight="1">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191" t="s">
        <v>528</v>
      </c>
      <c r="AL36" s="1192"/>
      <c r="AM36" s="1192"/>
      <c r="AN36" s="1193"/>
      <c r="AO36" s="336" t="s">
        <v>510</v>
      </c>
      <c r="AP36" s="336" t="s">
        <v>510</v>
      </c>
      <c r="AQ36" s="337">
        <v>4188</v>
      </c>
      <c r="AR36" s="338" t="s">
        <v>510</v>
      </c>
    </row>
    <row r="37" spans="1:46" ht="13.5" customHeight="1">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191" t="s">
        <v>529</v>
      </c>
      <c r="AL37" s="1192"/>
      <c r="AM37" s="1192"/>
      <c r="AN37" s="1193"/>
      <c r="AO37" s="336" t="s">
        <v>510</v>
      </c>
      <c r="AP37" s="336" t="s">
        <v>510</v>
      </c>
      <c r="AQ37" s="337">
        <v>1212</v>
      </c>
      <c r="AR37" s="338" t="s">
        <v>510</v>
      </c>
    </row>
    <row r="38" spans="1:46" ht="27" customHeight="1">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194" t="s">
        <v>530</v>
      </c>
      <c r="AL38" s="1195"/>
      <c r="AM38" s="1195"/>
      <c r="AN38" s="1196"/>
      <c r="AO38" s="339" t="s">
        <v>510</v>
      </c>
      <c r="AP38" s="339" t="s">
        <v>510</v>
      </c>
      <c r="AQ38" s="340">
        <v>25</v>
      </c>
      <c r="AR38" s="328" t="s">
        <v>510</v>
      </c>
      <c r="AS38" s="335"/>
    </row>
    <row r="39" spans="1:46">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194" t="s">
        <v>531</v>
      </c>
      <c r="AL39" s="1195"/>
      <c r="AM39" s="1195"/>
      <c r="AN39" s="1196"/>
      <c r="AO39" s="336">
        <v>-308</v>
      </c>
      <c r="AP39" s="336">
        <v>-188</v>
      </c>
      <c r="AQ39" s="337">
        <v>-7598</v>
      </c>
      <c r="AR39" s="338">
        <v>-97.5</v>
      </c>
      <c r="AS39" s="335"/>
    </row>
    <row r="40" spans="1:46" ht="27" customHeight="1">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191" t="s">
        <v>532</v>
      </c>
      <c r="AL40" s="1192"/>
      <c r="AM40" s="1192"/>
      <c r="AN40" s="1193"/>
      <c r="AO40" s="336">
        <v>-193793</v>
      </c>
      <c r="AP40" s="336">
        <v>-118528</v>
      </c>
      <c r="AQ40" s="337">
        <v>-123844</v>
      </c>
      <c r="AR40" s="338">
        <v>-4.3</v>
      </c>
      <c r="AS40" s="335"/>
    </row>
    <row r="41" spans="1:46">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197" t="s">
        <v>297</v>
      </c>
      <c r="AL41" s="1198"/>
      <c r="AM41" s="1198"/>
      <c r="AN41" s="1199"/>
      <c r="AO41" s="336">
        <v>41609</v>
      </c>
      <c r="AP41" s="336">
        <v>25449</v>
      </c>
      <c r="AQ41" s="337">
        <v>42911</v>
      </c>
      <c r="AR41" s="338">
        <v>-40.700000000000003</v>
      </c>
      <c r="AS41" s="335"/>
    </row>
    <row r="42" spans="1:46">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533</v>
      </c>
      <c r="AL42" s="287"/>
      <c r="AM42" s="287"/>
      <c r="AN42" s="287"/>
      <c r="AO42" s="287"/>
      <c r="AP42" s="287"/>
      <c r="AQ42" s="312"/>
      <c r="AR42" s="312"/>
      <c r="AS42" s="335"/>
    </row>
    <row r="43" spans="1:46">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c r="A47" s="345" t="s">
        <v>534</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535</v>
      </c>
      <c r="AL48" s="346"/>
      <c r="AM48" s="346"/>
      <c r="AN48" s="346"/>
      <c r="AO48" s="346"/>
      <c r="AP48" s="346"/>
      <c r="AQ48" s="347"/>
      <c r="AR48" s="346"/>
    </row>
    <row r="49" spans="1:44" ht="13.5" customHeight="1">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186" t="s">
        <v>501</v>
      </c>
      <c r="AN49" s="1188" t="s">
        <v>536</v>
      </c>
      <c r="AO49" s="1189"/>
      <c r="AP49" s="1189"/>
      <c r="AQ49" s="1189"/>
      <c r="AR49" s="1190"/>
    </row>
    <row r="50" spans="1:44">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187"/>
      <c r="AN50" s="352" t="s">
        <v>537</v>
      </c>
      <c r="AO50" s="353" t="s">
        <v>538</v>
      </c>
      <c r="AP50" s="354" t="s">
        <v>539</v>
      </c>
      <c r="AQ50" s="355" t="s">
        <v>540</v>
      </c>
      <c r="AR50" s="356" t="s">
        <v>541</v>
      </c>
    </row>
    <row r="51" spans="1:44">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542</v>
      </c>
      <c r="AL51" s="349"/>
      <c r="AM51" s="357">
        <v>315812</v>
      </c>
      <c r="AN51" s="358">
        <v>169609</v>
      </c>
      <c r="AO51" s="359">
        <v>-31</v>
      </c>
      <c r="AP51" s="360">
        <v>288550</v>
      </c>
      <c r="AQ51" s="361">
        <v>20.8</v>
      </c>
      <c r="AR51" s="362">
        <v>-51.8</v>
      </c>
    </row>
    <row r="52" spans="1:44">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543</v>
      </c>
      <c r="AM52" s="365">
        <v>104862</v>
      </c>
      <c r="AN52" s="366">
        <v>56317</v>
      </c>
      <c r="AO52" s="367">
        <v>-35.299999999999997</v>
      </c>
      <c r="AP52" s="368">
        <v>141525</v>
      </c>
      <c r="AQ52" s="369">
        <v>10.1</v>
      </c>
      <c r="AR52" s="370">
        <v>-45.4</v>
      </c>
    </row>
    <row r="53" spans="1:44">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544</v>
      </c>
      <c r="AL53" s="349"/>
      <c r="AM53" s="357">
        <v>331245</v>
      </c>
      <c r="AN53" s="358">
        <v>183515</v>
      </c>
      <c r="AO53" s="359">
        <v>8.1999999999999993</v>
      </c>
      <c r="AP53" s="360">
        <v>245039</v>
      </c>
      <c r="AQ53" s="361">
        <v>-15.1</v>
      </c>
      <c r="AR53" s="362">
        <v>23.3</v>
      </c>
    </row>
    <row r="54" spans="1:44">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543</v>
      </c>
      <c r="AM54" s="365">
        <v>113074</v>
      </c>
      <c r="AN54" s="366">
        <v>62645</v>
      </c>
      <c r="AO54" s="367">
        <v>11.2</v>
      </c>
      <c r="AP54" s="368">
        <v>108922</v>
      </c>
      <c r="AQ54" s="369">
        <v>-23</v>
      </c>
      <c r="AR54" s="370">
        <v>34.200000000000003</v>
      </c>
    </row>
    <row r="55" spans="1:44">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545</v>
      </c>
      <c r="AL55" s="349"/>
      <c r="AM55" s="357">
        <v>416718</v>
      </c>
      <c r="AN55" s="358">
        <v>237041</v>
      </c>
      <c r="AO55" s="359">
        <v>29.2</v>
      </c>
      <c r="AP55" s="360">
        <v>291945</v>
      </c>
      <c r="AQ55" s="361">
        <v>19.100000000000001</v>
      </c>
      <c r="AR55" s="362">
        <v>10.1</v>
      </c>
    </row>
    <row r="56" spans="1:44">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543</v>
      </c>
      <c r="AM56" s="365">
        <v>90519</v>
      </c>
      <c r="AN56" s="366">
        <v>51490</v>
      </c>
      <c r="AO56" s="367">
        <v>-17.8</v>
      </c>
      <c r="AP56" s="368">
        <v>127651</v>
      </c>
      <c r="AQ56" s="369">
        <v>17.2</v>
      </c>
      <c r="AR56" s="370">
        <v>-35</v>
      </c>
    </row>
    <row r="57" spans="1:44">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546</v>
      </c>
      <c r="AL57" s="349"/>
      <c r="AM57" s="357">
        <v>398364</v>
      </c>
      <c r="AN57" s="358">
        <v>235718</v>
      </c>
      <c r="AO57" s="359">
        <v>-0.6</v>
      </c>
      <c r="AP57" s="360">
        <v>291173</v>
      </c>
      <c r="AQ57" s="361">
        <v>-0.3</v>
      </c>
      <c r="AR57" s="362">
        <v>-0.3</v>
      </c>
    </row>
    <row r="58" spans="1:44">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543</v>
      </c>
      <c r="AM58" s="365">
        <v>113924</v>
      </c>
      <c r="AN58" s="366">
        <v>67411</v>
      </c>
      <c r="AO58" s="367">
        <v>30.9</v>
      </c>
      <c r="AP58" s="368">
        <v>119071</v>
      </c>
      <c r="AQ58" s="369">
        <v>-6.7</v>
      </c>
      <c r="AR58" s="370">
        <v>37.6</v>
      </c>
    </row>
    <row r="59" spans="1:44">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547</v>
      </c>
      <c r="AL59" s="349"/>
      <c r="AM59" s="357">
        <v>454216</v>
      </c>
      <c r="AN59" s="358">
        <v>277808</v>
      </c>
      <c r="AO59" s="359">
        <v>17.899999999999999</v>
      </c>
      <c r="AP59" s="360">
        <v>271581</v>
      </c>
      <c r="AQ59" s="361">
        <v>-6.7</v>
      </c>
      <c r="AR59" s="362">
        <v>24.6</v>
      </c>
    </row>
    <row r="60" spans="1:44">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543</v>
      </c>
      <c r="AM60" s="365">
        <v>169836</v>
      </c>
      <c r="AN60" s="366">
        <v>103875</v>
      </c>
      <c r="AO60" s="367">
        <v>54.1</v>
      </c>
      <c r="AP60" s="368">
        <v>117844</v>
      </c>
      <c r="AQ60" s="369">
        <v>-1</v>
      </c>
      <c r="AR60" s="370">
        <v>55.1</v>
      </c>
    </row>
    <row r="61" spans="1:44">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548</v>
      </c>
      <c r="AL61" s="371"/>
      <c r="AM61" s="372">
        <v>383271</v>
      </c>
      <c r="AN61" s="373">
        <v>220738</v>
      </c>
      <c r="AO61" s="374">
        <v>4.7</v>
      </c>
      <c r="AP61" s="375">
        <v>277658</v>
      </c>
      <c r="AQ61" s="376">
        <v>3.6</v>
      </c>
      <c r="AR61" s="362">
        <v>1.1000000000000001</v>
      </c>
    </row>
    <row r="62" spans="1:44">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543</v>
      </c>
      <c r="AM62" s="365">
        <v>118443</v>
      </c>
      <c r="AN62" s="366">
        <v>68348</v>
      </c>
      <c r="AO62" s="367">
        <v>8.6</v>
      </c>
      <c r="AP62" s="368">
        <v>123003</v>
      </c>
      <c r="AQ62" s="369">
        <v>-0.7</v>
      </c>
      <c r="AR62" s="370">
        <v>9.3000000000000007</v>
      </c>
    </row>
    <row r="63" spans="1:44">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c r="AK67" s="287"/>
      <c r="AL67" s="287"/>
      <c r="AM67" s="287"/>
      <c r="AN67" s="287"/>
      <c r="AO67" s="287"/>
      <c r="AP67" s="287"/>
      <c r="AQ67" s="287"/>
      <c r="AR67" s="287"/>
      <c r="AS67" s="287"/>
      <c r="AT67" s="287"/>
    </row>
    <row r="68" spans="1:46" ht="13.5" hidden="1" customHeight="1">
      <c r="AK68" s="287"/>
      <c r="AL68" s="287"/>
      <c r="AM68" s="287"/>
      <c r="AN68" s="287"/>
      <c r="AO68" s="287"/>
      <c r="AP68" s="287"/>
      <c r="AQ68" s="287"/>
      <c r="AR68" s="287"/>
    </row>
    <row r="69" spans="1:46" ht="13.5" hidden="1" customHeight="1">
      <c r="AK69" s="287"/>
      <c r="AL69" s="287"/>
      <c r="AM69" s="287"/>
      <c r="AN69" s="287"/>
      <c r="AO69" s="287"/>
      <c r="AP69" s="287"/>
      <c r="AQ69" s="287"/>
      <c r="AR69" s="287"/>
    </row>
    <row r="70" spans="1:46" hidden="1">
      <c r="AK70" s="287"/>
      <c r="AL70" s="287"/>
      <c r="AM70" s="287"/>
      <c r="AN70" s="287"/>
      <c r="AO70" s="287"/>
      <c r="AP70" s="287"/>
      <c r="AQ70" s="287"/>
      <c r="AR70" s="287"/>
    </row>
    <row r="71" spans="1:46" hidden="1">
      <c r="AK71" s="287"/>
      <c r="AL71" s="287"/>
      <c r="AM71" s="287"/>
      <c r="AN71" s="287"/>
      <c r="AO71" s="287"/>
      <c r="AP71" s="287"/>
      <c r="AQ71" s="287"/>
      <c r="AR71" s="287"/>
    </row>
    <row r="72" spans="1:46" hidden="1">
      <c r="AK72" s="287"/>
      <c r="AL72" s="287"/>
      <c r="AM72" s="287"/>
      <c r="AN72" s="287"/>
      <c r="AO72" s="287"/>
      <c r="AP72" s="287"/>
      <c r="AQ72" s="287"/>
      <c r="AR72" s="287"/>
    </row>
    <row r="73" spans="1:46" hidden="1">
      <c r="AK73" s="287"/>
      <c r="AL73" s="287"/>
      <c r="AM73" s="287"/>
      <c r="AN73" s="287"/>
      <c r="AO73" s="287"/>
      <c r="AP73" s="287"/>
      <c r="AQ73" s="287"/>
      <c r="AR73" s="287"/>
    </row>
    <row r="74" spans="1:46" hidden="1"/>
  </sheetData>
  <sheetProtection algorithmName="SHA-512" hashValue="juyoVIVzIq9KzNohSHbW7gKoe423BQaDW2oOzFO5lzg0UWM2yndaWK0IQFJOHUw8QXir9Fba+EQqYmkQ0vw9bg==" saltValue="w7WJOwyma1RLayuV4co1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85" customWidth="1"/>
    <col min="126" max="16384" width="9" style="284" hidden="1"/>
  </cols>
  <sheetData>
    <row r="1" spans="2:125" ht="13.5" customHeight="1">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c r="B2" s="284"/>
      <c r="DG2" s="284"/>
    </row>
    <row r="3" spans="2:125">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row r="5" spans="2:125"/>
    <row r="6" spans="2:125"/>
    <row r="7" spans="2:125"/>
    <row r="8" spans="2:125"/>
    <row r="9" spans="2:125">
      <c r="DU9" s="284"/>
    </row>
    <row r="10" spans="2:125"/>
    <row r="11" spans="2:125"/>
    <row r="12" spans="2:125"/>
    <row r="13" spans="2:125"/>
    <row r="14" spans="2:125"/>
    <row r="15" spans="2:125"/>
    <row r="16" spans="2:125"/>
    <row r="17" spans="125:125">
      <c r="DU17" s="284"/>
    </row>
    <row r="18" spans="125:125"/>
    <row r="19" spans="125:125"/>
    <row r="20" spans="125:125">
      <c r="DU20" s="284"/>
    </row>
    <row r="21" spans="125:125">
      <c r="DU21" s="284"/>
    </row>
    <row r="22" spans="125:125"/>
    <row r="23" spans="125:125"/>
    <row r="24" spans="125:125"/>
    <row r="25" spans="125:125"/>
    <row r="26" spans="125:125"/>
    <row r="27" spans="125:125"/>
    <row r="28" spans="125:125">
      <c r="DU28" s="284"/>
    </row>
    <row r="29" spans="125:125"/>
    <row r="30" spans="125:125"/>
    <row r="31" spans="125:125"/>
    <row r="32" spans="125:125"/>
    <row r="33" spans="2:125">
      <c r="B33" s="284"/>
      <c r="G33" s="284"/>
      <c r="I33" s="284"/>
    </row>
    <row r="34" spans="2:125">
      <c r="C34" s="284"/>
      <c r="P34" s="284"/>
      <c r="DE34" s="284"/>
      <c r="DH34" s="284"/>
    </row>
    <row r="35" spans="2:125">
      <c r="D35" s="284"/>
      <c r="E35" s="284"/>
      <c r="DG35" s="284"/>
      <c r="DJ35" s="284"/>
      <c r="DP35" s="284"/>
      <c r="DQ35" s="284"/>
      <c r="DR35" s="284"/>
      <c r="DS35" s="284"/>
      <c r="DT35" s="284"/>
      <c r="DU35" s="284"/>
    </row>
    <row r="36" spans="2:125">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c r="DU37" s="284"/>
    </row>
    <row r="38" spans="2:125">
      <c r="DT38" s="284"/>
      <c r="DU38" s="284"/>
    </row>
    <row r="39" spans="2:125"/>
    <row r="40" spans="2:125">
      <c r="DH40" s="284"/>
    </row>
    <row r="41" spans="2:125">
      <c r="DE41" s="284"/>
    </row>
    <row r="42" spans="2:125">
      <c r="DG42" s="284"/>
      <c r="DJ42" s="284"/>
    </row>
    <row r="43" spans="2:125">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c r="DU44" s="284"/>
    </row>
    <row r="45" spans="2:125"/>
    <row r="46" spans="2:125"/>
    <row r="47" spans="2:125"/>
    <row r="48" spans="2:125">
      <c r="DT48" s="284"/>
      <c r="DU48" s="284"/>
    </row>
    <row r="49" spans="120:125">
      <c r="DU49" s="284"/>
    </row>
    <row r="50" spans="120:125">
      <c r="DU50" s="284"/>
    </row>
    <row r="51" spans="120:125">
      <c r="DP51" s="284"/>
      <c r="DQ51" s="284"/>
      <c r="DR51" s="284"/>
      <c r="DS51" s="284"/>
      <c r="DT51" s="284"/>
      <c r="DU51" s="284"/>
    </row>
    <row r="52" spans="120:125"/>
    <row r="53" spans="120:125"/>
    <row r="54" spans="120:125">
      <c r="DU54" s="284"/>
    </row>
    <row r="55" spans="120:125"/>
    <row r="56" spans="120:125"/>
    <row r="57" spans="120:125"/>
    <row r="58" spans="120:125">
      <c r="DU58" s="284"/>
    </row>
    <row r="59" spans="120:125"/>
    <row r="60" spans="120:125"/>
    <row r="61" spans="120:125"/>
    <row r="62" spans="120:125"/>
    <row r="63" spans="120:125">
      <c r="DU63" s="284"/>
    </row>
    <row r="64" spans="120:125">
      <c r="DT64" s="284"/>
      <c r="DU64" s="284"/>
    </row>
    <row r="65" spans="123:125"/>
    <row r="66" spans="123:125"/>
    <row r="67" spans="123:125"/>
    <row r="68" spans="123:125"/>
    <row r="69" spans="123:125">
      <c r="DS69" s="284"/>
      <c r="DT69" s="284"/>
      <c r="DU69" s="284"/>
    </row>
    <row r="70" spans="123:125"/>
    <row r="71" spans="123:125"/>
    <row r="72" spans="123:125"/>
    <row r="73" spans="123:125"/>
    <row r="74" spans="123:125"/>
    <row r="75" spans="123:125"/>
    <row r="76" spans="123:125"/>
    <row r="77" spans="123:125"/>
    <row r="78" spans="123:125"/>
    <row r="79" spans="123:125"/>
    <row r="80" spans="123:125"/>
    <row r="81" spans="116:125"/>
    <row r="82" spans="116:125">
      <c r="DL82" s="284"/>
    </row>
    <row r="83" spans="116:125">
      <c r="DM83" s="284"/>
      <c r="DN83" s="284"/>
      <c r="DO83" s="284"/>
      <c r="DP83" s="284"/>
      <c r="DQ83" s="284"/>
      <c r="DR83" s="284"/>
      <c r="DS83" s="284"/>
      <c r="DT83" s="284"/>
      <c r="DU83" s="284"/>
    </row>
    <row r="84" spans="116:125"/>
    <row r="85" spans="116:125"/>
    <row r="86" spans="116:125"/>
    <row r="87" spans="116:125"/>
    <row r="88" spans="116:125">
      <c r="DU88" s="284"/>
    </row>
    <row r="89" spans="116:125"/>
    <row r="90" spans="116:125"/>
    <row r="91" spans="116:125"/>
    <row r="92" spans="116:125" ht="13.5" customHeight="1"/>
    <row r="93" spans="116:125" ht="13.5" customHeight="1"/>
    <row r="94" spans="116:125" ht="13.5" customHeight="1">
      <c r="DS94" s="284"/>
      <c r="DT94" s="284"/>
      <c r="DU94" s="284"/>
    </row>
    <row r="95" spans="116:125" ht="13.5" customHeight="1">
      <c r="DU95" s="284"/>
    </row>
    <row r="96" spans="116:125" ht="13.5" customHeight="1"/>
    <row r="97" spans="124:125" ht="13.5" customHeight="1"/>
    <row r="98" spans="124:125" ht="13.5" customHeight="1"/>
    <row r="99" spans="124:125" ht="13.5" customHeight="1"/>
    <row r="100" spans="124:125" ht="13.5" customHeight="1"/>
    <row r="101" spans="124:125" ht="13.5" customHeight="1">
      <c r="DU101" s="284"/>
    </row>
    <row r="102" spans="124:125" ht="13.5" customHeight="1"/>
    <row r="103" spans="124:125" ht="13.5" customHeight="1"/>
    <row r="104" spans="124:125" ht="13.5" customHeight="1">
      <c r="DT104" s="284"/>
      <c r="DU104" s="28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4" t="s">
        <v>550</v>
      </c>
    </row>
    <row r="117" spans="125:125" ht="13.5" hidden="1" customHeight="1"/>
    <row r="118" spans="125:125" ht="13.5" hidden="1" customHeight="1"/>
    <row r="119" spans="125:125" ht="13.5" hidden="1" customHeight="1"/>
    <row r="120" spans="125:125" ht="13.5" hidden="1" customHeight="1"/>
    <row r="121" spans="125:125" ht="13.5" hidden="1" customHeight="1">
      <c r="DU121" s="284"/>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9G93WowDtZzvgjgPn43Smkqo8v6sf7D0vIRyBeLMkG420N8PFLf3wYERl4WjAslt7BESU8rCU2xR6V5VvE50w==" saltValue="rEMI3dkVsWAtboUusmAM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85" customWidth="1"/>
    <col min="126" max="142" width="0" style="284" hidden="1" customWidth="1"/>
    <col min="143" max="16384" width="9" style="284" hidden="1"/>
  </cols>
  <sheetData>
    <row r="1" spans="1:125" ht="13.5" customHeight="1">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c r="B2" s="284"/>
      <c r="T2" s="284"/>
    </row>
    <row r="3" spans="1:12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4"/>
      <c r="G33" s="284"/>
      <c r="I33" s="284"/>
    </row>
    <row r="34" spans="2:125">
      <c r="C34" s="284"/>
      <c r="P34" s="284"/>
      <c r="R34" s="284"/>
      <c r="U34" s="284"/>
    </row>
    <row r="35" spans="2:125">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c r="F36" s="284"/>
      <c r="H36" s="284"/>
      <c r="J36" s="284"/>
      <c r="K36" s="284"/>
      <c r="L36" s="284"/>
      <c r="M36" s="284"/>
      <c r="N36" s="284"/>
      <c r="O36" s="284"/>
      <c r="Q36" s="284"/>
      <c r="S36" s="284"/>
      <c r="V36" s="284"/>
    </row>
    <row r="37" spans="2:125"/>
    <row r="38" spans="2:125"/>
    <row r="39" spans="2:125"/>
    <row r="40" spans="2:125">
      <c r="U40" s="284"/>
    </row>
    <row r="41" spans="2:125">
      <c r="R41" s="284"/>
    </row>
    <row r="42" spans="2:125">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c r="Q43" s="284"/>
      <c r="S43" s="284"/>
      <c r="V43" s="28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5"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uXRCFazSxLK10mPe3xIRyMK+qyx8y5+MrA1zegSxtWXd3IHI1jRO0zqWTJGlhbDaPGOIZ82BjH3gePWVGT0yA==" saltValue="md9+bGvieErnbWHv2vbn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00" t="s">
        <v>3</v>
      </c>
      <c r="D47" s="1200"/>
      <c r="E47" s="1201"/>
      <c r="F47" s="11">
        <v>56.37</v>
      </c>
      <c r="G47" s="12">
        <v>53.53</v>
      </c>
      <c r="H47" s="12">
        <v>56.47</v>
      </c>
      <c r="I47" s="12">
        <v>60.82</v>
      </c>
      <c r="J47" s="13">
        <v>63.75</v>
      </c>
    </row>
    <row r="48" spans="2:10" ht="57.75" customHeight="1">
      <c r="B48" s="14"/>
      <c r="C48" s="1202" t="s">
        <v>4</v>
      </c>
      <c r="D48" s="1202"/>
      <c r="E48" s="1203"/>
      <c r="F48" s="15">
        <v>21.07</v>
      </c>
      <c r="G48" s="16">
        <v>21.12</v>
      </c>
      <c r="H48" s="16">
        <v>20.78</v>
      </c>
      <c r="I48" s="16">
        <v>20.5</v>
      </c>
      <c r="J48" s="17">
        <v>24.51</v>
      </c>
    </row>
    <row r="49" spans="2:10" ht="57.75" customHeight="1" thickBot="1">
      <c r="B49" s="18"/>
      <c r="C49" s="1204" t="s">
        <v>5</v>
      </c>
      <c r="D49" s="1204"/>
      <c r="E49" s="1205"/>
      <c r="F49" s="19">
        <v>0.76</v>
      </c>
      <c r="G49" s="20">
        <v>1.42</v>
      </c>
      <c r="H49" s="20" t="s">
        <v>557</v>
      </c>
      <c r="I49" s="20" t="s">
        <v>558</v>
      </c>
      <c r="J49" s="21">
        <v>3.27</v>
      </c>
    </row>
    <row r="50" spans="2:10" ht="13.5" customHeight="1"/>
    <row r="51" spans="2:10" ht="13.5" hidden="1" customHeight="1"/>
    <row r="52" spans="2:10" ht="13.5" hidden="1" customHeight="1"/>
    <row r="53" spans="2:10" ht="13.5" hidden="1" customHeight="1"/>
  </sheetData>
  <sheetProtection algorithmName="SHA-512" hashValue="G/T/IxjOOaaVoQkitd1J8XKIdTSL+TA0GIkInVI6YN+65f0HfJdfQAhRkymjVnw2lsKvs288ovXFqk8yfyhtSA==" saltValue="Usb7kDG19bYth4kyT3T6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2020-03-04T23:36:41Z</cp:lastPrinted>
  <dcterms:created xsi:type="dcterms:W3CDTF">2020-02-10T05:00:00Z</dcterms:created>
  <dcterms:modified xsi:type="dcterms:W3CDTF">2020-09-24T07:04:11Z</dcterms:modified>
  <cp:category/>
</cp:coreProperties>
</file>