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05" windowWidth="10980" windowHeight="8235" tabRatio="599" activeTab="0"/>
  </bookViews>
  <sheets>
    <sheet name="中学校 " sheetId="1" r:id="rId1"/>
  </sheets>
  <definedNames>
    <definedName name="_xlnm.Print_Area" localSheetId="0">'中学校 '!$C$1:$U$156</definedName>
    <definedName name="_xlnm.Print_Titles" localSheetId="0">'中学校 '!$1:$10</definedName>
  </definedNames>
  <calcPr fullCalcOnLoad="1"/>
</workbook>
</file>

<file path=xl/sharedStrings.xml><?xml version="1.0" encoding="utf-8"?>
<sst xmlns="http://schemas.openxmlformats.org/spreadsheetml/2006/main" count="231" uniqueCount="190">
  <si>
    <t>男</t>
  </si>
  <si>
    <t>女</t>
  </si>
  <si>
    <t>計</t>
  </si>
  <si>
    <t>学　　校　　名</t>
  </si>
  <si>
    <t>春　　　日</t>
  </si>
  <si>
    <t>三　　　笠</t>
  </si>
  <si>
    <t>若　　　草</t>
  </si>
  <si>
    <t>伏　　　見</t>
  </si>
  <si>
    <t>富　　　雄</t>
  </si>
  <si>
    <t>都　　　南</t>
  </si>
  <si>
    <t>田　　　原</t>
  </si>
  <si>
    <t>登美ヶ丘</t>
  </si>
  <si>
    <t>平　　　城</t>
  </si>
  <si>
    <t>平　城　西</t>
  </si>
  <si>
    <t>二　　　名</t>
  </si>
  <si>
    <t>京　　　西</t>
  </si>
  <si>
    <t>富　雄　南</t>
  </si>
  <si>
    <t>飛　　　鳥</t>
  </si>
  <si>
    <t>登美ヶ丘北</t>
  </si>
  <si>
    <t>都　　　跡</t>
  </si>
  <si>
    <t>平　城　東</t>
  </si>
  <si>
    <t>高　　　田</t>
  </si>
  <si>
    <t>片　　　塩</t>
  </si>
  <si>
    <t>高　田　西</t>
  </si>
  <si>
    <t>郡　　　山</t>
  </si>
  <si>
    <t>郡　山　南</t>
  </si>
  <si>
    <t>郡　山　西</t>
  </si>
  <si>
    <t>郡　山　東</t>
  </si>
  <si>
    <t>片　　　桐</t>
  </si>
  <si>
    <t>北</t>
  </si>
  <si>
    <t>南</t>
  </si>
  <si>
    <t>福　　　住</t>
  </si>
  <si>
    <t>西</t>
  </si>
  <si>
    <t>八　　　木</t>
  </si>
  <si>
    <t>大　　　成</t>
  </si>
  <si>
    <t>光　　　陽</t>
  </si>
  <si>
    <t>橿　　　原</t>
  </si>
  <si>
    <t>白　　　橿</t>
  </si>
  <si>
    <t>桜　井　東</t>
  </si>
  <si>
    <t>大　三　輪</t>
  </si>
  <si>
    <t>桜　井　西</t>
  </si>
  <si>
    <t>五　　　條</t>
  </si>
  <si>
    <t>五　條　東</t>
  </si>
  <si>
    <t>五　條　西</t>
  </si>
  <si>
    <t>御　　　所</t>
  </si>
  <si>
    <t>葛</t>
  </si>
  <si>
    <t>葛　　　上</t>
  </si>
  <si>
    <t>大　　　正</t>
  </si>
  <si>
    <t>生　　　駒</t>
  </si>
  <si>
    <t>生　駒　南</t>
  </si>
  <si>
    <t>生　駒　北</t>
  </si>
  <si>
    <t>鹿　ノ　台</t>
  </si>
  <si>
    <t>上</t>
  </si>
  <si>
    <t>光　　　明</t>
  </si>
  <si>
    <t>大　　　瀬</t>
  </si>
  <si>
    <t>香　　　芝</t>
  </si>
  <si>
    <t>香　芝　西</t>
  </si>
  <si>
    <t>香　芝　東</t>
  </si>
  <si>
    <t>香　芝　北</t>
  </si>
  <si>
    <t>月　ヶ　瀬</t>
  </si>
  <si>
    <t>都　　　祁</t>
  </si>
  <si>
    <t>山添村</t>
  </si>
  <si>
    <t>山　　　添</t>
  </si>
  <si>
    <t>平群町</t>
  </si>
  <si>
    <t>平　　　群</t>
  </si>
  <si>
    <t>三郷町</t>
  </si>
  <si>
    <t>三　　　郷</t>
  </si>
  <si>
    <t>斑　　　鳩</t>
  </si>
  <si>
    <t>斑　鳩　南</t>
  </si>
  <si>
    <t>安堵町</t>
  </si>
  <si>
    <t>安　　　堵</t>
  </si>
  <si>
    <t>組合</t>
  </si>
  <si>
    <t>式　　　下</t>
  </si>
  <si>
    <t>田　原　本</t>
  </si>
  <si>
    <t>田原本町</t>
  </si>
  <si>
    <t>大　宇　陀</t>
  </si>
  <si>
    <t>菟　田　野</t>
  </si>
  <si>
    <t>榛　　　原</t>
  </si>
  <si>
    <t>室　　　生</t>
  </si>
  <si>
    <t>御杖村</t>
  </si>
  <si>
    <t>御　　　杖</t>
  </si>
  <si>
    <t>高取町</t>
  </si>
  <si>
    <t>高　　　取</t>
  </si>
  <si>
    <t>明日香村</t>
  </si>
  <si>
    <t>聖　　　徳</t>
  </si>
  <si>
    <t>新　　　庄</t>
  </si>
  <si>
    <t>白　　　鳳</t>
  </si>
  <si>
    <t>上　　　牧</t>
  </si>
  <si>
    <t>上牧第二</t>
  </si>
  <si>
    <t>王　　　寺</t>
  </si>
  <si>
    <t>王　寺　南</t>
  </si>
  <si>
    <t>広　　　陵</t>
  </si>
  <si>
    <t>真美ヶ丘</t>
  </si>
  <si>
    <t>河合第一</t>
  </si>
  <si>
    <t>河合第二</t>
  </si>
  <si>
    <t>吉野町</t>
  </si>
  <si>
    <t>吉　　　野</t>
  </si>
  <si>
    <t>大淀町</t>
  </si>
  <si>
    <t>大　　　淀</t>
  </si>
  <si>
    <t>下市町</t>
  </si>
  <si>
    <t>下　　　市</t>
  </si>
  <si>
    <t>黒滝村</t>
  </si>
  <si>
    <t>黒　　　滝</t>
  </si>
  <si>
    <t>下　北　山</t>
  </si>
  <si>
    <t>川　　　上</t>
  </si>
  <si>
    <t>東　吉　野</t>
  </si>
  <si>
    <t>公　　　立　　　計</t>
  </si>
  <si>
    <t>奈良女子</t>
  </si>
  <si>
    <t>東大寺学園</t>
  </si>
  <si>
    <t>帝　塚　山</t>
  </si>
  <si>
    <t>天　　　理</t>
  </si>
  <si>
    <t>奈良学園</t>
  </si>
  <si>
    <t>育　英　西</t>
  </si>
  <si>
    <t>西大和学園</t>
  </si>
  <si>
    <t>私　　　立　　　計</t>
  </si>
  <si>
    <t>国立</t>
  </si>
  <si>
    <t>奈良教育大付属</t>
  </si>
  <si>
    <t>下北山村</t>
  </si>
  <si>
    <t>川上村</t>
  </si>
  <si>
    <t>東吉野村</t>
  </si>
  <si>
    <t>私</t>
  </si>
  <si>
    <t>立</t>
  </si>
  <si>
    <t>智弁学園奈良カレッジ</t>
  </si>
  <si>
    <t>畝　　　傍</t>
  </si>
  <si>
    <t>設置者</t>
  </si>
  <si>
    <t>本務教員数</t>
  </si>
  <si>
    <t>全　　県　　計</t>
  </si>
  <si>
    <t>奈良学園登美ヶ丘</t>
  </si>
  <si>
    <t>大和郡山市</t>
  </si>
  <si>
    <t>十　津　川</t>
  </si>
  <si>
    <t>十津川村</t>
  </si>
  <si>
    <t>再　　　　掲</t>
  </si>
  <si>
    <t>奈良育英</t>
  </si>
  <si>
    <t>学　　級　　数</t>
  </si>
  <si>
    <t>生　　　徒　　　数</t>
  </si>
  <si>
    <t>男子</t>
  </si>
  <si>
    <t>女子</t>
  </si>
  <si>
    <t>特別支援学級</t>
  </si>
  <si>
    <t>合　計</t>
  </si>
  <si>
    <t>複式学級</t>
  </si>
  <si>
    <t>１学年</t>
  </si>
  <si>
    <t>２学年</t>
  </si>
  <si>
    <t>３学年</t>
  </si>
  <si>
    <t>本務職員数</t>
  </si>
  <si>
    <t>県立</t>
  </si>
  <si>
    <t>青　　　翔</t>
  </si>
  <si>
    <t>計</t>
  </si>
  <si>
    <t>上牧町</t>
  </si>
  <si>
    <t>王寺町</t>
  </si>
  <si>
    <t>広陵町</t>
  </si>
  <si>
    <t>河合町</t>
  </si>
  <si>
    <t>大和高田市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</si>
  <si>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</si>
  <si>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</si>
  <si>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</si>
  <si>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</si>
  <si>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</si>
  <si>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</si>
  <si>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</si>
  <si>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</si>
  <si>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</si>
  <si>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奈　　良　　市</t>
  </si>
  <si>
    <t>斑鳩町</t>
  </si>
  <si>
    <t>休校</t>
  </si>
  <si>
    <t>智辯学園</t>
  </si>
  <si>
    <t>緑　ヶ　丘</t>
  </si>
  <si>
    <t>中学校＜暫定速報値＞</t>
  </si>
  <si>
    <t>校数</t>
  </si>
  <si>
    <t>市町村別校数</t>
  </si>
  <si>
    <t>県</t>
  </si>
  <si>
    <t>私立</t>
  </si>
  <si>
    <t>公立</t>
  </si>
  <si>
    <t>↑縦の合計</t>
  </si>
  <si>
    <t>休校数</t>
  </si>
  <si>
    <t>生徒数</t>
  </si>
  <si>
    <t>男女別生徒数の合計と</t>
  </si>
  <si>
    <t>学年生徒数合計との合致</t>
  </si>
  <si>
    <t>縦（合計）の合致</t>
  </si>
  <si>
    <t>横（学年別数）と</t>
  </si>
  <si>
    <t>生徒数</t>
  </si>
  <si>
    <t>本務教員数</t>
  </si>
  <si>
    <t>横（男女の合計）と</t>
  </si>
  <si>
    <t>縦（合計）との合致</t>
  </si>
  <si>
    <t>学級数</t>
  </si>
  <si>
    <t>横（学年合計）と</t>
  </si>
  <si>
    <t>縦（合計）の合致</t>
  </si>
  <si>
    <t>興東館柳生</t>
  </si>
  <si>
    <t>　富雄第三</t>
  </si>
  <si>
    <t>桜　　　 井</t>
  </si>
  <si>
    <t>令和３年５月１日現在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</si>
</sst>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43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177" fontId="6" fillId="0" borderId="15" xfId="49" applyNumberFormat="1" applyFont="1" applyFill="1" applyBorder="1" applyAlignment="1">
      <alignment vertical="center"/>
    </xf>
    <xf numFmtId="177" fontId="6" fillId="0" borderId="0" xfId="49" applyNumberFormat="1" applyFont="1" applyFill="1" applyBorder="1" applyAlignment="1">
      <alignment vertical="center"/>
    </xf>
    <xf numFmtId="177" fontId="6" fillId="0" borderId="16" xfId="49" applyNumberFormat="1" applyFont="1" applyFill="1" applyBorder="1" applyAlignment="1">
      <alignment vertical="center"/>
    </xf>
    <xf numFmtId="177" fontId="6" fillId="0" borderId="17" xfId="49" applyNumberFormat="1" applyFont="1" applyBorder="1" applyAlignment="1">
      <alignment vertical="center"/>
    </xf>
    <xf numFmtId="177" fontId="6" fillId="0" borderId="18" xfId="49" applyNumberFormat="1" applyFont="1" applyBorder="1" applyAlignment="1">
      <alignment vertical="center"/>
    </xf>
    <xf numFmtId="177" fontId="6" fillId="0" borderId="19" xfId="49" applyNumberFormat="1" applyFont="1" applyBorder="1" applyAlignment="1">
      <alignment vertical="center"/>
    </xf>
    <xf numFmtId="177" fontId="6" fillId="0" borderId="20" xfId="49" applyNumberFormat="1" applyFont="1" applyBorder="1" applyAlignment="1">
      <alignment vertical="center"/>
    </xf>
    <xf numFmtId="177" fontId="6" fillId="0" borderId="15" xfId="49" applyNumberFormat="1" applyFont="1" applyBorder="1" applyAlignment="1">
      <alignment vertical="center"/>
    </xf>
    <xf numFmtId="177" fontId="6" fillId="0" borderId="21" xfId="49" applyNumberFormat="1" applyFont="1" applyFill="1" applyBorder="1" applyAlignment="1">
      <alignment vertical="center"/>
    </xf>
    <xf numFmtId="177" fontId="6" fillId="0" borderId="22" xfId="49" applyNumberFormat="1" applyFont="1" applyFill="1" applyBorder="1" applyAlignment="1">
      <alignment vertical="center"/>
    </xf>
    <xf numFmtId="177" fontId="6" fillId="0" borderId="23" xfId="49" applyNumberFormat="1" applyFont="1" applyBorder="1" applyAlignment="1">
      <alignment vertical="center"/>
    </xf>
    <xf numFmtId="177" fontId="6" fillId="0" borderId="24" xfId="49" applyNumberFormat="1" applyFont="1" applyFill="1" applyBorder="1" applyAlignment="1">
      <alignment vertical="center"/>
    </xf>
    <xf numFmtId="177" fontId="6" fillId="0" borderId="25" xfId="49" applyNumberFormat="1" applyFont="1" applyFill="1" applyBorder="1" applyAlignment="1">
      <alignment vertical="center"/>
    </xf>
    <xf numFmtId="177" fontId="6" fillId="0" borderId="17" xfId="49" applyNumberFormat="1" applyFont="1" applyFill="1" applyBorder="1" applyAlignment="1">
      <alignment vertical="center"/>
    </xf>
    <xf numFmtId="177" fontId="6" fillId="0" borderId="26" xfId="49" applyNumberFormat="1" applyFont="1" applyFill="1" applyBorder="1" applyAlignment="1">
      <alignment vertical="center"/>
    </xf>
    <xf numFmtId="177" fontId="6" fillId="0" borderId="18" xfId="49" applyNumberFormat="1" applyFont="1" applyFill="1" applyBorder="1" applyAlignment="1">
      <alignment vertical="center"/>
    </xf>
    <xf numFmtId="177" fontId="6" fillId="0" borderId="19" xfId="49" applyNumberFormat="1" applyFont="1" applyFill="1" applyBorder="1" applyAlignment="1">
      <alignment vertical="center"/>
    </xf>
    <xf numFmtId="177" fontId="6" fillId="0" borderId="21" xfId="49" applyNumberFormat="1" applyFont="1" applyBorder="1" applyAlignment="1">
      <alignment vertical="center"/>
    </xf>
    <xf numFmtId="177" fontId="6" fillId="0" borderId="22" xfId="49" applyNumberFormat="1" applyFont="1" applyBorder="1" applyAlignment="1">
      <alignment vertical="center"/>
    </xf>
    <xf numFmtId="177" fontId="6" fillId="0" borderId="25" xfId="49" applyNumberFormat="1" applyFont="1" applyFill="1" applyBorder="1" applyAlignment="1" applyProtection="1">
      <alignment vertical="center"/>
      <protection locked="0"/>
    </xf>
    <xf numFmtId="177" fontId="6" fillId="0" borderId="17" xfId="49" applyNumberFormat="1" applyFont="1" applyFill="1" applyBorder="1" applyAlignment="1" applyProtection="1">
      <alignment vertical="center"/>
      <protection locked="0"/>
    </xf>
    <xf numFmtId="177" fontId="6" fillId="0" borderId="26" xfId="49" applyNumberFormat="1" applyFont="1" applyFill="1" applyBorder="1" applyAlignment="1" applyProtection="1">
      <alignment vertical="center"/>
      <protection locked="0"/>
    </xf>
    <xf numFmtId="177" fontId="6" fillId="0" borderId="17" xfId="49" applyNumberFormat="1" applyFont="1" applyBorder="1" applyAlignment="1" applyProtection="1">
      <alignment vertical="center"/>
      <protection locked="0"/>
    </xf>
    <xf numFmtId="177" fontId="6" fillId="0" borderId="18" xfId="49" applyNumberFormat="1" applyFont="1" applyBorder="1" applyAlignment="1" applyProtection="1">
      <alignment vertical="center"/>
      <protection locked="0"/>
    </xf>
    <xf numFmtId="177" fontId="6" fillId="0" borderId="19" xfId="49" applyNumberFormat="1" applyFont="1" applyBorder="1" applyAlignment="1" applyProtection="1">
      <alignment vertical="center"/>
      <protection locked="0"/>
    </xf>
    <xf numFmtId="177" fontId="6" fillId="0" borderId="20" xfId="49" applyNumberFormat="1" applyFont="1" applyBorder="1" applyAlignment="1" applyProtection="1">
      <alignment vertical="center"/>
      <protection locked="0"/>
    </xf>
    <xf numFmtId="177" fontId="6" fillId="0" borderId="18" xfId="49" applyNumberFormat="1" applyFont="1" applyFill="1" applyBorder="1" applyAlignment="1" applyProtection="1">
      <alignment vertical="center"/>
      <protection locked="0"/>
    </xf>
    <xf numFmtId="177" fontId="6" fillId="0" borderId="19" xfId="49" applyNumberFormat="1" applyFont="1" applyFill="1" applyBorder="1" applyAlignment="1" applyProtection="1">
      <alignment vertical="center"/>
      <protection locked="0"/>
    </xf>
    <xf numFmtId="177" fontId="6" fillId="0" borderId="26" xfId="49" applyNumberFormat="1" applyFont="1" applyBorder="1" applyAlignment="1" applyProtection="1">
      <alignment vertical="center"/>
      <protection locked="0"/>
    </xf>
    <xf numFmtId="177" fontId="6" fillId="0" borderId="27" xfId="49" applyNumberFormat="1" applyFont="1" applyBorder="1" applyAlignment="1">
      <alignment vertical="center"/>
    </xf>
    <xf numFmtId="177" fontId="6" fillId="0" borderId="28" xfId="49" applyNumberFormat="1" applyFont="1" applyBorder="1" applyAlignment="1">
      <alignment vertical="center"/>
    </xf>
    <xf numFmtId="177" fontId="6" fillId="0" borderId="29" xfId="49" applyNumberFormat="1" applyFont="1" applyFill="1" applyBorder="1" applyAlignment="1">
      <alignment vertical="center"/>
    </xf>
    <xf numFmtId="177" fontId="6" fillId="0" borderId="12" xfId="49" applyNumberFormat="1" applyFont="1" applyFill="1" applyBorder="1" applyAlignment="1">
      <alignment vertical="center"/>
    </xf>
    <xf numFmtId="177" fontId="6" fillId="0" borderId="20" xfId="49" applyNumberFormat="1" applyFont="1" applyFill="1" applyBorder="1" applyAlignment="1">
      <alignment vertical="center"/>
    </xf>
    <xf numFmtId="177" fontId="6" fillId="0" borderId="30" xfId="49" applyNumberFormat="1" applyFont="1" applyFill="1" applyBorder="1" applyAlignment="1">
      <alignment vertical="center"/>
    </xf>
    <xf numFmtId="177" fontId="6" fillId="0" borderId="31" xfId="49" applyNumberFormat="1" applyFont="1" applyFill="1" applyBorder="1" applyAlignment="1">
      <alignment vertical="center"/>
    </xf>
    <xf numFmtId="177" fontId="6" fillId="0" borderId="25" xfId="49" applyNumberFormat="1" applyFont="1" applyBorder="1" applyAlignment="1">
      <alignment vertical="center"/>
    </xf>
    <xf numFmtId="177" fontId="6" fillId="0" borderId="32" xfId="49" applyNumberFormat="1" applyFont="1" applyBorder="1" applyAlignment="1">
      <alignment vertical="center"/>
    </xf>
    <xf numFmtId="177" fontId="6" fillId="0" borderId="29" xfId="49" applyNumberFormat="1" applyFont="1" applyBorder="1" applyAlignment="1">
      <alignment vertical="center"/>
    </xf>
    <xf numFmtId="177" fontId="6" fillId="0" borderId="0" xfId="49" applyNumberFormat="1" applyFont="1" applyBorder="1" applyAlignment="1">
      <alignment vertical="center"/>
    </xf>
    <xf numFmtId="177" fontId="6" fillId="0" borderId="33" xfId="49" applyNumberFormat="1" applyFont="1" applyBorder="1" applyAlignment="1">
      <alignment vertical="center"/>
    </xf>
    <xf numFmtId="177" fontId="6" fillId="0" borderId="17" xfId="49" applyNumberFormat="1" applyFont="1" applyBorder="1" applyAlignment="1" applyProtection="1">
      <alignment vertical="center"/>
      <protection/>
    </xf>
    <xf numFmtId="177" fontId="6" fillId="0" borderId="30" xfId="49" applyNumberFormat="1" applyFont="1" applyBorder="1" applyAlignment="1">
      <alignment vertical="center"/>
    </xf>
    <xf numFmtId="177" fontId="6" fillId="0" borderId="31" xfId="49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34" xfId="49" applyNumberFormat="1" applyFont="1" applyFill="1" applyBorder="1" applyAlignment="1">
      <alignment vertical="center"/>
    </xf>
    <xf numFmtId="177" fontId="6" fillId="0" borderId="35" xfId="49" applyNumberFormat="1" applyFont="1" applyFill="1" applyBorder="1" applyAlignment="1">
      <alignment vertical="center"/>
    </xf>
    <xf numFmtId="177" fontId="6" fillId="0" borderId="36" xfId="49" applyNumberFormat="1" applyFont="1" applyFill="1" applyBorder="1" applyAlignment="1">
      <alignment vertical="center"/>
    </xf>
    <xf numFmtId="177" fontId="6" fillId="0" borderId="37" xfId="49" applyNumberFormat="1" applyFont="1" applyFill="1" applyBorder="1" applyAlignment="1">
      <alignment vertical="center"/>
    </xf>
    <xf numFmtId="177" fontId="6" fillId="0" borderId="38" xfId="49" applyNumberFormat="1" applyFont="1" applyFill="1" applyBorder="1" applyAlignment="1">
      <alignment vertical="center"/>
    </xf>
    <xf numFmtId="177" fontId="6" fillId="0" borderId="39" xfId="49" applyNumberFormat="1" applyFont="1" applyFill="1" applyBorder="1" applyAlignment="1">
      <alignment vertical="center"/>
    </xf>
    <xf numFmtId="177" fontId="6" fillId="0" borderId="40" xfId="49" applyNumberFormat="1" applyFont="1" applyFill="1" applyBorder="1" applyAlignment="1">
      <alignment vertical="center"/>
    </xf>
    <xf numFmtId="177" fontId="6" fillId="0" borderId="41" xfId="49" applyNumberFormat="1" applyFont="1" applyFill="1" applyBorder="1" applyAlignment="1">
      <alignment vertical="center"/>
    </xf>
    <xf numFmtId="177" fontId="6" fillId="0" borderId="14" xfId="49" applyNumberFormat="1" applyFont="1" applyFill="1" applyBorder="1" applyAlignment="1">
      <alignment vertical="center"/>
    </xf>
    <xf numFmtId="177" fontId="6" fillId="0" borderId="42" xfId="49" applyNumberFormat="1" applyFont="1" applyFill="1" applyBorder="1" applyAlignment="1">
      <alignment vertical="center"/>
    </xf>
    <xf numFmtId="177" fontId="6" fillId="0" borderId="36" xfId="49" applyNumberFormat="1" applyFont="1" applyBorder="1" applyAlignment="1">
      <alignment vertical="center"/>
    </xf>
    <xf numFmtId="177" fontId="6" fillId="0" borderId="41" xfId="49" applyNumberFormat="1" applyFont="1" applyBorder="1" applyAlignment="1">
      <alignment vertical="center"/>
    </xf>
    <xf numFmtId="177" fontId="6" fillId="0" borderId="35" xfId="49" applyNumberFormat="1" applyFont="1" applyBorder="1" applyAlignment="1">
      <alignment vertical="center"/>
    </xf>
    <xf numFmtId="177" fontId="6" fillId="0" borderId="43" xfId="49" applyNumberFormat="1" applyFont="1" applyBorder="1" applyAlignment="1">
      <alignment vertical="center"/>
    </xf>
    <xf numFmtId="177" fontId="6" fillId="0" borderId="38" xfId="49" applyNumberFormat="1" applyFont="1" applyBorder="1" applyAlignment="1">
      <alignment vertical="center"/>
    </xf>
    <xf numFmtId="177" fontId="6" fillId="0" borderId="39" xfId="49" applyNumberFormat="1" applyFont="1" applyBorder="1" applyAlignment="1">
      <alignment vertical="center"/>
    </xf>
    <xf numFmtId="177" fontId="6" fillId="0" borderId="44" xfId="49" applyNumberFormat="1" applyFont="1" applyBorder="1" applyAlignment="1">
      <alignment vertical="center"/>
    </xf>
    <xf numFmtId="177" fontId="6" fillId="0" borderId="45" xfId="49" applyNumberFormat="1" applyFont="1" applyBorder="1" applyAlignment="1">
      <alignment vertical="center"/>
    </xf>
    <xf numFmtId="177" fontId="6" fillId="0" borderId="34" xfId="0" applyNumberFormat="1" applyFont="1" applyFill="1" applyBorder="1" applyAlignment="1">
      <alignment vertical="center"/>
    </xf>
    <xf numFmtId="177" fontId="6" fillId="0" borderId="42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41" xfId="0" applyNumberFormat="1" applyFont="1" applyBorder="1" applyAlignment="1">
      <alignment vertical="center"/>
    </xf>
    <xf numFmtId="177" fontId="6" fillId="0" borderId="35" xfId="0" applyNumberFormat="1" applyFont="1" applyBorder="1" applyAlignment="1">
      <alignment vertical="center"/>
    </xf>
    <xf numFmtId="177" fontId="6" fillId="0" borderId="43" xfId="0" applyNumberFormat="1" applyFont="1" applyBorder="1" applyAlignment="1">
      <alignment vertical="center"/>
    </xf>
    <xf numFmtId="177" fontId="6" fillId="0" borderId="38" xfId="0" applyNumberFormat="1" applyFont="1" applyBorder="1" applyAlignment="1">
      <alignment vertical="center"/>
    </xf>
    <xf numFmtId="177" fontId="6" fillId="0" borderId="39" xfId="0" applyNumberFormat="1" applyFont="1" applyBorder="1" applyAlignment="1">
      <alignment vertical="center"/>
    </xf>
    <xf numFmtId="177" fontId="6" fillId="0" borderId="42" xfId="0" applyNumberFormat="1" applyFont="1" applyBorder="1" applyAlignment="1">
      <alignment vertical="center"/>
    </xf>
    <xf numFmtId="177" fontId="6" fillId="0" borderId="45" xfId="0" applyNumberFormat="1" applyFont="1" applyBorder="1" applyAlignment="1">
      <alignment vertical="center"/>
    </xf>
    <xf numFmtId="177" fontId="6" fillId="0" borderId="17" xfId="49" applyNumberFormat="1" applyFont="1" applyFill="1" applyBorder="1" applyAlignment="1" applyProtection="1">
      <alignment vertical="center"/>
      <protection/>
    </xf>
    <xf numFmtId="177" fontId="6" fillId="0" borderId="26" xfId="0" applyNumberFormat="1" applyFont="1" applyFill="1" applyBorder="1" applyAlignment="1" applyProtection="1">
      <alignment vertical="center"/>
      <protection locked="0"/>
    </xf>
    <xf numFmtId="177" fontId="6" fillId="0" borderId="20" xfId="49" applyNumberFormat="1" applyFont="1" applyFill="1" applyBorder="1" applyAlignment="1" applyProtection="1">
      <alignment vertical="center"/>
      <protection locked="0"/>
    </xf>
    <xf numFmtId="177" fontId="6" fillId="0" borderId="20" xfId="49" applyNumberFormat="1" applyFont="1" applyBorder="1" applyAlignment="1">
      <alignment vertical="center" shrinkToFi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255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177" fontId="6" fillId="0" borderId="51" xfId="0" applyNumberFormat="1" applyFont="1" applyFill="1" applyBorder="1" applyAlignment="1" applyProtection="1">
      <alignment vertical="center"/>
      <protection locked="0"/>
    </xf>
    <xf numFmtId="177" fontId="6" fillId="0" borderId="52" xfId="49" applyNumberFormat="1" applyFont="1" applyFill="1" applyBorder="1" applyAlignment="1" applyProtection="1">
      <alignment vertical="center"/>
      <protection locked="0"/>
    </xf>
    <xf numFmtId="177" fontId="6" fillId="0" borderId="53" xfId="49" applyNumberFormat="1" applyFont="1" applyFill="1" applyBorder="1" applyAlignment="1" applyProtection="1">
      <alignment vertical="center"/>
      <protection locked="0"/>
    </xf>
    <xf numFmtId="177" fontId="6" fillId="0" borderId="54" xfId="49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52" xfId="49" applyNumberFormat="1" applyFont="1" applyBorder="1" applyAlignment="1">
      <alignment vertical="center"/>
    </xf>
    <xf numFmtId="177" fontId="6" fillId="0" borderId="55" xfId="49" applyNumberFormat="1" applyFont="1" applyFill="1" applyBorder="1" applyAlignment="1" applyProtection="1">
      <alignment vertical="center"/>
      <protection locked="0"/>
    </xf>
    <xf numFmtId="177" fontId="6" fillId="0" borderId="56" xfId="49" applyNumberFormat="1" applyFont="1" applyFill="1" applyBorder="1" applyAlignment="1" applyProtection="1">
      <alignment vertical="center"/>
      <protection locked="0"/>
    </xf>
    <xf numFmtId="177" fontId="6" fillId="0" borderId="57" xfId="49" applyNumberFormat="1" applyFont="1" applyFill="1" applyBorder="1" applyAlignment="1" applyProtection="1">
      <alignment vertical="center"/>
      <protection locked="0"/>
    </xf>
    <xf numFmtId="177" fontId="6" fillId="0" borderId="58" xfId="49" applyNumberFormat="1" applyFont="1" applyBorder="1" applyAlignment="1">
      <alignment vertical="center"/>
    </xf>
    <xf numFmtId="177" fontId="6" fillId="0" borderId="59" xfId="49" applyNumberFormat="1" applyFont="1" applyBorder="1" applyAlignment="1">
      <alignment vertical="center"/>
    </xf>
    <xf numFmtId="177" fontId="6" fillId="0" borderId="11" xfId="49" applyNumberFormat="1" applyFont="1" applyBorder="1" applyAlignment="1">
      <alignment vertical="center"/>
    </xf>
    <xf numFmtId="177" fontId="6" fillId="0" borderId="60" xfId="0" applyNumberFormat="1" applyFont="1" applyFill="1" applyBorder="1" applyAlignment="1" applyProtection="1">
      <alignment vertical="center"/>
      <protection locked="0"/>
    </xf>
    <xf numFmtId="177" fontId="6" fillId="0" borderId="15" xfId="49" applyNumberFormat="1" applyFont="1" applyFill="1" applyBorder="1" applyAlignment="1" applyProtection="1">
      <alignment vertical="center"/>
      <protection locked="0"/>
    </xf>
    <xf numFmtId="177" fontId="6" fillId="0" borderId="21" xfId="49" applyNumberFormat="1" applyFont="1" applyFill="1" applyBorder="1" applyAlignment="1" applyProtection="1">
      <alignment vertical="center"/>
      <protection locked="0"/>
    </xf>
    <xf numFmtId="177" fontId="6" fillId="0" borderId="61" xfId="49" applyNumberFormat="1" applyFont="1" applyFill="1" applyBorder="1" applyAlignment="1" applyProtection="1">
      <alignment vertical="center"/>
      <protection locked="0"/>
    </xf>
    <xf numFmtId="177" fontId="6" fillId="0" borderId="22" xfId="49" applyNumberFormat="1" applyFont="1" applyFill="1" applyBorder="1" applyAlignment="1" applyProtection="1">
      <alignment vertical="center"/>
      <protection locked="0"/>
    </xf>
    <xf numFmtId="177" fontId="6" fillId="0" borderId="0" xfId="49" applyNumberFormat="1" applyFont="1" applyFill="1" applyBorder="1" applyAlignment="1" applyProtection="1">
      <alignment vertical="center"/>
      <protection locked="0"/>
    </xf>
    <xf numFmtId="177" fontId="6" fillId="0" borderId="62" xfId="49" applyNumberFormat="1" applyFont="1" applyBorder="1" applyAlignment="1">
      <alignment vertical="center"/>
    </xf>
    <xf numFmtId="177" fontId="6" fillId="0" borderId="10" xfId="49" applyNumberFormat="1" applyFont="1" applyBorder="1" applyAlignment="1">
      <alignment vertical="center"/>
    </xf>
    <xf numFmtId="177" fontId="6" fillId="0" borderId="60" xfId="49" applyNumberFormat="1" applyFont="1" applyFill="1" applyBorder="1" applyAlignment="1" applyProtection="1">
      <alignment vertical="center"/>
      <protection locked="0"/>
    </xf>
    <xf numFmtId="177" fontId="6" fillId="0" borderId="51" xfId="49" applyNumberFormat="1" applyFont="1" applyFill="1" applyBorder="1" applyAlignment="1" applyProtection="1">
      <alignment vertical="center"/>
      <protection locked="0"/>
    </xf>
    <xf numFmtId="177" fontId="6" fillId="0" borderId="63" xfId="49" applyNumberFormat="1" applyFont="1" applyFill="1" applyBorder="1" applyAlignment="1" applyProtection="1">
      <alignment vertical="center"/>
      <protection locked="0"/>
    </xf>
    <xf numFmtId="177" fontId="6" fillId="0" borderId="23" xfId="49" applyNumberFormat="1" applyFont="1" applyFill="1" applyBorder="1" applyAlignment="1" applyProtection="1">
      <alignment vertical="center"/>
      <protection locked="0"/>
    </xf>
    <xf numFmtId="177" fontId="6" fillId="0" borderId="64" xfId="49" applyNumberFormat="1" applyFont="1" applyFill="1" applyBorder="1" applyAlignment="1" applyProtection="1">
      <alignment vertical="center"/>
      <protection locked="0"/>
    </xf>
    <xf numFmtId="177" fontId="6" fillId="0" borderId="65" xfId="49" applyNumberFormat="1" applyFont="1" applyFill="1" applyBorder="1" applyAlignment="1" applyProtection="1">
      <alignment vertical="center"/>
      <protection locked="0"/>
    </xf>
    <xf numFmtId="177" fontId="6" fillId="0" borderId="64" xfId="49" applyNumberFormat="1" applyFont="1" applyBorder="1" applyAlignment="1">
      <alignment vertical="center"/>
    </xf>
    <xf numFmtId="177" fontId="6" fillId="0" borderId="53" xfId="49" applyNumberFormat="1" applyFont="1" applyBorder="1" applyAlignment="1">
      <alignment vertical="center"/>
    </xf>
    <xf numFmtId="177" fontId="6" fillId="0" borderId="16" xfId="49" applyNumberFormat="1" applyFont="1" applyFill="1" applyBorder="1" applyAlignment="1" applyProtection="1">
      <alignment vertical="center"/>
      <protection locked="0"/>
    </xf>
    <xf numFmtId="177" fontId="6" fillId="0" borderId="66" xfId="49" applyNumberFormat="1" applyFont="1" applyFill="1" applyBorder="1" applyAlignment="1" applyProtection="1">
      <alignment vertical="center"/>
      <protection locked="0"/>
    </xf>
    <xf numFmtId="177" fontId="6" fillId="0" borderId="16" xfId="49" applyNumberFormat="1" applyFont="1" applyBorder="1" applyAlignment="1">
      <alignment vertical="center"/>
    </xf>
    <xf numFmtId="177" fontId="6" fillId="0" borderId="67" xfId="0" applyNumberFormat="1" applyFont="1" applyBorder="1" applyAlignment="1">
      <alignment vertical="center"/>
    </xf>
    <xf numFmtId="177" fontId="6" fillId="0" borderId="52" xfId="0" applyNumberFormat="1" applyFont="1" applyBorder="1" applyAlignment="1">
      <alignment vertical="center"/>
    </xf>
    <xf numFmtId="177" fontId="6" fillId="0" borderId="63" xfId="0" applyNumberFormat="1" applyFont="1" applyBorder="1" applyAlignment="1">
      <alignment vertical="center"/>
    </xf>
    <xf numFmtId="177" fontId="6" fillId="0" borderId="64" xfId="0" applyNumberFormat="1" applyFont="1" applyBorder="1" applyAlignment="1">
      <alignment vertical="center"/>
    </xf>
    <xf numFmtId="177" fontId="6" fillId="0" borderId="55" xfId="0" applyNumberFormat="1" applyFont="1" applyBorder="1" applyAlignment="1">
      <alignment vertical="center"/>
    </xf>
    <xf numFmtId="177" fontId="6" fillId="0" borderId="56" xfId="0" applyNumberFormat="1" applyFont="1" applyBorder="1" applyAlignment="1">
      <alignment vertical="center"/>
    </xf>
    <xf numFmtId="177" fontId="6" fillId="0" borderId="57" xfId="0" applyNumberFormat="1" applyFont="1" applyBorder="1" applyAlignment="1">
      <alignment vertical="center"/>
    </xf>
    <xf numFmtId="177" fontId="6" fillId="0" borderId="59" xfId="0" applyNumberFormat="1" applyFont="1" applyBorder="1" applyAlignment="1">
      <alignment vertical="center"/>
    </xf>
    <xf numFmtId="177" fontId="6" fillId="0" borderId="54" xfId="0" applyNumberFormat="1" applyFont="1" applyBorder="1" applyAlignment="1">
      <alignment vertical="center"/>
    </xf>
    <xf numFmtId="0" fontId="0" fillId="0" borderId="44" xfId="0" applyFont="1" applyBorder="1" applyAlignment="1">
      <alignment horizontal="centerContinuous" vertical="center"/>
    </xf>
    <xf numFmtId="0" fontId="0" fillId="0" borderId="13" xfId="0" applyFont="1" applyBorder="1" applyAlignment="1">
      <alignment vertical="center" textRotation="255"/>
    </xf>
    <xf numFmtId="177" fontId="6" fillId="0" borderId="67" xfId="49" applyNumberFormat="1" applyFont="1" applyFill="1" applyBorder="1" applyAlignment="1">
      <alignment vertical="center"/>
    </xf>
    <xf numFmtId="177" fontId="6" fillId="0" borderId="52" xfId="49" applyNumberFormat="1" applyFont="1" applyFill="1" applyBorder="1" applyAlignment="1">
      <alignment vertical="center"/>
    </xf>
    <xf numFmtId="177" fontId="6" fillId="0" borderId="53" xfId="49" applyNumberFormat="1" applyFont="1" applyFill="1" applyBorder="1" applyAlignment="1">
      <alignment vertical="center"/>
    </xf>
    <xf numFmtId="177" fontId="6" fillId="0" borderId="64" xfId="49" applyNumberFormat="1" applyFont="1" applyFill="1" applyBorder="1" applyAlignment="1">
      <alignment vertical="center"/>
    </xf>
    <xf numFmtId="177" fontId="6" fillId="0" borderId="55" xfId="49" applyNumberFormat="1" applyFont="1" applyBorder="1" applyAlignment="1">
      <alignment vertical="center"/>
    </xf>
    <xf numFmtId="177" fontId="6" fillId="0" borderId="56" xfId="49" applyNumberFormat="1" applyFont="1" applyBorder="1" applyAlignment="1">
      <alignment vertical="center"/>
    </xf>
    <xf numFmtId="177" fontId="6" fillId="0" borderId="57" xfId="49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60" xfId="49" applyNumberFormat="1" applyFont="1" applyFill="1" applyBorder="1" applyAlignment="1">
      <alignment vertical="center"/>
    </xf>
    <xf numFmtId="177" fontId="6" fillId="0" borderId="16" xfId="49" applyNumberFormat="1" applyFont="1" applyBorder="1" applyAlignment="1" applyProtection="1">
      <alignment vertical="center"/>
      <protection locked="0"/>
    </xf>
    <xf numFmtId="177" fontId="6" fillId="0" borderId="15" xfId="49" applyNumberFormat="1" applyFont="1" applyBorder="1" applyAlignment="1" applyProtection="1">
      <alignment vertical="center"/>
      <protection locked="0"/>
    </xf>
    <xf numFmtId="177" fontId="6" fillId="0" borderId="21" xfId="49" applyNumberFormat="1" applyFont="1" applyBorder="1" applyAlignment="1" applyProtection="1">
      <alignment vertical="center"/>
      <protection locked="0"/>
    </xf>
    <xf numFmtId="177" fontId="6" fillId="0" borderId="22" xfId="49" applyNumberFormat="1" applyFont="1" applyBorder="1" applyAlignment="1" applyProtection="1">
      <alignment vertical="center"/>
      <protection locked="0"/>
    </xf>
    <xf numFmtId="177" fontId="6" fillId="0" borderId="23" xfId="49" applyNumberFormat="1" applyFont="1" applyBorder="1" applyAlignment="1" applyProtection="1">
      <alignment vertical="center"/>
      <protection locked="0"/>
    </xf>
    <xf numFmtId="177" fontId="6" fillId="0" borderId="13" xfId="49" applyNumberFormat="1" applyFont="1" applyFill="1" applyBorder="1" applyAlignment="1">
      <alignment vertical="center"/>
    </xf>
    <xf numFmtId="177" fontId="6" fillId="0" borderId="61" xfId="49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0" borderId="66" xfId="49" applyNumberFormat="1" applyFont="1" applyBorder="1" applyAlignment="1">
      <alignment vertical="center"/>
    </xf>
    <xf numFmtId="177" fontId="6" fillId="0" borderId="46" xfId="49" applyNumberFormat="1" applyFont="1" applyFill="1" applyBorder="1" applyAlignment="1">
      <alignment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8" fillId="0" borderId="68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69" xfId="0" applyBorder="1" applyAlignment="1">
      <alignment horizontal="right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Fill="1" applyBorder="1" applyAlignment="1">
      <alignment/>
    </xf>
    <xf numFmtId="0" fontId="5" fillId="0" borderId="44" xfId="0" applyFont="1" applyFill="1" applyBorder="1" applyAlignment="1">
      <alignment horizontal="center" vertical="center" textRotation="255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Continuous" vertical="center"/>
    </xf>
    <xf numFmtId="0" fontId="0" fillId="0" borderId="0" xfId="0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67" xfId="0" applyFont="1" applyBorder="1" applyAlignment="1">
      <alignment vertical="distributed" textRotation="255"/>
    </xf>
    <xf numFmtId="0" fontId="0" fillId="0" borderId="13" xfId="0" applyFont="1" applyBorder="1" applyAlignment="1">
      <alignment vertical="distributed" textRotation="255"/>
    </xf>
    <xf numFmtId="0" fontId="0" fillId="0" borderId="46" xfId="0" applyFont="1" applyBorder="1" applyAlignment="1">
      <alignment vertical="distributed" textRotation="255"/>
    </xf>
    <xf numFmtId="0" fontId="0" fillId="0" borderId="6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distributed" textRotation="255" indent="1"/>
    </xf>
    <xf numFmtId="0" fontId="0" fillId="0" borderId="17" xfId="0" applyFont="1" applyBorder="1" applyAlignment="1">
      <alignment horizontal="center" vertical="distributed" textRotation="255" indent="1"/>
    </xf>
    <xf numFmtId="0" fontId="6" fillId="0" borderId="15" xfId="0" applyFont="1" applyBorder="1" applyAlignment="1">
      <alignment horizontal="center" vertical="distributed" textRotation="255" indent="1"/>
    </xf>
    <xf numFmtId="0" fontId="6" fillId="0" borderId="17" xfId="0" applyFont="1" applyBorder="1" applyAlignment="1">
      <alignment horizontal="center" vertical="distributed" textRotation="255" indent="1"/>
    </xf>
    <xf numFmtId="0" fontId="0" fillId="0" borderId="75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7" fillId="0" borderId="76" xfId="0" applyFont="1" applyBorder="1" applyAlignment="1">
      <alignment horizontal="center" vertical="distributed" textRotation="255" indent="1"/>
    </xf>
    <xf numFmtId="0" fontId="7" fillId="0" borderId="21" xfId="0" applyFont="1" applyBorder="1" applyAlignment="1">
      <alignment horizontal="center" vertical="distributed" textRotation="255" indent="1"/>
    </xf>
    <xf numFmtId="0" fontId="7" fillId="0" borderId="18" xfId="0" applyFont="1" applyBorder="1" applyAlignment="1">
      <alignment horizontal="center" vertical="distributed" textRotation="255" indent="1"/>
    </xf>
    <xf numFmtId="0" fontId="0" fillId="0" borderId="5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78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distributed" textRotation="255" indent="1"/>
    </xf>
    <xf numFmtId="0" fontId="6" fillId="0" borderId="60" xfId="0" applyFont="1" applyBorder="1" applyAlignment="1">
      <alignment horizontal="center" vertical="distributed" textRotation="255" indent="1"/>
    </xf>
    <xf numFmtId="0" fontId="6" fillId="0" borderId="24" xfId="0" applyFont="1" applyBorder="1" applyAlignment="1">
      <alignment horizontal="center" vertical="distributed" textRotation="255" indent="1"/>
    </xf>
    <xf numFmtId="0" fontId="0" fillId="0" borderId="64" xfId="0" applyFont="1" applyBorder="1" applyAlignment="1">
      <alignment horizontal="center" vertical="distributed" textRotation="255" indent="1"/>
    </xf>
    <xf numFmtId="0" fontId="0" fillId="0" borderId="16" xfId="0" applyFont="1" applyBorder="1" applyAlignment="1">
      <alignment horizontal="center" vertical="distributed" textRotation="255" indent="1"/>
    </xf>
    <xf numFmtId="0" fontId="0" fillId="0" borderId="26" xfId="0" applyFont="1" applyBorder="1" applyAlignment="1">
      <alignment horizontal="center" vertical="distributed" textRotation="255" indent="1"/>
    </xf>
    <xf numFmtId="0" fontId="0" fillId="0" borderId="52" xfId="0" applyFont="1" applyBorder="1" applyAlignment="1">
      <alignment horizontal="center" vertical="distributed" textRotation="255" indent="1"/>
    </xf>
    <xf numFmtId="0" fontId="6" fillId="0" borderId="52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7" xfId="0" applyFont="1" applyBorder="1" applyAlignment="1">
      <alignment horizontal="center" vertical="center" textRotation="255" shrinkToFit="1"/>
    </xf>
    <xf numFmtId="0" fontId="6" fillId="0" borderId="54" xfId="0" applyFont="1" applyBorder="1" applyAlignment="1">
      <alignment horizontal="center" vertical="distributed" textRotation="255" indent="1"/>
    </xf>
    <xf numFmtId="0" fontId="6" fillId="0" borderId="27" xfId="0" applyFont="1" applyBorder="1" applyAlignment="1">
      <alignment horizontal="center" vertical="distributed" textRotation="255" indent="1"/>
    </xf>
    <xf numFmtId="0" fontId="6" fillId="0" borderId="29" xfId="0" applyFont="1" applyBorder="1" applyAlignment="1">
      <alignment horizontal="center" vertical="distributed" textRotation="255" indent="1"/>
    </xf>
    <xf numFmtId="0" fontId="7" fillId="0" borderId="79" xfId="0" applyFont="1" applyBorder="1" applyAlignment="1">
      <alignment horizontal="center" vertical="distributed" textRotation="255" indent="1"/>
    </xf>
    <xf numFmtId="0" fontId="7" fillId="0" borderId="22" xfId="0" applyFont="1" applyBorder="1" applyAlignment="1">
      <alignment horizontal="center" vertical="distributed" textRotation="255" indent="1"/>
    </xf>
    <xf numFmtId="0" fontId="7" fillId="0" borderId="19" xfId="0" applyFont="1" applyBorder="1" applyAlignment="1">
      <alignment horizontal="center" vertical="distributed" textRotation="255" indent="1"/>
    </xf>
    <xf numFmtId="0" fontId="7" fillId="0" borderId="80" xfId="0" applyFont="1" applyBorder="1" applyAlignment="1">
      <alignment horizontal="center" vertical="center" textRotation="255" shrinkToFit="1"/>
    </xf>
    <xf numFmtId="0" fontId="7" fillId="0" borderId="23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center" vertical="center" textRotation="255" shrinkToFit="1"/>
    </xf>
    <xf numFmtId="0" fontId="0" fillId="0" borderId="81" xfId="0" applyFont="1" applyBorder="1" applyAlignment="1">
      <alignment horizontal="center" vertical="center" textRotation="255"/>
    </xf>
    <xf numFmtId="0" fontId="0" fillId="0" borderId="82" xfId="0" applyFont="1" applyBorder="1" applyAlignment="1">
      <alignment horizontal="center" vertical="center" textRotation="255"/>
    </xf>
    <xf numFmtId="0" fontId="0" fillId="0" borderId="80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0" borderId="77" xfId="0" applyFont="1" applyBorder="1" applyAlignment="1">
      <alignment horizontal="center" vertical="center" textRotation="255"/>
    </xf>
    <xf numFmtId="0" fontId="0" fillId="0" borderId="68" xfId="0" applyFont="1" applyBorder="1" applyAlignment="1">
      <alignment horizontal="center" vertical="center" textRotation="255"/>
    </xf>
    <xf numFmtId="0" fontId="0" fillId="0" borderId="69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 shrinkToFit="1"/>
    </xf>
    <xf numFmtId="0" fontId="5" fillId="0" borderId="12" xfId="0" applyFont="1" applyFill="1" applyBorder="1" applyAlignment="1">
      <alignment horizontal="center" vertical="center" textRotation="255" shrinkToFit="1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 shrinkToFit="1"/>
    </xf>
    <xf numFmtId="0" fontId="7" fillId="0" borderId="12" xfId="0" applyFont="1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8"/>
  <sheetViews>
    <sheetView showZeros="0" tabSelected="1" view="pageBreakPreview" zoomScale="80" zoomScaleSheetLayoutView="80" zoomScalePageLayoutView="0" workbookViewId="0" topLeftCell="A1">
      <pane xSplit="4" ySplit="10" topLeftCell="E9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V1" sqref="V1:AC16384"/>
    </sheetView>
  </sheetViews>
  <sheetFormatPr defaultColWidth="9.00390625" defaultRowHeight="13.5"/>
  <cols>
    <col min="1" max="1" width="4.25390625" style="0" hidden="1" customWidth="1"/>
    <col min="2" max="2" width="5.00390625" style="0" hidden="1" customWidth="1"/>
    <col min="3" max="3" width="4.875" style="0" customWidth="1"/>
    <col min="4" max="4" width="13.00390625" style="0" customWidth="1"/>
    <col min="5" max="10" width="5.125" style="0" customWidth="1"/>
    <col min="11" max="14" width="6.00390625" style="0" customWidth="1"/>
    <col min="15" max="16" width="6.25390625" style="0" customWidth="1"/>
    <col min="17" max="21" width="5.125" style="0" customWidth="1"/>
    <col min="22" max="22" width="4.875" style="3" hidden="1" customWidth="1"/>
    <col min="23" max="23" width="7.25390625" style="3" hidden="1" customWidth="1"/>
    <col min="24" max="24" width="4.50390625" style="3" hidden="1" customWidth="1"/>
    <col min="25" max="25" width="7.25390625" style="3" hidden="1" customWidth="1"/>
    <col min="26" max="26" width="4.375" style="3" hidden="1" customWidth="1"/>
    <col min="27" max="27" width="6.25390625" style="3" hidden="1" customWidth="1"/>
    <col min="28" max="28" width="4.25390625" style="3" hidden="1" customWidth="1"/>
    <col min="29" max="29" width="6.50390625" style="3" hidden="1" customWidth="1"/>
    <col min="30" max="30" width="9.00390625" style="3" customWidth="1"/>
  </cols>
  <sheetData>
    <row r="1" spans="3:23" ht="17.25">
      <c r="C1" s="1" t="s">
        <v>166</v>
      </c>
      <c r="Q1" t="s">
        <v>189</v>
      </c>
      <c r="V1" s="3" t="s">
        <v>173</v>
      </c>
      <c r="W1" s="3">
        <f>COUNTIF(E11:E155,"休校")</f>
        <v>1</v>
      </c>
    </row>
    <row r="2" ht="14.25" thickBot="1"/>
    <row r="3" spans="1:21" ht="17.25" customHeight="1" thickBot="1">
      <c r="A3" s="181" t="s">
        <v>167</v>
      </c>
      <c r="B3" s="182" t="s">
        <v>168</v>
      </c>
      <c r="C3" s="183" t="s">
        <v>124</v>
      </c>
      <c r="D3" s="186" t="s">
        <v>3</v>
      </c>
      <c r="E3" s="189" t="s">
        <v>133</v>
      </c>
      <c r="F3" s="190"/>
      <c r="G3" s="190"/>
      <c r="H3" s="190"/>
      <c r="I3" s="190"/>
      <c r="J3" s="191"/>
      <c r="K3" s="192" t="s">
        <v>134</v>
      </c>
      <c r="L3" s="193"/>
      <c r="M3" s="193"/>
      <c r="N3" s="193"/>
      <c r="O3" s="193"/>
      <c r="P3" s="193"/>
      <c r="Q3" s="194"/>
      <c r="R3" s="186" t="s">
        <v>125</v>
      </c>
      <c r="S3" s="204"/>
      <c r="T3" s="205"/>
      <c r="U3" s="209" t="s">
        <v>143</v>
      </c>
    </row>
    <row r="4" spans="1:21" ht="13.5" customHeight="1">
      <c r="A4" s="181"/>
      <c r="B4" s="182"/>
      <c r="C4" s="184"/>
      <c r="D4" s="187"/>
      <c r="E4" s="212" t="s">
        <v>139</v>
      </c>
      <c r="F4" s="215" t="s">
        <v>140</v>
      </c>
      <c r="G4" s="218" t="s">
        <v>141</v>
      </c>
      <c r="H4" s="218" t="s">
        <v>142</v>
      </c>
      <c r="I4" s="219" t="s">
        <v>137</v>
      </c>
      <c r="J4" s="222" t="s">
        <v>138</v>
      </c>
      <c r="K4" s="216" t="s">
        <v>140</v>
      </c>
      <c r="L4" s="195" t="s">
        <v>141</v>
      </c>
      <c r="M4" s="195" t="s">
        <v>142</v>
      </c>
      <c r="N4" s="197" t="s">
        <v>138</v>
      </c>
      <c r="O4" s="199" t="s">
        <v>131</v>
      </c>
      <c r="P4" s="200"/>
      <c r="Q4" s="200"/>
      <c r="R4" s="206"/>
      <c r="S4" s="207"/>
      <c r="T4" s="208"/>
      <c r="U4" s="210"/>
    </row>
    <row r="5" spans="1:21" ht="13.5">
      <c r="A5" s="181"/>
      <c r="B5" s="182"/>
      <c r="C5" s="184"/>
      <c r="D5" s="187"/>
      <c r="E5" s="213"/>
      <c r="F5" s="216"/>
      <c r="G5" s="195"/>
      <c r="H5" s="195"/>
      <c r="I5" s="220"/>
      <c r="J5" s="223"/>
      <c r="K5" s="216"/>
      <c r="L5" s="195"/>
      <c r="M5" s="195"/>
      <c r="N5" s="197"/>
      <c r="O5" s="201" t="s">
        <v>135</v>
      </c>
      <c r="P5" s="225" t="s">
        <v>136</v>
      </c>
      <c r="Q5" s="228" t="s">
        <v>137</v>
      </c>
      <c r="R5" s="231" t="s">
        <v>138</v>
      </c>
      <c r="S5" s="232"/>
      <c r="T5" s="233"/>
      <c r="U5" s="210"/>
    </row>
    <row r="6" spans="1:21" ht="13.5">
      <c r="A6" s="181"/>
      <c r="B6" s="182"/>
      <c r="C6" s="184"/>
      <c r="D6" s="187"/>
      <c r="E6" s="213"/>
      <c r="F6" s="216"/>
      <c r="G6" s="195"/>
      <c r="H6" s="195"/>
      <c r="I6" s="220"/>
      <c r="J6" s="223"/>
      <c r="K6" s="216"/>
      <c r="L6" s="195"/>
      <c r="M6" s="195"/>
      <c r="N6" s="197"/>
      <c r="O6" s="202"/>
      <c r="P6" s="226"/>
      <c r="Q6" s="229"/>
      <c r="R6" s="234"/>
      <c r="S6" s="235"/>
      <c r="T6" s="236"/>
      <c r="U6" s="210"/>
    </row>
    <row r="7" spans="1:21" ht="13.5">
      <c r="A7" s="181"/>
      <c r="B7" s="182"/>
      <c r="C7" s="184"/>
      <c r="D7" s="187"/>
      <c r="E7" s="213"/>
      <c r="F7" s="216"/>
      <c r="G7" s="195"/>
      <c r="H7" s="195"/>
      <c r="I7" s="220"/>
      <c r="J7" s="223"/>
      <c r="K7" s="216"/>
      <c r="L7" s="195"/>
      <c r="M7" s="195"/>
      <c r="N7" s="197"/>
      <c r="O7" s="202"/>
      <c r="P7" s="226"/>
      <c r="Q7" s="229"/>
      <c r="R7" s="234"/>
      <c r="S7" s="235"/>
      <c r="T7" s="236"/>
      <c r="U7" s="210"/>
    </row>
    <row r="8" spans="1:29" ht="13.5">
      <c r="A8" s="181"/>
      <c r="B8" s="182"/>
      <c r="C8" s="184"/>
      <c r="D8" s="187"/>
      <c r="E8" s="213"/>
      <c r="F8" s="216"/>
      <c r="G8" s="195"/>
      <c r="H8" s="195"/>
      <c r="I8" s="220"/>
      <c r="J8" s="223"/>
      <c r="K8" s="216"/>
      <c r="L8" s="195"/>
      <c r="M8" s="195"/>
      <c r="N8" s="197"/>
      <c r="O8" s="202"/>
      <c r="P8" s="226"/>
      <c r="Q8" s="229"/>
      <c r="R8" s="234"/>
      <c r="S8" s="235"/>
      <c r="T8" s="236"/>
      <c r="U8" s="210"/>
      <c r="V8" s="240" t="s">
        <v>174</v>
      </c>
      <c r="W8" s="241"/>
      <c r="X8" s="242" t="s">
        <v>179</v>
      </c>
      <c r="Y8" s="242"/>
      <c r="Z8" s="242" t="s">
        <v>180</v>
      </c>
      <c r="AA8" s="242"/>
      <c r="AB8" s="242" t="s">
        <v>183</v>
      </c>
      <c r="AC8" s="242"/>
    </row>
    <row r="9" spans="1:29" ht="13.5">
      <c r="A9" s="181"/>
      <c r="B9" s="182"/>
      <c r="C9" s="184"/>
      <c r="D9" s="187"/>
      <c r="E9" s="213"/>
      <c r="F9" s="216"/>
      <c r="G9" s="195"/>
      <c r="H9" s="195"/>
      <c r="I9" s="220"/>
      <c r="J9" s="223"/>
      <c r="K9" s="216"/>
      <c r="L9" s="195"/>
      <c r="M9" s="195"/>
      <c r="N9" s="197"/>
      <c r="O9" s="202"/>
      <c r="P9" s="226"/>
      <c r="Q9" s="229"/>
      <c r="R9" s="237"/>
      <c r="S9" s="238"/>
      <c r="T9" s="239"/>
      <c r="U9" s="211"/>
      <c r="V9" s="243" t="s">
        <v>175</v>
      </c>
      <c r="W9" s="242"/>
      <c r="X9" s="242" t="s">
        <v>178</v>
      </c>
      <c r="Y9" s="242"/>
      <c r="Z9" s="242" t="s">
        <v>181</v>
      </c>
      <c r="AA9" s="242"/>
      <c r="AB9" s="242" t="s">
        <v>184</v>
      </c>
      <c r="AC9" s="242"/>
    </row>
    <row r="10" spans="1:29" ht="14.25" thickBot="1">
      <c r="A10" s="181"/>
      <c r="B10" s="182"/>
      <c r="C10" s="185"/>
      <c r="D10" s="188"/>
      <c r="E10" s="214"/>
      <c r="F10" s="217"/>
      <c r="G10" s="196"/>
      <c r="H10" s="196"/>
      <c r="I10" s="221"/>
      <c r="J10" s="224"/>
      <c r="K10" s="217"/>
      <c r="L10" s="196"/>
      <c r="M10" s="196"/>
      <c r="N10" s="198"/>
      <c r="O10" s="203"/>
      <c r="P10" s="227"/>
      <c r="Q10" s="230"/>
      <c r="R10" s="97" t="s">
        <v>0</v>
      </c>
      <c r="S10" s="98" t="s">
        <v>1</v>
      </c>
      <c r="T10" s="99" t="s">
        <v>2</v>
      </c>
      <c r="U10" s="100" t="s">
        <v>2</v>
      </c>
      <c r="V10" s="243" t="s">
        <v>176</v>
      </c>
      <c r="W10" s="242"/>
      <c r="X10" s="242" t="s">
        <v>177</v>
      </c>
      <c r="Y10" s="242"/>
      <c r="Z10" s="242" t="s">
        <v>182</v>
      </c>
      <c r="AA10" s="242"/>
      <c r="AB10" s="242" t="s">
        <v>185</v>
      </c>
      <c r="AC10" s="242"/>
    </row>
    <row r="11" spans="1:29" ht="19.5" customHeight="1">
      <c r="A11">
        <v>1</v>
      </c>
      <c r="C11" s="244" t="s">
        <v>161</v>
      </c>
      <c r="D11" s="7" t="s">
        <v>4</v>
      </c>
      <c r="E11" s="101"/>
      <c r="F11" s="102">
        <v>4</v>
      </c>
      <c r="G11" s="102">
        <v>5</v>
      </c>
      <c r="H11" s="102">
        <v>4</v>
      </c>
      <c r="I11" s="103">
        <v>4</v>
      </c>
      <c r="J11" s="104">
        <f>SUM(E11:I11)</f>
        <v>17</v>
      </c>
      <c r="K11" s="105">
        <v>154</v>
      </c>
      <c r="L11" s="102">
        <v>173</v>
      </c>
      <c r="M11" s="102">
        <v>159</v>
      </c>
      <c r="N11" s="106">
        <f aca="true" t="shared" si="0" ref="N11:N31">SUM(K11:M11)</f>
        <v>486</v>
      </c>
      <c r="O11" s="107">
        <v>223</v>
      </c>
      <c r="P11" s="108">
        <v>263</v>
      </c>
      <c r="Q11" s="109">
        <v>17</v>
      </c>
      <c r="R11" s="110">
        <v>19</v>
      </c>
      <c r="S11" s="111">
        <v>14</v>
      </c>
      <c r="T11" s="104">
        <f>R11+S11</f>
        <v>33</v>
      </c>
      <c r="U11" s="112">
        <v>4</v>
      </c>
      <c r="V11" s="91" t="str">
        <f>IF(N11=W11,"○","×")</f>
        <v>○</v>
      </c>
      <c r="W11" s="92">
        <f>SUM(O11:P11)</f>
        <v>486</v>
      </c>
      <c r="X11" s="89"/>
      <c r="Y11" s="92"/>
      <c r="Z11" s="89"/>
      <c r="AA11" s="92"/>
      <c r="AB11" s="89"/>
      <c r="AC11" s="92"/>
    </row>
    <row r="12" spans="1:29" ht="19.5" customHeight="1">
      <c r="A12">
        <v>1</v>
      </c>
      <c r="C12" s="245"/>
      <c r="D12" s="7" t="s">
        <v>5</v>
      </c>
      <c r="E12" s="113"/>
      <c r="F12" s="114">
        <v>6</v>
      </c>
      <c r="G12" s="114">
        <v>6</v>
      </c>
      <c r="H12" s="114">
        <v>6</v>
      </c>
      <c r="I12" s="115">
        <v>8</v>
      </c>
      <c r="J12" s="40">
        <f aca="true" t="shared" si="1" ref="J12:J31">SUM(E12:I12)</f>
        <v>26</v>
      </c>
      <c r="K12" s="105">
        <v>207</v>
      </c>
      <c r="L12" s="114">
        <v>236</v>
      </c>
      <c r="M12" s="114">
        <v>215</v>
      </c>
      <c r="N12" s="18">
        <f t="shared" si="0"/>
        <v>658</v>
      </c>
      <c r="O12" s="116">
        <v>324</v>
      </c>
      <c r="P12" s="117">
        <v>334</v>
      </c>
      <c r="Q12" s="118">
        <v>32</v>
      </c>
      <c r="R12" s="119">
        <v>25</v>
      </c>
      <c r="S12" s="41">
        <v>25</v>
      </c>
      <c r="T12" s="40">
        <f aca="true" t="shared" si="2" ref="T12:T31">R12+S12</f>
        <v>50</v>
      </c>
      <c r="U12" s="120">
        <v>3</v>
      </c>
      <c r="V12" s="91" t="str">
        <f aca="true" t="shared" si="3" ref="V12:V75">IF(N12=W12,"○","×")</f>
        <v>○</v>
      </c>
      <c r="W12" s="92">
        <f aca="true" t="shared" si="4" ref="W12:W75">SUM(O12:P12)</f>
        <v>658</v>
      </c>
      <c r="X12" s="89"/>
      <c r="Y12" s="92"/>
      <c r="Z12" s="89"/>
      <c r="AA12" s="92"/>
      <c r="AB12" s="89"/>
      <c r="AC12" s="92"/>
    </row>
    <row r="13" spans="1:29" ht="19.5" customHeight="1">
      <c r="A13">
        <v>1</v>
      </c>
      <c r="C13" s="245"/>
      <c r="D13" s="7" t="s">
        <v>6</v>
      </c>
      <c r="E13" s="113"/>
      <c r="F13" s="114">
        <v>3</v>
      </c>
      <c r="G13" s="114">
        <v>3</v>
      </c>
      <c r="H13" s="114">
        <v>3</v>
      </c>
      <c r="I13" s="115">
        <v>2</v>
      </c>
      <c r="J13" s="40">
        <f t="shared" si="1"/>
        <v>11</v>
      </c>
      <c r="K13" s="105">
        <v>95</v>
      </c>
      <c r="L13" s="114">
        <v>93</v>
      </c>
      <c r="M13" s="114">
        <v>93</v>
      </c>
      <c r="N13" s="18">
        <f t="shared" si="0"/>
        <v>281</v>
      </c>
      <c r="O13" s="116">
        <v>148</v>
      </c>
      <c r="P13" s="117">
        <v>133</v>
      </c>
      <c r="Q13" s="118">
        <v>11</v>
      </c>
      <c r="R13" s="119">
        <v>12</v>
      </c>
      <c r="S13" s="41">
        <v>12</v>
      </c>
      <c r="T13" s="40">
        <f t="shared" si="2"/>
        <v>24</v>
      </c>
      <c r="U13" s="120">
        <v>3</v>
      </c>
      <c r="V13" s="91" t="str">
        <f t="shared" si="3"/>
        <v>○</v>
      </c>
      <c r="W13" s="92">
        <f t="shared" si="4"/>
        <v>281</v>
      </c>
      <c r="X13" s="89"/>
      <c r="Y13" s="92"/>
      <c r="Z13" s="89"/>
      <c r="AA13" s="92"/>
      <c r="AB13" s="89"/>
      <c r="AC13" s="92"/>
    </row>
    <row r="14" spans="1:29" ht="19.5" customHeight="1">
      <c r="A14">
        <v>1</v>
      </c>
      <c r="C14" s="245"/>
      <c r="D14" s="7" t="s">
        <v>7</v>
      </c>
      <c r="E14" s="113"/>
      <c r="F14" s="114">
        <v>5</v>
      </c>
      <c r="G14" s="114">
        <v>5</v>
      </c>
      <c r="H14" s="114">
        <v>6</v>
      </c>
      <c r="I14" s="115">
        <v>4</v>
      </c>
      <c r="J14" s="40">
        <f t="shared" si="1"/>
        <v>20</v>
      </c>
      <c r="K14" s="105">
        <v>204</v>
      </c>
      <c r="L14" s="114">
        <v>203</v>
      </c>
      <c r="M14" s="114">
        <v>237</v>
      </c>
      <c r="N14" s="18">
        <f t="shared" si="0"/>
        <v>644</v>
      </c>
      <c r="O14" s="116">
        <v>319</v>
      </c>
      <c r="P14" s="117">
        <v>325</v>
      </c>
      <c r="Q14" s="118">
        <v>21</v>
      </c>
      <c r="R14" s="119">
        <v>25</v>
      </c>
      <c r="S14" s="41">
        <v>13</v>
      </c>
      <c r="T14" s="40">
        <f t="shared" si="2"/>
        <v>38</v>
      </c>
      <c r="U14" s="120">
        <v>3</v>
      </c>
      <c r="V14" s="91" t="str">
        <f t="shared" si="3"/>
        <v>○</v>
      </c>
      <c r="W14" s="92">
        <f t="shared" si="4"/>
        <v>644</v>
      </c>
      <c r="X14" s="89"/>
      <c r="Y14" s="92"/>
      <c r="Z14" s="89"/>
      <c r="AA14" s="92"/>
      <c r="AB14" s="89"/>
      <c r="AC14" s="92"/>
    </row>
    <row r="15" spans="1:29" ht="19.5" customHeight="1">
      <c r="A15">
        <v>1</v>
      </c>
      <c r="C15" s="245"/>
      <c r="D15" s="7" t="s">
        <v>8</v>
      </c>
      <c r="E15" s="113"/>
      <c r="F15" s="114">
        <v>5</v>
      </c>
      <c r="G15" s="114">
        <v>6</v>
      </c>
      <c r="H15" s="114">
        <v>6</v>
      </c>
      <c r="I15" s="115">
        <v>6</v>
      </c>
      <c r="J15" s="40">
        <f t="shared" si="1"/>
        <v>23</v>
      </c>
      <c r="K15" s="105">
        <v>203</v>
      </c>
      <c r="L15" s="114">
        <v>212</v>
      </c>
      <c r="M15" s="114">
        <v>221</v>
      </c>
      <c r="N15" s="18">
        <f t="shared" si="0"/>
        <v>636</v>
      </c>
      <c r="O15" s="116">
        <v>299</v>
      </c>
      <c r="P15" s="117">
        <v>337</v>
      </c>
      <c r="Q15" s="118">
        <v>24</v>
      </c>
      <c r="R15" s="119">
        <v>22</v>
      </c>
      <c r="S15" s="41">
        <v>19</v>
      </c>
      <c r="T15" s="40">
        <f t="shared" si="2"/>
        <v>41</v>
      </c>
      <c r="U15" s="120">
        <v>2</v>
      </c>
      <c r="V15" s="91" t="str">
        <f t="shared" si="3"/>
        <v>○</v>
      </c>
      <c r="W15" s="92">
        <f t="shared" si="4"/>
        <v>636</v>
      </c>
      <c r="X15" s="89"/>
      <c r="Y15" s="92"/>
      <c r="Z15" s="89"/>
      <c r="AA15" s="92"/>
      <c r="AB15" s="89"/>
      <c r="AC15" s="92"/>
    </row>
    <row r="16" spans="1:29" ht="19.5" customHeight="1">
      <c r="A16">
        <v>1</v>
      </c>
      <c r="C16" s="245"/>
      <c r="D16" s="7" t="s">
        <v>9</v>
      </c>
      <c r="E16" s="113"/>
      <c r="F16" s="114">
        <v>6</v>
      </c>
      <c r="G16" s="114">
        <v>4</v>
      </c>
      <c r="H16" s="114">
        <v>6</v>
      </c>
      <c r="I16" s="115">
        <v>6</v>
      </c>
      <c r="J16" s="40">
        <f t="shared" si="1"/>
        <v>22</v>
      </c>
      <c r="K16" s="105">
        <v>168</v>
      </c>
      <c r="L16" s="114">
        <v>147</v>
      </c>
      <c r="M16" s="114">
        <v>165</v>
      </c>
      <c r="N16" s="18">
        <f t="shared" si="0"/>
        <v>480</v>
      </c>
      <c r="O16" s="116">
        <v>252</v>
      </c>
      <c r="P16" s="117">
        <v>228</v>
      </c>
      <c r="Q16" s="118">
        <v>33</v>
      </c>
      <c r="R16" s="119">
        <v>29</v>
      </c>
      <c r="S16" s="41">
        <v>15</v>
      </c>
      <c r="T16" s="40">
        <f t="shared" si="2"/>
        <v>44</v>
      </c>
      <c r="U16" s="120">
        <v>3</v>
      </c>
      <c r="V16" s="91" t="str">
        <f t="shared" si="3"/>
        <v>○</v>
      </c>
      <c r="W16" s="92">
        <f t="shared" si="4"/>
        <v>480</v>
      </c>
      <c r="X16" s="89"/>
      <c r="Y16" s="92"/>
      <c r="Z16" s="89"/>
      <c r="AA16" s="92"/>
      <c r="AB16" s="89"/>
      <c r="AC16" s="92"/>
    </row>
    <row r="17" spans="1:29" ht="19.5" customHeight="1">
      <c r="A17">
        <v>1</v>
      </c>
      <c r="C17" s="245"/>
      <c r="D17" s="7" t="s">
        <v>10</v>
      </c>
      <c r="E17" s="113"/>
      <c r="F17" s="114">
        <v>1</v>
      </c>
      <c r="G17" s="114">
        <v>1</v>
      </c>
      <c r="H17" s="114">
        <v>1</v>
      </c>
      <c r="I17" s="115">
        <v>1</v>
      </c>
      <c r="J17" s="40">
        <f t="shared" si="1"/>
        <v>4</v>
      </c>
      <c r="K17" s="105">
        <v>13</v>
      </c>
      <c r="L17" s="114">
        <v>6</v>
      </c>
      <c r="M17" s="114">
        <v>4</v>
      </c>
      <c r="N17" s="18">
        <f t="shared" si="0"/>
        <v>23</v>
      </c>
      <c r="O17" s="116">
        <v>11</v>
      </c>
      <c r="P17" s="117">
        <v>12</v>
      </c>
      <c r="Q17" s="118">
        <v>1</v>
      </c>
      <c r="R17" s="119">
        <v>5</v>
      </c>
      <c r="S17" s="41">
        <v>7</v>
      </c>
      <c r="T17" s="40">
        <f t="shared" si="2"/>
        <v>12</v>
      </c>
      <c r="U17" s="120">
        <v>1</v>
      </c>
      <c r="V17" s="91" t="str">
        <f t="shared" si="3"/>
        <v>○</v>
      </c>
      <c r="W17" s="92">
        <f t="shared" si="4"/>
        <v>23</v>
      </c>
      <c r="X17" s="89"/>
      <c r="Y17" s="92"/>
      <c r="Z17" s="89"/>
      <c r="AA17" s="92"/>
      <c r="AB17" s="89"/>
      <c r="AC17" s="92"/>
    </row>
    <row r="18" spans="1:29" ht="19.5" customHeight="1">
      <c r="A18">
        <v>1</v>
      </c>
      <c r="C18" s="245"/>
      <c r="D18" s="7" t="s">
        <v>186</v>
      </c>
      <c r="E18" s="113"/>
      <c r="F18" s="114">
        <v>1</v>
      </c>
      <c r="G18" s="114">
        <v>1</v>
      </c>
      <c r="H18" s="114">
        <v>1</v>
      </c>
      <c r="I18" s="115">
        <v>2</v>
      </c>
      <c r="J18" s="40">
        <f t="shared" si="1"/>
        <v>5</v>
      </c>
      <c r="K18" s="105">
        <v>12</v>
      </c>
      <c r="L18" s="114">
        <v>19</v>
      </c>
      <c r="M18" s="114">
        <v>13</v>
      </c>
      <c r="N18" s="18">
        <f t="shared" si="0"/>
        <v>44</v>
      </c>
      <c r="O18" s="116">
        <v>25</v>
      </c>
      <c r="P18" s="117">
        <v>19</v>
      </c>
      <c r="Q18" s="118">
        <v>2</v>
      </c>
      <c r="R18" s="119">
        <v>8</v>
      </c>
      <c r="S18" s="41">
        <v>5</v>
      </c>
      <c r="T18" s="40">
        <f t="shared" si="2"/>
        <v>13</v>
      </c>
      <c r="U18" s="120">
        <v>4</v>
      </c>
      <c r="V18" s="91" t="str">
        <f t="shared" si="3"/>
        <v>○</v>
      </c>
      <c r="W18" s="92">
        <f t="shared" si="4"/>
        <v>44</v>
      </c>
      <c r="X18" s="89"/>
      <c r="Y18" s="92"/>
      <c r="Z18" s="89"/>
      <c r="AA18" s="92"/>
      <c r="AB18" s="89"/>
      <c r="AC18" s="92"/>
    </row>
    <row r="19" spans="1:29" ht="19.5" customHeight="1">
      <c r="A19">
        <v>1</v>
      </c>
      <c r="C19" s="245"/>
      <c r="D19" s="7" t="s">
        <v>11</v>
      </c>
      <c r="E19" s="113"/>
      <c r="F19" s="114">
        <v>3</v>
      </c>
      <c r="G19" s="114">
        <v>4</v>
      </c>
      <c r="H19" s="114">
        <v>3</v>
      </c>
      <c r="I19" s="115">
        <v>3</v>
      </c>
      <c r="J19" s="40">
        <f t="shared" si="1"/>
        <v>13</v>
      </c>
      <c r="K19" s="105">
        <v>104</v>
      </c>
      <c r="L19" s="114">
        <v>142</v>
      </c>
      <c r="M19" s="114">
        <v>93</v>
      </c>
      <c r="N19" s="18">
        <f t="shared" si="0"/>
        <v>339</v>
      </c>
      <c r="O19" s="116">
        <v>166</v>
      </c>
      <c r="P19" s="117">
        <v>173</v>
      </c>
      <c r="Q19" s="118">
        <v>6</v>
      </c>
      <c r="R19" s="119">
        <v>13</v>
      </c>
      <c r="S19" s="41">
        <v>11</v>
      </c>
      <c r="T19" s="40">
        <f t="shared" si="2"/>
        <v>24</v>
      </c>
      <c r="U19" s="120">
        <v>3</v>
      </c>
      <c r="V19" s="91" t="str">
        <f t="shared" si="3"/>
        <v>○</v>
      </c>
      <c r="W19" s="92">
        <f t="shared" si="4"/>
        <v>339</v>
      </c>
      <c r="X19" s="89"/>
      <c r="Y19" s="92"/>
      <c r="Z19" s="89"/>
      <c r="AA19" s="92"/>
      <c r="AB19" s="89"/>
      <c r="AC19" s="92"/>
    </row>
    <row r="20" spans="1:29" ht="19.5" customHeight="1">
      <c r="A20">
        <v>1</v>
      </c>
      <c r="C20" s="245"/>
      <c r="D20" s="7" t="s">
        <v>12</v>
      </c>
      <c r="E20" s="113"/>
      <c r="F20" s="114">
        <v>4</v>
      </c>
      <c r="G20" s="114">
        <v>4</v>
      </c>
      <c r="H20" s="114">
        <v>4</v>
      </c>
      <c r="I20" s="115">
        <v>3</v>
      </c>
      <c r="J20" s="40">
        <f t="shared" si="1"/>
        <v>15</v>
      </c>
      <c r="K20" s="121">
        <v>130</v>
      </c>
      <c r="L20" s="114">
        <v>129</v>
      </c>
      <c r="M20" s="114">
        <v>143</v>
      </c>
      <c r="N20" s="18">
        <f t="shared" si="0"/>
        <v>402</v>
      </c>
      <c r="O20" s="116">
        <v>195</v>
      </c>
      <c r="P20" s="117">
        <v>207</v>
      </c>
      <c r="Q20" s="118">
        <v>13</v>
      </c>
      <c r="R20" s="119">
        <v>13</v>
      </c>
      <c r="S20" s="41">
        <v>14</v>
      </c>
      <c r="T20" s="40">
        <f t="shared" si="2"/>
        <v>27</v>
      </c>
      <c r="U20" s="120">
        <v>1</v>
      </c>
      <c r="V20" s="91" t="str">
        <f t="shared" si="3"/>
        <v>○</v>
      </c>
      <c r="W20" s="92">
        <f t="shared" si="4"/>
        <v>402</v>
      </c>
      <c r="X20" s="89"/>
      <c r="Y20" s="92"/>
      <c r="Z20" s="89"/>
      <c r="AA20" s="92"/>
      <c r="AB20" s="89"/>
      <c r="AC20" s="92"/>
    </row>
    <row r="21" spans="1:29" ht="19.5" customHeight="1">
      <c r="A21">
        <v>1</v>
      </c>
      <c r="C21" s="245"/>
      <c r="D21" s="7" t="s">
        <v>13</v>
      </c>
      <c r="E21" s="113"/>
      <c r="F21" s="114">
        <v>2</v>
      </c>
      <c r="G21" s="114">
        <v>2</v>
      </c>
      <c r="H21" s="114">
        <v>2</v>
      </c>
      <c r="I21" s="115">
        <v>2</v>
      </c>
      <c r="J21" s="40">
        <f t="shared" si="1"/>
        <v>8</v>
      </c>
      <c r="K21" s="121">
        <v>52</v>
      </c>
      <c r="L21" s="114">
        <v>46</v>
      </c>
      <c r="M21" s="114">
        <v>63</v>
      </c>
      <c r="N21" s="18">
        <f t="shared" si="0"/>
        <v>161</v>
      </c>
      <c r="O21" s="116">
        <v>77</v>
      </c>
      <c r="P21" s="117">
        <v>84</v>
      </c>
      <c r="Q21" s="118">
        <v>9</v>
      </c>
      <c r="R21" s="119">
        <v>8</v>
      </c>
      <c r="S21" s="41">
        <v>9</v>
      </c>
      <c r="T21" s="40">
        <f t="shared" si="2"/>
        <v>17</v>
      </c>
      <c r="U21" s="120">
        <v>3</v>
      </c>
      <c r="V21" s="91" t="str">
        <f t="shared" si="3"/>
        <v>○</v>
      </c>
      <c r="W21" s="92">
        <f t="shared" si="4"/>
        <v>161</v>
      </c>
      <c r="X21" s="89"/>
      <c r="Y21" s="92"/>
      <c r="Z21" s="89"/>
      <c r="AA21" s="92"/>
      <c r="AB21" s="89"/>
      <c r="AC21" s="92"/>
    </row>
    <row r="22" spans="1:29" ht="19.5" customHeight="1">
      <c r="A22">
        <v>1</v>
      </c>
      <c r="C22" s="245"/>
      <c r="D22" s="7" t="s">
        <v>14</v>
      </c>
      <c r="E22" s="113"/>
      <c r="F22" s="114">
        <v>4</v>
      </c>
      <c r="G22" s="114">
        <v>4</v>
      </c>
      <c r="H22" s="114">
        <v>4</v>
      </c>
      <c r="I22" s="115">
        <v>3</v>
      </c>
      <c r="J22" s="40">
        <f>SUM(E22:I22)</f>
        <v>15</v>
      </c>
      <c r="K22" s="121">
        <v>155</v>
      </c>
      <c r="L22" s="114">
        <v>135</v>
      </c>
      <c r="M22" s="114">
        <v>157</v>
      </c>
      <c r="N22" s="18">
        <f t="shared" si="0"/>
        <v>447</v>
      </c>
      <c r="O22" s="116">
        <v>210</v>
      </c>
      <c r="P22" s="117">
        <v>237</v>
      </c>
      <c r="Q22" s="118">
        <v>9</v>
      </c>
      <c r="R22" s="119">
        <v>13</v>
      </c>
      <c r="S22" s="41">
        <v>13</v>
      </c>
      <c r="T22" s="40">
        <f>R22+S22</f>
        <v>26</v>
      </c>
      <c r="U22" s="120">
        <v>1</v>
      </c>
      <c r="V22" s="91" t="str">
        <f t="shared" si="3"/>
        <v>○</v>
      </c>
      <c r="W22" s="92">
        <f t="shared" si="4"/>
        <v>447</v>
      </c>
      <c r="X22" s="89"/>
      <c r="Y22" s="92"/>
      <c r="Z22" s="89"/>
      <c r="AA22" s="92"/>
      <c r="AB22" s="89"/>
      <c r="AC22" s="92"/>
    </row>
    <row r="23" spans="1:29" ht="19.5" customHeight="1">
      <c r="A23">
        <v>1</v>
      </c>
      <c r="C23" s="245"/>
      <c r="D23" s="7" t="s">
        <v>15</v>
      </c>
      <c r="E23" s="113"/>
      <c r="F23" s="114">
        <v>4</v>
      </c>
      <c r="G23" s="114">
        <v>5</v>
      </c>
      <c r="H23" s="114">
        <v>4</v>
      </c>
      <c r="I23" s="115">
        <v>5</v>
      </c>
      <c r="J23" s="40">
        <f t="shared" si="1"/>
        <v>18</v>
      </c>
      <c r="K23" s="121">
        <v>162</v>
      </c>
      <c r="L23" s="114">
        <v>178</v>
      </c>
      <c r="M23" s="114">
        <v>159</v>
      </c>
      <c r="N23" s="18">
        <f t="shared" si="0"/>
        <v>499</v>
      </c>
      <c r="O23" s="116">
        <v>246</v>
      </c>
      <c r="P23" s="117">
        <v>253</v>
      </c>
      <c r="Q23" s="118">
        <v>17</v>
      </c>
      <c r="R23" s="119">
        <v>22</v>
      </c>
      <c r="S23" s="41">
        <v>13</v>
      </c>
      <c r="T23" s="40">
        <f t="shared" si="2"/>
        <v>35</v>
      </c>
      <c r="U23" s="120">
        <v>1</v>
      </c>
      <c r="V23" s="91" t="str">
        <f t="shared" si="3"/>
        <v>○</v>
      </c>
      <c r="W23" s="92">
        <f t="shared" si="4"/>
        <v>499</v>
      </c>
      <c r="X23" s="89"/>
      <c r="Y23" s="92"/>
      <c r="Z23" s="89"/>
      <c r="AA23" s="92"/>
      <c r="AB23" s="89"/>
      <c r="AC23" s="92"/>
    </row>
    <row r="24" spans="1:29" ht="19.5" customHeight="1">
      <c r="A24">
        <v>1</v>
      </c>
      <c r="C24" s="245"/>
      <c r="D24" s="7" t="s">
        <v>16</v>
      </c>
      <c r="E24" s="113"/>
      <c r="F24" s="114">
        <v>5</v>
      </c>
      <c r="G24" s="114">
        <v>5</v>
      </c>
      <c r="H24" s="114">
        <v>5</v>
      </c>
      <c r="I24" s="115">
        <v>4</v>
      </c>
      <c r="J24" s="40">
        <f t="shared" si="1"/>
        <v>19</v>
      </c>
      <c r="K24" s="121">
        <v>175</v>
      </c>
      <c r="L24" s="114">
        <v>186</v>
      </c>
      <c r="M24" s="114">
        <v>175</v>
      </c>
      <c r="N24" s="18">
        <f t="shared" si="0"/>
        <v>536</v>
      </c>
      <c r="O24" s="116">
        <v>278</v>
      </c>
      <c r="P24" s="117">
        <v>258</v>
      </c>
      <c r="Q24" s="118">
        <v>16</v>
      </c>
      <c r="R24" s="119">
        <v>19</v>
      </c>
      <c r="S24" s="41">
        <v>16</v>
      </c>
      <c r="T24" s="40">
        <f t="shared" si="2"/>
        <v>35</v>
      </c>
      <c r="U24" s="120">
        <v>3</v>
      </c>
      <c r="V24" s="91" t="str">
        <f t="shared" si="3"/>
        <v>○</v>
      </c>
      <c r="W24" s="92">
        <f t="shared" si="4"/>
        <v>536</v>
      </c>
      <c r="X24" s="89"/>
      <c r="Y24" s="92"/>
      <c r="Z24" s="89"/>
      <c r="AA24" s="92"/>
      <c r="AB24" s="89"/>
      <c r="AC24" s="92"/>
    </row>
    <row r="25" spans="1:29" ht="19.5" customHeight="1">
      <c r="A25">
        <v>1</v>
      </c>
      <c r="C25" s="245"/>
      <c r="D25" s="7" t="s">
        <v>17</v>
      </c>
      <c r="E25" s="113"/>
      <c r="F25" s="114">
        <v>2</v>
      </c>
      <c r="G25" s="114">
        <v>3</v>
      </c>
      <c r="H25" s="114">
        <v>2</v>
      </c>
      <c r="I25" s="115">
        <v>2</v>
      </c>
      <c r="J25" s="40">
        <f t="shared" si="1"/>
        <v>9</v>
      </c>
      <c r="K25" s="121">
        <v>73</v>
      </c>
      <c r="L25" s="114">
        <v>87</v>
      </c>
      <c r="M25" s="114">
        <v>69</v>
      </c>
      <c r="N25" s="18">
        <f t="shared" si="0"/>
        <v>229</v>
      </c>
      <c r="O25" s="116">
        <v>120</v>
      </c>
      <c r="P25" s="117">
        <v>109</v>
      </c>
      <c r="Q25" s="118">
        <v>10</v>
      </c>
      <c r="R25" s="119">
        <v>6</v>
      </c>
      <c r="S25" s="41">
        <v>15</v>
      </c>
      <c r="T25" s="40">
        <f t="shared" si="2"/>
        <v>21</v>
      </c>
      <c r="U25" s="120">
        <v>3</v>
      </c>
      <c r="V25" s="91" t="str">
        <f t="shared" si="3"/>
        <v>○</v>
      </c>
      <c r="W25" s="92">
        <f t="shared" si="4"/>
        <v>229</v>
      </c>
      <c r="X25" s="89"/>
      <c r="Y25" s="92"/>
      <c r="Z25" s="89"/>
      <c r="AA25" s="92"/>
      <c r="AB25" s="89"/>
      <c r="AC25" s="92"/>
    </row>
    <row r="26" spans="1:29" ht="19.5" customHeight="1">
      <c r="A26">
        <v>1</v>
      </c>
      <c r="C26" s="245"/>
      <c r="D26" s="7" t="s">
        <v>18</v>
      </c>
      <c r="E26" s="113"/>
      <c r="F26" s="114">
        <v>3</v>
      </c>
      <c r="G26" s="114">
        <v>4</v>
      </c>
      <c r="H26" s="114">
        <v>3</v>
      </c>
      <c r="I26" s="115">
        <v>3</v>
      </c>
      <c r="J26" s="40">
        <f t="shared" si="1"/>
        <v>13</v>
      </c>
      <c r="K26" s="121">
        <v>107</v>
      </c>
      <c r="L26" s="114">
        <v>135</v>
      </c>
      <c r="M26" s="114">
        <v>118</v>
      </c>
      <c r="N26" s="18">
        <f t="shared" si="0"/>
        <v>360</v>
      </c>
      <c r="O26" s="116">
        <v>174</v>
      </c>
      <c r="P26" s="117">
        <v>186</v>
      </c>
      <c r="Q26" s="118">
        <v>9</v>
      </c>
      <c r="R26" s="119">
        <v>13</v>
      </c>
      <c r="S26" s="41">
        <v>12</v>
      </c>
      <c r="T26" s="40">
        <f t="shared" si="2"/>
        <v>25</v>
      </c>
      <c r="U26" s="120">
        <v>3</v>
      </c>
      <c r="V26" s="91" t="str">
        <f t="shared" si="3"/>
        <v>○</v>
      </c>
      <c r="W26" s="92">
        <f t="shared" si="4"/>
        <v>360</v>
      </c>
      <c r="X26" s="89"/>
      <c r="Y26" s="92"/>
      <c r="Z26" s="89"/>
      <c r="AA26" s="92"/>
      <c r="AB26" s="89"/>
      <c r="AC26" s="92"/>
    </row>
    <row r="27" spans="1:29" ht="19.5" customHeight="1">
      <c r="A27">
        <v>1</v>
      </c>
      <c r="C27" s="245"/>
      <c r="D27" s="7" t="s">
        <v>19</v>
      </c>
      <c r="E27" s="113"/>
      <c r="F27" s="114">
        <v>3</v>
      </c>
      <c r="G27" s="114">
        <v>3</v>
      </c>
      <c r="H27" s="114">
        <v>3</v>
      </c>
      <c r="I27" s="115">
        <v>2</v>
      </c>
      <c r="J27" s="40">
        <f t="shared" si="1"/>
        <v>11</v>
      </c>
      <c r="K27" s="121">
        <v>83</v>
      </c>
      <c r="L27" s="114">
        <v>87</v>
      </c>
      <c r="M27" s="114">
        <v>85</v>
      </c>
      <c r="N27" s="18">
        <f t="shared" si="0"/>
        <v>255</v>
      </c>
      <c r="O27" s="116">
        <v>134</v>
      </c>
      <c r="P27" s="117">
        <v>121</v>
      </c>
      <c r="Q27" s="118">
        <v>5</v>
      </c>
      <c r="R27" s="119">
        <v>10</v>
      </c>
      <c r="S27" s="41">
        <v>9</v>
      </c>
      <c r="T27" s="40">
        <f t="shared" si="2"/>
        <v>19</v>
      </c>
      <c r="U27" s="120">
        <v>1</v>
      </c>
      <c r="V27" s="91" t="str">
        <f t="shared" si="3"/>
        <v>○</v>
      </c>
      <c r="W27" s="92">
        <f t="shared" si="4"/>
        <v>255</v>
      </c>
      <c r="X27" s="89"/>
      <c r="Y27" s="92"/>
      <c r="Z27" s="89"/>
      <c r="AA27" s="92"/>
      <c r="AB27" s="89"/>
      <c r="AC27" s="92"/>
    </row>
    <row r="28" spans="1:29" ht="19.5" customHeight="1">
      <c r="A28">
        <v>1</v>
      </c>
      <c r="C28" s="245"/>
      <c r="D28" s="7" t="s">
        <v>20</v>
      </c>
      <c r="E28" s="113"/>
      <c r="F28" s="114">
        <v>4</v>
      </c>
      <c r="G28" s="114">
        <v>4</v>
      </c>
      <c r="H28" s="114">
        <v>3</v>
      </c>
      <c r="I28" s="115">
        <v>3</v>
      </c>
      <c r="J28" s="40">
        <f t="shared" si="1"/>
        <v>14</v>
      </c>
      <c r="K28" s="121">
        <v>122</v>
      </c>
      <c r="L28" s="114">
        <v>130</v>
      </c>
      <c r="M28" s="114">
        <v>119</v>
      </c>
      <c r="N28" s="18">
        <f t="shared" si="0"/>
        <v>371</v>
      </c>
      <c r="O28" s="116">
        <v>190</v>
      </c>
      <c r="P28" s="117">
        <v>181</v>
      </c>
      <c r="Q28" s="118">
        <v>15</v>
      </c>
      <c r="R28" s="119">
        <v>16</v>
      </c>
      <c r="S28" s="41">
        <v>12</v>
      </c>
      <c r="T28" s="40">
        <f t="shared" si="2"/>
        <v>28</v>
      </c>
      <c r="U28" s="120">
        <v>3</v>
      </c>
      <c r="V28" s="91" t="str">
        <f t="shared" si="3"/>
        <v>○</v>
      </c>
      <c r="W28" s="92">
        <f t="shared" si="4"/>
        <v>371</v>
      </c>
      <c r="X28" s="89"/>
      <c r="Y28" s="92"/>
      <c r="Z28" s="89"/>
      <c r="AA28" s="92"/>
      <c r="AB28" s="89"/>
      <c r="AC28" s="92"/>
    </row>
    <row r="29" spans="1:29" ht="19.5" customHeight="1">
      <c r="A29">
        <v>1</v>
      </c>
      <c r="C29" s="245"/>
      <c r="D29" s="7" t="s">
        <v>187</v>
      </c>
      <c r="E29" s="113"/>
      <c r="F29" s="114">
        <v>2</v>
      </c>
      <c r="G29" s="114">
        <v>2</v>
      </c>
      <c r="H29" s="114">
        <v>2</v>
      </c>
      <c r="I29" s="115">
        <v>3</v>
      </c>
      <c r="J29" s="40">
        <f t="shared" si="1"/>
        <v>9</v>
      </c>
      <c r="K29" s="121">
        <v>56</v>
      </c>
      <c r="L29" s="114">
        <v>82</v>
      </c>
      <c r="M29" s="114">
        <v>66</v>
      </c>
      <c r="N29" s="18">
        <f t="shared" si="0"/>
        <v>204</v>
      </c>
      <c r="O29" s="116">
        <v>110</v>
      </c>
      <c r="P29" s="117">
        <v>94</v>
      </c>
      <c r="Q29" s="118">
        <v>9</v>
      </c>
      <c r="R29" s="119">
        <v>8</v>
      </c>
      <c r="S29" s="41">
        <v>11</v>
      </c>
      <c r="T29" s="40">
        <f t="shared" si="2"/>
        <v>19</v>
      </c>
      <c r="U29" s="120">
        <v>1</v>
      </c>
      <c r="V29" s="91" t="str">
        <f t="shared" si="3"/>
        <v>○</v>
      </c>
      <c r="W29" s="92">
        <f t="shared" si="4"/>
        <v>204</v>
      </c>
      <c r="X29" s="89"/>
      <c r="Y29" s="92"/>
      <c r="Z29" s="89"/>
      <c r="AA29" s="92"/>
      <c r="AB29" s="89"/>
      <c r="AC29" s="92"/>
    </row>
    <row r="30" spans="1:30" s="2" customFormat="1" ht="19.5" customHeight="1">
      <c r="A30">
        <v>1</v>
      </c>
      <c r="C30" s="245"/>
      <c r="D30" s="7" t="s">
        <v>59</v>
      </c>
      <c r="E30" s="113"/>
      <c r="F30" s="114">
        <v>1</v>
      </c>
      <c r="G30" s="114">
        <v>1</v>
      </c>
      <c r="H30" s="114">
        <v>1</v>
      </c>
      <c r="I30" s="115">
        <v>0</v>
      </c>
      <c r="J30" s="40">
        <f t="shared" si="1"/>
        <v>3</v>
      </c>
      <c r="K30" s="121">
        <v>8</v>
      </c>
      <c r="L30" s="114">
        <v>10</v>
      </c>
      <c r="M30" s="114">
        <v>13</v>
      </c>
      <c r="N30" s="18">
        <f t="shared" si="0"/>
        <v>31</v>
      </c>
      <c r="O30" s="116">
        <v>17</v>
      </c>
      <c r="P30" s="117">
        <v>14</v>
      </c>
      <c r="Q30" s="118">
        <v>0</v>
      </c>
      <c r="R30" s="119">
        <v>5</v>
      </c>
      <c r="S30" s="41">
        <v>6</v>
      </c>
      <c r="T30" s="40">
        <f t="shared" si="2"/>
        <v>11</v>
      </c>
      <c r="U30" s="120">
        <v>1</v>
      </c>
      <c r="V30" s="91" t="str">
        <f t="shared" si="3"/>
        <v>○</v>
      </c>
      <c r="W30" s="93">
        <f t="shared" si="4"/>
        <v>31</v>
      </c>
      <c r="X30" s="94"/>
      <c r="Y30" s="93"/>
      <c r="Z30" s="94"/>
      <c r="AA30" s="93"/>
      <c r="AB30" s="94"/>
      <c r="AC30" s="93"/>
      <c r="AD30" s="90"/>
    </row>
    <row r="31" spans="1:29" ht="19.5" customHeight="1">
      <c r="A31">
        <v>1</v>
      </c>
      <c r="C31" s="245"/>
      <c r="D31" s="7" t="s">
        <v>60</v>
      </c>
      <c r="E31" s="113"/>
      <c r="F31" s="114">
        <v>1</v>
      </c>
      <c r="G31" s="114">
        <v>2</v>
      </c>
      <c r="H31" s="114">
        <v>1</v>
      </c>
      <c r="I31" s="115">
        <v>4</v>
      </c>
      <c r="J31" s="40">
        <f t="shared" si="1"/>
        <v>8</v>
      </c>
      <c r="K31" s="121">
        <v>28</v>
      </c>
      <c r="L31" s="114">
        <v>45</v>
      </c>
      <c r="M31" s="114">
        <v>27</v>
      </c>
      <c r="N31" s="18">
        <f t="shared" si="0"/>
        <v>100</v>
      </c>
      <c r="O31" s="116">
        <v>48</v>
      </c>
      <c r="P31" s="117">
        <v>52</v>
      </c>
      <c r="Q31" s="118">
        <v>6</v>
      </c>
      <c r="R31" s="119">
        <v>11</v>
      </c>
      <c r="S31" s="41">
        <v>4</v>
      </c>
      <c r="T31" s="40">
        <f t="shared" si="2"/>
        <v>15</v>
      </c>
      <c r="U31" s="120">
        <v>2</v>
      </c>
      <c r="V31" s="91" t="str">
        <f t="shared" si="3"/>
        <v>○</v>
      </c>
      <c r="W31" s="92">
        <f t="shared" si="4"/>
        <v>100</v>
      </c>
      <c r="X31" s="89"/>
      <c r="Y31" s="92"/>
      <c r="Z31" s="89"/>
      <c r="AA31" s="92"/>
      <c r="AB31" s="89"/>
      <c r="AC31" s="92"/>
    </row>
    <row r="32" spans="1:29" ht="19.5" customHeight="1" thickBot="1">
      <c r="A32" s="162"/>
      <c r="B32" s="163">
        <f>COUNT(A11:A31)</f>
        <v>21</v>
      </c>
      <c r="C32" s="246"/>
      <c r="D32" s="4" t="s">
        <v>2</v>
      </c>
      <c r="E32" s="11">
        <f>SUM(E11:E31)</f>
        <v>0</v>
      </c>
      <c r="F32" s="12">
        <f aca="true" t="shared" si="5" ref="F32:U32">SUM(F11:F31)</f>
        <v>69</v>
      </c>
      <c r="G32" s="11">
        <f t="shared" si="5"/>
        <v>74</v>
      </c>
      <c r="H32" s="11">
        <f t="shared" si="5"/>
        <v>70</v>
      </c>
      <c r="I32" s="13">
        <f t="shared" si="5"/>
        <v>70</v>
      </c>
      <c r="J32" s="49">
        <f t="shared" si="5"/>
        <v>283</v>
      </c>
      <c r="K32" s="14">
        <f t="shared" si="5"/>
        <v>2311</v>
      </c>
      <c r="L32" s="14">
        <f t="shared" si="5"/>
        <v>2481</v>
      </c>
      <c r="M32" s="14">
        <f t="shared" si="5"/>
        <v>2394</v>
      </c>
      <c r="N32" s="14">
        <f t="shared" si="5"/>
        <v>7186</v>
      </c>
      <c r="O32" s="15">
        <f t="shared" si="5"/>
        <v>3566</v>
      </c>
      <c r="P32" s="16">
        <f t="shared" si="5"/>
        <v>3620</v>
      </c>
      <c r="Q32" s="17">
        <f t="shared" si="5"/>
        <v>265</v>
      </c>
      <c r="R32" s="50">
        <f t="shared" si="5"/>
        <v>302</v>
      </c>
      <c r="S32" s="41">
        <f t="shared" si="5"/>
        <v>255</v>
      </c>
      <c r="T32" s="21">
        <f t="shared" si="5"/>
        <v>557</v>
      </c>
      <c r="U32" s="21">
        <f t="shared" si="5"/>
        <v>49</v>
      </c>
      <c r="V32" s="91" t="str">
        <f t="shared" si="3"/>
        <v>○</v>
      </c>
      <c r="W32" s="92">
        <f t="shared" si="4"/>
        <v>7186</v>
      </c>
      <c r="X32" s="89" t="str">
        <f>IF(N32=Y32,"○","×")</f>
        <v>○</v>
      </c>
      <c r="Y32" s="92">
        <f>SUM(K32:M32)</f>
        <v>7186</v>
      </c>
      <c r="Z32" s="89" t="str">
        <f>IF(T32=AA32,"○","×")</f>
        <v>○</v>
      </c>
      <c r="AA32" s="92">
        <f>SUM(R32:S32)</f>
        <v>557</v>
      </c>
      <c r="AB32" s="89" t="str">
        <f>IF(J32=AC32,"○","×")</f>
        <v>○</v>
      </c>
      <c r="AC32" s="92">
        <f>SUM(E32:I32)</f>
        <v>283</v>
      </c>
    </row>
    <row r="33" spans="1:29" ht="19.5" customHeight="1">
      <c r="A33">
        <v>1</v>
      </c>
      <c r="C33" s="244" t="s">
        <v>151</v>
      </c>
      <c r="D33" s="5" t="s">
        <v>21</v>
      </c>
      <c r="E33" s="101"/>
      <c r="F33" s="102">
        <v>3</v>
      </c>
      <c r="G33" s="102">
        <v>3</v>
      </c>
      <c r="H33" s="102">
        <v>3</v>
      </c>
      <c r="I33" s="103">
        <v>2</v>
      </c>
      <c r="J33" s="104">
        <f>SUM(E33:I33)</f>
        <v>11</v>
      </c>
      <c r="K33" s="122">
        <v>109</v>
      </c>
      <c r="L33" s="102">
        <v>100</v>
      </c>
      <c r="M33" s="102">
        <v>104</v>
      </c>
      <c r="N33" s="106">
        <f>SUM(K33:M33)</f>
        <v>313</v>
      </c>
      <c r="O33" s="107">
        <v>146</v>
      </c>
      <c r="P33" s="108">
        <v>167</v>
      </c>
      <c r="Q33" s="109">
        <v>11</v>
      </c>
      <c r="R33" s="110">
        <v>16</v>
      </c>
      <c r="S33" s="111">
        <v>6</v>
      </c>
      <c r="T33" s="104">
        <f>R33+S33</f>
        <v>22</v>
      </c>
      <c r="U33" s="112">
        <v>9</v>
      </c>
      <c r="V33" s="91" t="str">
        <f t="shared" si="3"/>
        <v>○</v>
      </c>
      <c r="W33" s="92">
        <f t="shared" si="4"/>
        <v>313</v>
      </c>
      <c r="X33" s="89"/>
      <c r="Y33" s="92"/>
      <c r="Z33" s="89"/>
      <c r="AA33" s="92"/>
      <c r="AB33" s="89"/>
      <c r="AC33" s="92"/>
    </row>
    <row r="34" spans="1:29" ht="19.5" customHeight="1">
      <c r="A34">
        <v>1</v>
      </c>
      <c r="C34" s="245"/>
      <c r="D34" s="4" t="s">
        <v>22</v>
      </c>
      <c r="E34" s="113"/>
      <c r="F34" s="114">
        <v>5</v>
      </c>
      <c r="G34" s="114">
        <v>6</v>
      </c>
      <c r="H34" s="114">
        <v>5</v>
      </c>
      <c r="I34" s="115">
        <v>6</v>
      </c>
      <c r="J34" s="40">
        <f>SUM(E34:I34)</f>
        <v>22</v>
      </c>
      <c r="K34" s="121">
        <v>203</v>
      </c>
      <c r="L34" s="114">
        <v>201</v>
      </c>
      <c r="M34" s="114">
        <v>195</v>
      </c>
      <c r="N34" s="18">
        <f>SUM(K34:M34)</f>
        <v>599</v>
      </c>
      <c r="O34" s="116">
        <v>325</v>
      </c>
      <c r="P34" s="117">
        <v>274</v>
      </c>
      <c r="Q34" s="118">
        <v>27</v>
      </c>
      <c r="R34" s="119">
        <v>27</v>
      </c>
      <c r="S34" s="41">
        <v>18</v>
      </c>
      <c r="T34" s="40">
        <f>R34+S34</f>
        <v>45</v>
      </c>
      <c r="U34" s="120">
        <v>9</v>
      </c>
      <c r="V34" s="91" t="str">
        <f t="shared" si="3"/>
        <v>○</v>
      </c>
      <c r="W34" s="92">
        <f t="shared" si="4"/>
        <v>599</v>
      </c>
      <c r="X34" s="89"/>
      <c r="Y34" s="92"/>
      <c r="Z34" s="89"/>
      <c r="AA34" s="92"/>
      <c r="AB34" s="89"/>
      <c r="AC34" s="92"/>
    </row>
    <row r="35" spans="1:29" ht="19.5" customHeight="1">
      <c r="A35">
        <v>1</v>
      </c>
      <c r="C35" s="245"/>
      <c r="D35" s="4" t="s">
        <v>23</v>
      </c>
      <c r="E35" s="113"/>
      <c r="F35" s="114">
        <v>4</v>
      </c>
      <c r="G35" s="114">
        <v>4</v>
      </c>
      <c r="H35" s="114">
        <v>4</v>
      </c>
      <c r="I35" s="115">
        <v>3</v>
      </c>
      <c r="J35" s="40">
        <f>SUM(E35:I35)</f>
        <v>15</v>
      </c>
      <c r="K35" s="121">
        <v>130</v>
      </c>
      <c r="L35" s="114">
        <v>136</v>
      </c>
      <c r="M35" s="114">
        <v>152</v>
      </c>
      <c r="N35" s="18">
        <f>SUM(K35:M35)</f>
        <v>418</v>
      </c>
      <c r="O35" s="116">
        <v>203</v>
      </c>
      <c r="P35" s="117">
        <v>215</v>
      </c>
      <c r="Q35" s="118">
        <v>15</v>
      </c>
      <c r="R35" s="119">
        <v>18</v>
      </c>
      <c r="S35" s="41">
        <v>9</v>
      </c>
      <c r="T35" s="40">
        <f>R35+S35</f>
        <v>27</v>
      </c>
      <c r="U35" s="120">
        <v>4</v>
      </c>
      <c r="V35" s="91" t="str">
        <f t="shared" si="3"/>
        <v>○</v>
      </c>
      <c r="W35" s="92">
        <f t="shared" si="4"/>
        <v>418</v>
      </c>
      <c r="X35" s="89"/>
      <c r="Y35" s="92"/>
      <c r="Z35" s="89"/>
      <c r="AA35" s="92"/>
      <c r="AB35" s="89"/>
      <c r="AC35" s="92"/>
    </row>
    <row r="36" spans="1:29" ht="19.5" customHeight="1" thickBot="1">
      <c r="A36" s="162"/>
      <c r="B36" s="163">
        <f>COUNT(A33:A35)</f>
        <v>3</v>
      </c>
      <c r="C36" s="246"/>
      <c r="D36" s="6" t="s">
        <v>2</v>
      </c>
      <c r="E36" s="22">
        <f aca="true" t="shared" si="6" ref="E36:U36">SUM(E33:E35)</f>
        <v>0</v>
      </c>
      <c r="F36" s="23">
        <f t="shared" si="6"/>
        <v>12</v>
      </c>
      <c r="G36" s="24">
        <f t="shared" si="6"/>
        <v>13</v>
      </c>
      <c r="H36" s="24">
        <f t="shared" si="6"/>
        <v>12</v>
      </c>
      <c r="I36" s="25">
        <f t="shared" si="6"/>
        <v>11</v>
      </c>
      <c r="J36" s="21">
        <f t="shared" si="6"/>
        <v>48</v>
      </c>
      <c r="K36" s="18">
        <f t="shared" si="6"/>
        <v>442</v>
      </c>
      <c r="L36" s="18">
        <f t="shared" si="6"/>
        <v>437</v>
      </c>
      <c r="M36" s="18">
        <f t="shared" si="6"/>
        <v>451</v>
      </c>
      <c r="N36" s="11">
        <f t="shared" si="6"/>
        <v>1330</v>
      </c>
      <c r="O36" s="19">
        <f t="shared" si="6"/>
        <v>674</v>
      </c>
      <c r="P36" s="20">
        <f t="shared" si="6"/>
        <v>656</v>
      </c>
      <c r="Q36" s="21">
        <f t="shared" si="6"/>
        <v>53</v>
      </c>
      <c r="R36" s="47">
        <f t="shared" si="6"/>
        <v>61</v>
      </c>
      <c r="S36" s="48">
        <f t="shared" si="6"/>
        <v>33</v>
      </c>
      <c r="T36" s="17">
        <f t="shared" si="6"/>
        <v>94</v>
      </c>
      <c r="U36" s="17">
        <f t="shared" si="6"/>
        <v>22</v>
      </c>
      <c r="V36" s="91" t="str">
        <f t="shared" si="3"/>
        <v>○</v>
      </c>
      <c r="W36" s="92">
        <f t="shared" si="4"/>
        <v>1330</v>
      </c>
      <c r="X36" s="89" t="str">
        <f>IF(N36=Y36,"○","×")</f>
        <v>○</v>
      </c>
      <c r="Y36" s="92">
        <f>SUM(K36:M36)</f>
        <v>1330</v>
      </c>
      <c r="Z36" s="89" t="str">
        <f>IF(T36=AA36,"○","×")</f>
        <v>○</v>
      </c>
      <c r="AA36" s="92">
        <f>SUM(R36:S36)</f>
        <v>94</v>
      </c>
      <c r="AB36" s="89" t="str">
        <f>IF(J36=AC36,"○","×")</f>
        <v>○</v>
      </c>
      <c r="AC36" s="92">
        <f>SUM(E36:I36)</f>
        <v>48</v>
      </c>
    </row>
    <row r="37" spans="1:29" ht="19.5" customHeight="1">
      <c r="A37">
        <v>1</v>
      </c>
      <c r="C37" s="244" t="s">
        <v>128</v>
      </c>
      <c r="D37" s="4" t="s">
        <v>24</v>
      </c>
      <c r="E37" s="114"/>
      <c r="F37" s="102">
        <v>7</v>
      </c>
      <c r="G37" s="102">
        <v>7</v>
      </c>
      <c r="H37" s="102">
        <v>8</v>
      </c>
      <c r="I37" s="103">
        <v>4</v>
      </c>
      <c r="J37" s="104">
        <f>SUM(E37:I37)</f>
        <v>26</v>
      </c>
      <c r="K37" s="122">
        <v>247</v>
      </c>
      <c r="L37" s="102">
        <v>250</v>
      </c>
      <c r="M37" s="102">
        <v>280</v>
      </c>
      <c r="N37" s="106">
        <f>SUM(K37:M37)</f>
        <v>777</v>
      </c>
      <c r="O37" s="107">
        <v>399</v>
      </c>
      <c r="P37" s="108">
        <v>378</v>
      </c>
      <c r="Q37" s="109">
        <v>23</v>
      </c>
      <c r="R37" s="110">
        <v>27</v>
      </c>
      <c r="S37" s="111">
        <v>19</v>
      </c>
      <c r="T37" s="104">
        <f>R37+S37</f>
        <v>46</v>
      </c>
      <c r="U37" s="112">
        <v>7</v>
      </c>
      <c r="V37" s="91" t="str">
        <f t="shared" si="3"/>
        <v>○</v>
      </c>
      <c r="W37" s="92">
        <f t="shared" si="4"/>
        <v>777</v>
      </c>
      <c r="X37" s="89"/>
      <c r="Y37" s="92"/>
      <c r="Z37" s="89"/>
      <c r="AA37" s="92"/>
      <c r="AB37" s="89"/>
      <c r="AC37" s="92"/>
    </row>
    <row r="38" spans="1:29" ht="19.5" customHeight="1">
      <c r="A38">
        <v>1</v>
      </c>
      <c r="C38" s="245"/>
      <c r="D38" s="4" t="s">
        <v>25</v>
      </c>
      <c r="E38" s="114"/>
      <c r="F38" s="114">
        <v>5</v>
      </c>
      <c r="G38" s="114">
        <v>5</v>
      </c>
      <c r="H38" s="114">
        <v>4</v>
      </c>
      <c r="I38" s="115">
        <v>4</v>
      </c>
      <c r="J38" s="40">
        <f>SUM(E38:I38)</f>
        <v>18</v>
      </c>
      <c r="K38" s="121">
        <v>167</v>
      </c>
      <c r="L38" s="114">
        <v>151</v>
      </c>
      <c r="M38" s="114">
        <v>145</v>
      </c>
      <c r="N38" s="18">
        <f>SUM(K38:M38)</f>
        <v>463</v>
      </c>
      <c r="O38" s="116">
        <v>235</v>
      </c>
      <c r="P38" s="117">
        <v>228</v>
      </c>
      <c r="Q38" s="118">
        <v>16</v>
      </c>
      <c r="R38" s="119">
        <v>19</v>
      </c>
      <c r="S38" s="41">
        <v>15</v>
      </c>
      <c r="T38" s="40">
        <f>R38+S38</f>
        <v>34</v>
      </c>
      <c r="U38" s="120">
        <v>4</v>
      </c>
      <c r="V38" s="91" t="str">
        <f t="shared" si="3"/>
        <v>○</v>
      </c>
      <c r="W38" s="92">
        <f t="shared" si="4"/>
        <v>463</v>
      </c>
      <c r="X38" s="89"/>
      <c r="Y38" s="92"/>
      <c r="Z38" s="89"/>
      <c r="AA38" s="92"/>
      <c r="AB38" s="89"/>
      <c r="AC38" s="92"/>
    </row>
    <row r="39" spans="1:29" ht="19.5" customHeight="1">
      <c r="A39">
        <v>1</v>
      </c>
      <c r="C39" s="245"/>
      <c r="D39" s="4" t="s">
        <v>26</v>
      </c>
      <c r="E39" s="114"/>
      <c r="F39" s="114">
        <v>3</v>
      </c>
      <c r="G39" s="114">
        <v>3</v>
      </c>
      <c r="H39" s="114">
        <v>3</v>
      </c>
      <c r="I39" s="115">
        <v>2</v>
      </c>
      <c r="J39" s="40">
        <f>SUM(E39:I39)</f>
        <v>11</v>
      </c>
      <c r="K39" s="121">
        <v>83</v>
      </c>
      <c r="L39" s="114">
        <v>105</v>
      </c>
      <c r="M39" s="114">
        <v>103</v>
      </c>
      <c r="N39" s="18">
        <f>SUM(K39:M39)</f>
        <v>291</v>
      </c>
      <c r="O39" s="116">
        <v>146</v>
      </c>
      <c r="P39" s="117">
        <v>145</v>
      </c>
      <c r="Q39" s="118">
        <v>10</v>
      </c>
      <c r="R39" s="119">
        <v>15</v>
      </c>
      <c r="S39" s="41">
        <v>9</v>
      </c>
      <c r="T39" s="40">
        <f>R39+S39</f>
        <v>24</v>
      </c>
      <c r="U39" s="120">
        <v>5</v>
      </c>
      <c r="V39" s="91" t="str">
        <f t="shared" si="3"/>
        <v>○</v>
      </c>
      <c r="W39" s="92">
        <f t="shared" si="4"/>
        <v>291</v>
      </c>
      <c r="X39" s="89"/>
      <c r="Y39" s="92"/>
      <c r="Z39" s="89"/>
      <c r="AA39" s="92"/>
      <c r="AB39" s="89"/>
      <c r="AC39" s="92"/>
    </row>
    <row r="40" spans="1:29" ht="19.5" customHeight="1">
      <c r="A40">
        <v>1</v>
      </c>
      <c r="C40" s="245"/>
      <c r="D40" s="4" t="s">
        <v>27</v>
      </c>
      <c r="E40" s="114"/>
      <c r="F40" s="114">
        <v>2</v>
      </c>
      <c r="G40" s="114">
        <v>2</v>
      </c>
      <c r="H40" s="114">
        <v>2</v>
      </c>
      <c r="I40" s="115">
        <v>1</v>
      </c>
      <c r="J40" s="40">
        <f>SUM(E40:I40)</f>
        <v>7</v>
      </c>
      <c r="K40" s="121">
        <v>54</v>
      </c>
      <c r="L40" s="114">
        <v>54</v>
      </c>
      <c r="M40" s="114">
        <v>64</v>
      </c>
      <c r="N40" s="18">
        <f>SUM(K40:M40)</f>
        <v>172</v>
      </c>
      <c r="O40" s="116">
        <v>101</v>
      </c>
      <c r="P40" s="117">
        <v>71</v>
      </c>
      <c r="Q40" s="118">
        <v>3</v>
      </c>
      <c r="R40" s="119">
        <v>6</v>
      </c>
      <c r="S40" s="41">
        <v>12</v>
      </c>
      <c r="T40" s="40">
        <f>R40+S40</f>
        <v>18</v>
      </c>
      <c r="U40" s="120">
        <v>5</v>
      </c>
      <c r="V40" s="91" t="str">
        <f t="shared" si="3"/>
        <v>○</v>
      </c>
      <c r="W40" s="92">
        <f t="shared" si="4"/>
        <v>172</v>
      </c>
      <c r="X40" s="89"/>
      <c r="Y40" s="92"/>
      <c r="Z40" s="89"/>
      <c r="AA40" s="92"/>
      <c r="AB40" s="89"/>
      <c r="AC40" s="92"/>
    </row>
    <row r="41" spans="1:29" ht="19.5" customHeight="1">
      <c r="A41">
        <v>1</v>
      </c>
      <c r="C41" s="245"/>
      <c r="D41" s="4" t="s">
        <v>28</v>
      </c>
      <c r="E41" s="114"/>
      <c r="F41" s="114">
        <v>3</v>
      </c>
      <c r="G41" s="114">
        <v>3</v>
      </c>
      <c r="H41" s="114">
        <v>4</v>
      </c>
      <c r="I41" s="115">
        <v>3</v>
      </c>
      <c r="J41" s="40">
        <f>SUM(E41:I41)</f>
        <v>13</v>
      </c>
      <c r="K41" s="121">
        <v>113</v>
      </c>
      <c r="L41" s="114">
        <v>103</v>
      </c>
      <c r="M41" s="114">
        <v>111</v>
      </c>
      <c r="N41" s="18">
        <f>SUM(K41:M41)</f>
        <v>327</v>
      </c>
      <c r="O41" s="116">
        <v>157</v>
      </c>
      <c r="P41" s="117">
        <v>170</v>
      </c>
      <c r="Q41" s="118">
        <v>15</v>
      </c>
      <c r="R41" s="119">
        <v>15</v>
      </c>
      <c r="S41" s="41">
        <v>10</v>
      </c>
      <c r="T41" s="40">
        <f>R41+S41</f>
        <v>25</v>
      </c>
      <c r="U41" s="120">
        <v>7</v>
      </c>
      <c r="V41" s="91" t="str">
        <f t="shared" si="3"/>
        <v>○</v>
      </c>
      <c r="W41" s="92">
        <f t="shared" si="4"/>
        <v>327</v>
      </c>
      <c r="X41" s="89"/>
      <c r="Y41" s="92"/>
      <c r="Z41" s="89"/>
      <c r="AA41" s="92"/>
      <c r="AB41" s="89"/>
      <c r="AC41" s="92"/>
    </row>
    <row r="42" spans="1:29" ht="19.5" customHeight="1" thickBot="1">
      <c r="A42" s="162"/>
      <c r="B42" s="163">
        <f>COUNT(A37:A41)</f>
        <v>5</v>
      </c>
      <c r="C42" s="246"/>
      <c r="D42" s="4" t="s">
        <v>2</v>
      </c>
      <c r="E42" s="11">
        <f>SUM(E37:E41)</f>
        <v>0</v>
      </c>
      <c r="F42" s="12">
        <f>SUM(F37:F41)</f>
        <v>20</v>
      </c>
      <c r="G42" s="11">
        <f aca="true" t="shared" si="7" ref="G42:U42">SUM(G37:G41)</f>
        <v>20</v>
      </c>
      <c r="H42" s="11">
        <f t="shared" si="7"/>
        <v>21</v>
      </c>
      <c r="I42" s="13">
        <f t="shared" si="7"/>
        <v>14</v>
      </c>
      <c r="J42" s="40">
        <f t="shared" si="7"/>
        <v>75</v>
      </c>
      <c r="K42" s="14">
        <f t="shared" si="7"/>
        <v>664</v>
      </c>
      <c r="L42" s="14">
        <f t="shared" si="7"/>
        <v>663</v>
      </c>
      <c r="M42" s="14">
        <f t="shared" si="7"/>
        <v>703</v>
      </c>
      <c r="N42" s="14">
        <f t="shared" si="7"/>
        <v>2030</v>
      </c>
      <c r="O42" s="15">
        <f t="shared" si="7"/>
        <v>1038</v>
      </c>
      <c r="P42" s="16">
        <f t="shared" si="7"/>
        <v>992</v>
      </c>
      <c r="Q42" s="17">
        <f t="shared" si="7"/>
        <v>67</v>
      </c>
      <c r="R42" s="47">
        <f t="shared" si="7"/>
        <v>82</v>
      </c>
      <c r="S42" s="48">
        <f t="shared" si="7"/>
        <v>65</v>
      </c>
      <c r="T42" s="17">
        <f t="shared" si="7"/>
        <v>147</v>
      </c>
      <c r="U42" s="17">
        <f t="shared" si="7"/>
        <v>28</v>
      </c>
      <c r="V42" s="91" t="str">
        <f t="shared" si="3"/>
        <v>○</v>
      </c>
      <c r="W42" s="92">
        <f t="shared" si="4"/>
        <v>2030</v>
      </c>
      <c r="X42" s="89" t="str">
        <f>IF(N42=Y42,"○","×")</f>
        <v>○</v>
      </c>
      <c r="Y42" s="92">
        <f>SUM(K42:M42)</f>
        <v>2030</v>
      </c>
      <c r="Z42" s="89" t="str">
        <f>IF(T42=AA42,"○","×")</f>
        <v>○</v>
      </c>
      <c r="AA42" s="92">
        <f>SUM(R42:S42)</f>
        <v>147</v>
      </c>
      <c r="AB42" s="89" t="str">
        <f>IF(J42=AC42,"○","×")</f>
        <v>○</v>
      </c>
      <c r="AC42" s="92">
        <f>SUM(E42:I42)</f>
        <v>75</v>
      </c>
    </row>
    <row r="43" spans="1:29" ht="19.5" customHeight="1">
      <c r="A43">
        <v>1</v>
      </c>
      <c r="C43" s="244" t="s">
        <v>152</v>
      </c>
      <c r="D43" s="5" t="s">
        <v>29</v>
      </c>
      <c r="E43" s="101"/>
      <c r="F43" s="102">
        <v>3</v>
      </c>
      <c r="G43" s="102">
        <v>4</v>
      </c>
      <c r="H43" s="102">
        <v>4</v>
      </c>
      <c r="I43" s="103">
        <v>7</v>
      </c>
      <c r="J43" s="104">
        <f>SUM(E43:I43)</f>
        <v>18</v>
      </c>
      <c r="K43" s="122">
        <v>92</v>
      </c>
      <c r="L43" s="102">
        <v>133</v>
      </c>
      <c r="M43" s="102">
        <v>124</v>
      </c>
      <c r="N43" s="106">
        <f>SUM(K43:M43)</f>
        <v>349</v>
      </c>
      <c r="O43" s="107">
        <v>188</v>
      </c>
      <c r="P43" s="108">
        <v>161</v>
      </c>
      <c r="Q43" s="109">
        <v>34</v>
      </c>
      <c r="R43" s="110">
        <v>19</v>
      </c>
      <c r="S43" s="111">
        <v>13</v>
      </c>
      <c r="T43" s="104">
        <f>R43+S43</f>
        <v>32</v>
      </c>
      <c r="U43" s="112">
        <v>4</v>
      </c>
      <c r="V43" s="91" t="str">
        <f t="shared" si="3"/>
        <v>○</v>
      </c>
      <c r="W43" s="92">
        <f t="shared" si="4"/>
        <v>349</v>
      </c>
      <c r="X43" s="89"/>
      <c r="Y43" s="92"/>
      <c r="Z43" s="89"/>
      <c r="AA43" s="92"/>
      <c r="AB43" s="89"/>
      <c r="AC43" s="92"/>
    </row>
    <row r="44" spans="1:29" ht="19.5" customHeight="1">
      <c r="A44">
        <v>1</v>
      </c>
      <c r="C44" s="245"/>
      <c r="D44" s="4" t="s">
        <v>30</v>
      </c>
      <c r="E44" s="113"/>
      <c r="F44" s="114">
        <v>4</v>
      </c>
      <c r="G44" s="114">
        <v>4</v>
      </c>
      <c r="H44" s="114">
        <v>4</v>
      </c>
      <c r="I44" s="115">
        <v>5</v>
      </c>
      <c r="J44" s="40">
        <f>SUM(E44:I44)</f>
        <v>17</v>
      </c>
      <c r="K44" s="121">
        <v>127</v>
      </c>
      <c r="L44" s="114">
        <v>146</v>
      </c>
      <c r="M44" s="114">
        <v>148</v>
      </c>
      <c r="N44" s="18">
        <f>SUM(K44:M44)</f>
        <v>421</v>
      </c>
      <c r="O44" s="116">
        <v>205</v>
      </c>
      <c r="P44" s="117">
        <v>216</v>
      </c>
      <c r="Q44" s="118">
        <v>24</v>
      </c>
      <c r="R44" s="119">
        <v>16</v>
      </c>
      <c r="S44" s="41">
        <v>16</v>
      </c>
      <c r="T44" s="40">
        <f>R44+S44</f>
        <v>32</v>
      </c>
      <c r="U44" s="120">
        <v>4</v>
      </c>
      <c r="V44" s="91" t="str">
        <f t="shared" si="3"/>
        <v>○</v>
      </c>
      <c r="W44" s="92">
        <f t="shared" si="4"/>
        <v>421</v>
      </c>
      <c r="X44" s="89"/>
      <c r="Y44" s="92"/>
      <c r="Z44" s="89"/>
      <c r="AA44" s="92"/>
      <c r="AB44" s="89"/>
      <c r="AC44" s="92"/>
    </row>
    <row r="45" spans="1:29" ht="19.5" customHeight="1">
      <c r="A45">
        <v>1</v>
      </c>
      <c r="C45" s="245"/>
      <c r="D45" s="4" t="s">
        <v>31</v>
      </c>
      <c r="E45" s="113"/>
      <c r="F45" s="114">
        <v>1</v>
      </c>
      <c r="G45" s="114">
        <v>1</v>
      </c>
      <c r="H45" s="114">
        <v>1</v>
      </c>
      <c r="I45" s="115">
        <v>1</v>
      </c>
      <c r="J45" s="40">
        <f>SUM(E45:I45)</f>
        <v>4</v>
      </c>
      <c r="K45" s="121">
        <v>9</v>
      </c>
      <c r="L45" s="114">
        <v>6</v>
      </c>
      <c r="M45" s="114">
        <v>5</v>
      </c>
      <c r="N45" s="18">
        <f>SUM(K45:M45)</f>
        <v>20</v>
      </c>
      <c r="O45" s="116">
        <v>11</v>
      </c>
      <c r="P45" s="117">
        <v>9</v>
      </c>
      <c r="Q45" s="118">
        <v>2</v>
      </c>
      <c r="R45" s="119">
        <v>4</v>
      </c>
      <c r="S45" s="41">
        <v>8</v>
      </c>
      <c r="T45" s="40">
        <f>R45+S45</f>
        <v>12</v>
      </c>
      <c r="U45" s="120">
        <v>1</v>
      </c>
      <c r="V45" s="91" t="str">
        <f t="shared" si="3"/>
        <v>○</v>
      </c>
      <c r="W45" s="92">
        <f t="shared" si="4"/>
        <v>20</v>
      </c>
      <c r="X45" s="89"/>
      <c r="Y45" s="92"/>
      <c r="Z45" s="89"/>
      <c r="AA45" s="92"/>
      <c r="AB45" s="89"/>
      <c r="AC45" s="92"/>
    </row>
    <row r="46" spans="1:29" ht="19.5" customHeight="1">
      <c r="A46">
        <v>1</v>
      </c>
      <c r="C46" s="245"/>
      <c r="D46" s="4" t="s">
        <v>32</v>
      </c>
      <c r="E46" s="113"/>
      <c r="F46" s="114">
        <v>4</v>
      </c>
      <c r="G46" s="114">
        <v>5</v>
      </c>
      <c r="H46" s="114">
        <v>5</v>
      </c>
      <c r="I46" s="115">
        <v>7</v>
      </c>
      <c r="J46" s="40">
        <f>SUM(E46:I46)</f>
        <v>21</v>
      </c>
      <c r="K46" s="121">
        <v>159</v>
      </c>
      <c r="L46" s="114">
        <v>171</v>
      </c>
      <c r="M46" s="114">
        <v>174</v>
      </c>
      <c r="N46" s="18">
        <f>SUM(K46:M46)</f>
        <v>504</v>
      </c>
      <c r="O46" s="116">
        <v>264</v>
      </c>
      <c r="P46" s="117">
        <v>240</v>
      </c>
      <c r="Q46" s="118">
        <v>38</v>
      </c>
      <c r="R46" s="119">
        <v>25</v>
      </c>
      <c r="S46" s="41">
        <v>15</v>
      </c>
      <c r="T46" s="40">
        <f>R46+S46</f>
        <v>40</v>
      </c>
      <c r="U46" s="120">
        <v>3</v>
      </c>
      <c r="V46" s="91" t="str">
        <f t="shared" si="3"/>
        <v>○</v>
      </c>
      <c r="W46" s="92">
        <f t="shared" si="4"/>
        <v>504</v>
      </c>
      <c r="X46" s="89"/>
      <c r="Y46" s="92"/>
      <c r="Z46" s="89"/>
      <c r="AA46" s="92"/>
      <c r="AB46" s="89"/>
      <c r="AC46" s="92"/>
    </row>
    <row r="47" spans="1:30" s="2" customFormat="1" ht="19.5" customHeight="1" thickBot="1">
      <c r="A47" s="162"/>
      <c r="B47" s="163">
        <f>COUNT(A43:A46)</f>
        <v>4</v>
      </c>
      <c r="C47" s="246"/>
      <c r="D47" s="6" t="s">
        <v>2</v>
      </c>
      <c r="E47" s="24">
        <f>SUM(E43:E46)</f>
        <v>0</v>
      </c>
      <c r="F47" s="23">
        <f>SUM(F43:F46)</f>
        <v>12</v>
      </c>
      <c r="G47" s="24">
        <f aca="true" t="shared" si="8" ref="G47:U47">SUM(G43:G46)</f>
        <v>14</v>
      </c>
      <c r="H47" s="24">
        <f t="shared" si="8"/>
        <v>14</v>
      </c>
      <c r="I47" s="25">
        <f t="shared" si="8"/>
        <v>20</v>
      </c>
      <c r="J47" s="87">
        <f t="shared" si="8"/>
        <v>60</v>
      </c>
      <c r="K47" s="14">
        <f t="shared" si="8"/>
        <v>387</v>
      </c>
      <c r="L47" s="14">
        <f>SUM(L43:L46)</f>
        <v>456</v>
      </c>
      <c r="M47" s="14">
        <f t="shared" si="8"/>
        <v>451</v>
      </c>
      <c r="N47" s="14">
        <f t="shared" si="8"/>
        <v>1294</v>
      </c>
      <c r="O47" s="15">
        <f t="shared" si="8"/>
        <v>668</v>
      </c>
      <c r="P47" s="16">
        <f t="shared" si="8"/>
        <v>626</v>
      </c>
      <c r="Q47" s="17">
        <f t="shared" si="8"/>
        <v>98</v>
      </c>
      <c r="R47" s="47">
        <f t="shared" si="8"/>
        <v>64</v>
      </c>
      <c r="S47" s="48">
        <f t="shared" si="8"/>
        <v>52</v>
      </c>
      <c r="T47" s="17">
        <f t="shared" si="8"/>
        <v>116</v>
      </c>
      <c r="U47" s="17">
        <f t="shared" si="8"/>
        <v>12</v>
      </c>
      <c r="V47" s="91" t="str">
        <f t="shared" si="3"/>
        <v>○</v>
      </c>
      <c r="W47" s="93">
        <f t="shared" si="4"/>
        <v>1294</v>
      </c>
      <c r="X47" s="94" t="str">
        <f>IF(N47=Y47,"○","×")</f>
        <v>○</v>
      </c>
      <c r="Y47" s="93">
        <f>SUM(K47:M47)</f>
        <v>1294</v>
      </c>
      <c r="Z47" s="94" t="str">
        <f>IF(T47=AA47,"○","×")</f>
        <v>○</v>
      </c>
      <c r="AA47" s="93">
        <f>SUM(R47:S47)</f>
        <v>116</v>
      </c>
      <c r="AB47" s="94" t="str">
        <f>IF(J47=AC47,"○","×")</f>
        <v>○</v>
      </c>
      <c r="AC47" s="93">
        <f>SUM(E47:I47)</f>
        <v>60</v>
      </c>
      <c r="AD47" s="90"/>
    </row>
    <row r="48" spans="1:29" ht="19.5" customHeight="1">
      <c r="A48" s="88">
        <v>1</v>
      </c>
      <c r="C48" s="244" t="s">
        <v>153</v>
      </c>
      <c r="D48" s="4" t="s">
        <v>123</v>
      </c>
      <c r="E48" s="101"/>
      <c r="F48" s="102">
        <v>6</v>
      </c>
      <c r="G48" s="102">
        <v>6</v>
      </c>
      <c r="H48" s="102">
        <v>6</v>
      </c>
      <c r="I48" s="103">
        <v>4</v>
      </c>
      <c r="J48" s="104">
        <f aca="true" t="shared" si="9" ref="J48:J53">SUM(E48:I48)</f>
        <v>22</v>
      </c>
      <c r="K48" s="122">
        <v>173</v>
      </c>
      <c r="L48" s="102">
        <v>215</v>
      </c>
      <c r="M48" s="102">
        <v>191</v>
      </c>
      <c r="N48" s="106">
        <f aca="true" t="shared" si="10" ref="N48:N53">SUM(K48:M48)</f>
        <v>579</v>
      </c>
      <c r="O48" s="107">
        <v>290</v>
      </c>
      <c r="P48" s="108">
        <v>289</v>
      </c>
      <c r="Q48" s="109">
        <v>13</v>
      </c>
      <c r="R48" s="110">
        <v>32</v>
      </c>
      <c r="S48" s="111">
        <v>18</v>
      </c>
      <c r="T48" s="104">
        <f aca="true" t="shared" si="11" ref="T48:T53">R48+S48</f>
        <v>50</v>
      </c>
      <c r="U48" s="112">
        <v>6</v>
      </c>
      <c r="V48" s="91" t="str">
        <f t="shared" si="3"/>
        <v>○</v>
      </c>
      <c r="W48" s="92">
        <f t="shared" si="4"/>
        <v>579</v>
      </c>
      <c r="X48" s="89"/>
      <c r="Y48" s="92"/>
      <c r="Z48" s="89"/>
      <c r="AA48" s="92"/>
      <c r="AB48" s="89"/>
      <c r="AC48" s="92"/>
    </row>
    <row r="49" spans="1:29" ht="19.5" customHeight="1">
      <c r="A49" s="88">
        <v>1</v>
      </c>
      <c r="C49" s="245"/>
      <c r="D49" s="4" t="s">
        <v>33</v>
      </c>
      <c r="E49" s="113"/>
      <c r="F49" s="114">
        <v>8</v>
      </c>
      <c r="G49" s="114">
        <v>8</v>
      </c>
      <c r="H49" s="114">
        <v>8</v>
      </c>
      <c r="I49" s="115">
        <v>5</v>
      </c>
      <c r="J49" s="40">
        <f t="shared" si="9"/>
        <v>29</v>
      </c>
      <c r="K49" s="121">
        <v>312</v>
      </c>
      <c r="L49" s="114">
        <v>287</v>
      </c>
      <c r="M49" s="114">
        <v>309</v>
      </c>
      <c r="N49" s="18">
        <f t="shared" si="10"/>
        <v>908</v>
      </c>
      <c r="O49" s="116">
        <v>433</v>
      </c>
      <c r="P49" s="117">
        <v>475</v>
      </c>
      <c r="Q49" s="118">
        <v>33</v>
      </c>
      <c r="R49" s="119">
        <v>34</v>
      </c>
      <c r="S49" s="41">
        <v>23</v>
      </c>
      <c r="T49" s="40">
        <f t="shared" si="11"/>
        <v>57</v>
      </c>
      <c r="U49" s="120">
        <v>6</v>
      </c>
      <c r="V49" s="91" t="str">
        <f t="shared" si="3"/>
        <v>○</v>
      </c>
      <c r="W49" s="92">
        <f t="shared" si="4"/>
        <v>908</v>
      </c>
      <c r="X49" s="89"/>
      <c r="Y49" s="92"/>
      <c r="Z49" s="89"/>
      <c r="AA49" s="92"/>
      <c r="AB49" s="89"/>
      <c r="AC49" s="92"/>
    </row>
    <row r="50" spans="1:29" ht="19.5" customHeight="1">
      <c r="A50" s="88">
        <v>1</v>
      </c>
      <c r="C50" s="245"/>
      <c r="D50" s="4" t="s">
        <v>34</v>
      </c>
      <c r="E50" s="113"/>
      <c r="F50" s="114">
        <v>4</v>
      </c>
      <c r="G50" s="114">
        <v>4</v>
      </c>
      <c r="H50" s="114">
        <v>4</v>
      </c>
      <c r="I50" s="115">
        <v>4</v>
      </c>
      <c r="J50" s="40">
        <f t="shared" si="9"/>
        <v>16</v>
      </c>
      <c r="K50" s="121">
        <v>148</v>
      </c>
      <c r="L50" s="114">
        <v>130</v>
      </c>
      <c r="M50" s="114">
        <v>153</v>
      </c>
      <c r="N50" s="18">
        <f t="shared" si="10"/>
        <v>431</v>
      </c>
      <c r="O50" s="116">
        <v>223</v>
      </c>
      <c r="P50" s="117">
        <v>208</v>
      </c>
      <c r="Q50" s="118">
        <v>13</v>
      </c>
      <c r="R50" s="119">
        <v>17</v>
      </c>
      <c r="S50" s="41">
        <v>11</v>
      </c>
      <c r="T50" s="40">
        <f t="shared" si="11"/>
        <v>28</v>
      </c>
      <c r="U50" s="120">
        <v>3</v>
      </c>
      <c r="V50" s="91" t="str">
        <f t="shared" si="3"/>
        <v>○</v>
      </c>
      <c r="W50" s="92">
        <f t="shared" si="4"/>
        <v>431</v>
      </c>
      <c r="X50" s="89"/>
      <c r="Y50" s="92"/>
      <c r="Z50" s="89"/>
      <c r="AA50" s="92"/>
      <c r="AB50" s="89"/>
      <c r="AC50" s="92"/>
    </row>
    <row r="51" spans="1:29" ht="19.5" customHeight="1">
      <c r="A51" s="88">
        <v>1</v>
      </c>
      <c r="C51" s="245"/>
      <c r="D51" s="4" t="s">
        <v>35</v>
      </c>
      <c r="E51" s="113"/>
      <c r="F51" s="114">
        <v>3</v>
      </c>
      <c r="G51" s="114">
        <v>3</v>
      </c>
      <c r="H51" s="114">
        <v>3</v>
      </c>
      <c r="I51" s="115">
        <v>4</v>
      </c>
      <c r="J51" s="40">
        <f t="shared" si="9"/>
        <v>13</v>
      </c>
      <c r="K51" s="121">
        <v>103</v>
      </c>
      <c r="L51" s="114">
        <v>111</v>
      </c>
      <c r="M51" s="114">
        <v>86</v>
      </c>
      <c r="N51" s="18">
        <f t="shared" si="10"/>
        <v>300</v>
      </c>
      <c r="O51" s="116">
        <v>140</v>
      </c>
      <c r="P51" s="117">
        <v>160</v>
      </c>
      <c r="Q51" s="118">
        <v>14</v>
      </c>
      <c r="R51" s="119">
        <v>14</v>
      </c>
      <c r="S51" s="41">
        <v>12</v>
      </c>
      <c r="T51" s="40">
        <f t="shared" si="11"/>
        <v>26</v>
      </c>
      <c r="U51" s="120">
        <v>5</v>
      </c>
      <c r="V51" s="91" t="str">
        <f t="shared" si="3"/>
        <v>○</v>
      </c>
      <c r="W51" s="92">
        <f t="shared" si="4"/>
        <v>300</v>
      </c>
      <c r="X51" s="89"/>
      <c r="Y51" s="92"/>
      <c r="Z51" s="89"/>
      <c r="AA51" s="92"/>
      <c r="AB51" s="89"/>
      <c r="AC51" s="92"/>
    </row>
    <row r="52" spans="1:29" ht="19.5" customHeight="1">
      <c r="A52" s="88">
        <v>1</v>
      </c>
      <c r="C52" s="245"/>
      <c r="D52" s="4" t="s">
        <v>36</v>
      </c>
      <c r="E52" s="113"/>
      <c r="F52" s="114">
        <v>4</v>
      </c>
      <c r="G52" s="114">
        <v>5</v>
      </c>
      <c r="H52" s="114">
        <v>5</v>
      </c>
      <c r="I52" s="115">
        <v>3</v>
      </c>
      <c r="J52" s="40">
        <f t="shared" si="9"/>
        <v>17</v>
      </c>
      <c r="K52" s="121">
        <v>158</v>
      </c>
      <c r="L52" s="114">
        <v>178</v>
      </c>
      <c r="M52" s="114">
        <v>184</v>
      </c>
      <c r="N52" s="18">
        <f t="shared" si="10"/>
        <v>520</v>
      </c>
      <c r="O52" s="116">
        <v>279</v>
      </c>
      <c r="P52" s="117">
        <v>241</v>
      </c>
      <c r="Q52" s="118">
        <v>13</v>
      </c>
      <c r="R52" s="119">
        <v>18</v>
      </c>
      <c r="S52" s="41">
        <v>14</v>
      </c>
      <c r="T52" s="40">
        <f t="shared" si="11"/>
        <v>32</v>
      </c>
      <c r="U52" s="120">
        <v>4</v>
      </c>
      <c r="V52" s="91" t="str">
        <f t="shared" si="3"/>
        <v>○</v>
      </c>
      <c r="W52" s="92">
        <f t="shared" si="4"/>
        <v>520</v>
      </c>
      <c r="X52" s="89"/>
      <c r="Y52" s="92"/>
      <c r="Z52" s="89"/>
      <c r="AA52" s="92"/>
      <c r="AB52" s="89"/>
      <c r="AC52" s="92"/>
    </row>
    <row r="53" spans="1:29" ht="19.5" customHeight="1">
      <c r="A53" s="88">
        <v>1</v>
      </c>
      <c r="C53" s="245"/>
      <c r="D53" s="4" t="s">
        <v>37</v>
      </c>
      <c r="E53" s="113"/>
      <c r="F53" s="114">
        <v>2</v>
      </c>
      <c r="G53" s="114">
        <v>2</v>
      </c>
      <c r="H53" s="114">
        <v>2</v>
      </c>
      <c r="I53" s="115">
        <v>2</v>
      </c>
      <c r="J53" s="40">
        <f t="shared" si="9"/>
        <v>8</v>
      </c>
      <c r="K53" s="121">
        <v>46</v>
      </c>
      <c r="L53" s="114">
        <v>50</v>
      </c>
      <c r="M53" s="114">
        <v>47</v>
      </c>
      <c r="N53" s="18">
        <f t="shared" si="10"/>
        <v>143</v>
      </c>
      <c r="O53" s="116">
        <v>75</v>
      </c>
      <c r="P53" s="117">
        <v>68</v>
      </c>
      <c r="Q53" s="118">
        <v>3</v>
      </c>
      <c r="R53" s="119">
        <v>10</v>
      </c>
      <c r="S53" s="41">
        <v>5</v>
      </c>
      <c r="T53" s="40">
        <f t="shared" si="11"/>
        <v>15</v>
      </c>
      <c r="U53" s="120">
        <v>3</v>
      </c>
      <c r="V53" s="91" t="str">
        <f t="shared" si="3"/>
        <v>○</v>
      </c>
      <c r="W53" s="92">
        <f t="shared" si="4"/>
        <v>143</v>
      </c>
      <c r="X53" s="89"/>
      <c r="Y53" s="92"/>
      <c r="Z53" s="89"/>
      <c r="AA53" s="92"/>
      <c r="AB53" s="89"/>
      <c r="AC53" s="92"/>
    </row>
    <row r="54" spans="1:29" ht="19.5" customHeight="1" thickBot="1">
      <c r="A54" s="162"/>
      <c r="B54" s="163">
        <f>COUNT(A48:A53)</f>
        <v>6</v>
      </c>
      <c r="C54" s="246"/>
      <c r="D54" s="4" t="s">
        <v>2</v>
      </c>
      <c r="E54" s="11">
        <f>SUM(E48:E53)</f>
        <v>0</v>
      </c>
      <c r="F54" s="12">
        <f>SUM(F48:F53)</f>
        <v>27</v>
      </c>
      <c r="G54" s="11">
        <f aca="true" t="shared" si="12" ref="G54:U54">SUM(G48:G53)</f>
        <v>28</v>
      </c>
      <c r="H54" s="11">
        <f t="shared" si="12"/>
        <v>28</v>
      </c>
      <c r="I54" s="13">
        <f t="shared" si="12"/>
        <v>22</v>
      </c>
      <c r="J54" s="49">
        <f t="shared" si="12"/>
        <v>105</v>
      </c>
      <c r="K54" s="14">
        <f t="shared" si="12"/>
        <v>940</v>
      </c>
      <c r="L54" s="14">
        <f t="shared" si="12"/>
        <v>971</v>
      </c>
      <c r="M54" s="14">
        <f t="shared" si="12"/>
        <v>970</v>
      </c>
      <c r="N54" s="14">
        <f t="shared" si="12"/>
        <v>2881</v>
      </c>
      <c r="O54" s="15">
        <f t="shared" si="12"/>
        <v>1440</v>
      </c>
      <c r="P54" s="16">
        <f t="shared" si="12"/>
        <v>1441</v>
      </c>
      <c r="Q54" s="17">
        <f t="shared" si="12"/>
        <v>89</v>
      </c>
      <c r="R54" s="50">
        <f t="shared" si="12"/>
        <v>125</v>
      </c>
      <c r="S54" s="41">
        <f t="shared" si="12"/>
        <v>83</v>
      </c>
      <c r="T54" s="21">
        <f t="shared" si="12"/>
        <v>208</v>
      </c>
      <c r="U54" s="21">
        <f t="shared" si="12"/>
        <v>27</v>
      </c>
      <c r="V54" s="91" t="str">
        <f t="shared" si="3"/>
        <v>○</v>
      </c>
      <c r="W54" s="92">
        <f t="shared" si="4"/>
        <v>2881</v>
      </c>
      <c r="X54" s="89" t="str">
        <f>IF(N54=Y54,"○","×")</f>
        <v>○</v>
      </c>
      <c r="Y54" s="92">
        <f>SUM(K54:M54)</f>
        <v>2881</v>
      </c>
      <c r="Z54" s="89" t="str">
        <f>IF(T54=AA54,"○","×")</f>
        <v>○</v>
      </c>
      <c r="AA54" s="92">
        <f>SUM(R54:S54)</f>
        <v>208</v>
      </c>
      <c r="AB54" s="89" t="str">
        <f>IF(J54=AC54,"○","×")</f>
        <v>○</v>
      </c>
      <c r="AC54" s="92">
        <f>SUM(E54:I54)</f>
        <v>105</v>
      </c>
    </row>
    <row r="55" spans="1:29" ht="19.5" customHeight="1">
      <c r="A55">
        <v>1</v>
      </c>
      <c r="C55" s="244" t="s">
        <v>154</v>
      </c>
      <c r="D55" s="5" t="s">
        <v>188</v>
      </c>
      <c r="E55" s="101"/>
      <c r="F55" s="102">
        <v>5</v>
      </c>
      <c r="G55" s="102">
        <v>5</v>
      </c>
      <c r="H55" s="102">
        <v>5</v>
      </c>
      <c r="I55" s="103">
        <v>7</v>
      </c>
      <c r="J55" s="104">
        <f>SUM(E55:I55)</f>
        <v>22</v>
      </c>
      <c r="K55" s="122">
        <v>198</v>
      </c>
      <c r="L55" s="102">
        <v>193</v>
      </c>
      <c r="M55" s="102">
        <v>200</v>
      </c>
      <c r="N55" s="106">
        <f>SUM(K55:M55)</f>
        <v>591</v>
      </c>
      <c r="O55" s="107">
        <v>290</v>
      </c>
      <c r="P55" s="108">
        <v>301</v>
      </c>
      <c r="Q55" s="109">
        <v>30</v>
      </c>
      <c r="R55" s="110">
        <v>27</v>
      </c>
      <c r="S55" s="111">
        <v>18</v>
      </c>
      <c r="T55" s="104">
        <f>R55+S55</f>
        <v>45</v>
      </c>
      <c r="U55" s="112">
        <v>3</v>
      </c>
      <c r="V55" s="91" t="str">
        <f t="shared" si="3"/>
        <v>○</v>
      </c>
      <c r="W55" s="92">
        <f t="shared" si="4"/>
        <v>591</v>
      </c>
      <c r="X55" s="89"/>
      <c r="Y55" s="92"/>
      <c r="Z55" s="89"/>
      <c r="AA55" s="92"/>
      <c r="AB55" s="89"/>
      <c r="AC55" s="92"/>
    </row>
    <row r="56" spans="1:29" ht="19.5" customHeight="1">
      <c r="A56">
        <v>1</v>
      </c>
      <c r="C56" s="245"/>
      <c r="D56" s="4" t="s">
        <v>38</v>
      </c>
      <c r="E56" s="113"/>
      <c r="F56" s="114">
        <v>2</v>
      </c>
      <c r="G56" s="114">
        <v>2</v>
      </c>
      <c r="H56" s="114">
        <v>1</v>
      </c>
      <c r="I56" s="115">
        <v>2</v>
      </c>
      <c r="J56" s="40">
        <f>SUM(E56:I56)</f>
        <v>7</v>
      </c>
      <c r="K56" s="121">
        <v>39</v>
      </c>
      <c r="L56" s="114">
        <v>46</v>
      </c>
      <c r="M56" s="114">
        <v>38</v>
      </c>
      <c r="N56" s="18">
        <f>SUM(K56:M56)</f>
        <v>123</v>
      </c>
      <c r="O56" s="116">
        <v>57</v>
      </c>
      <c r="P56" s="117">
        <v>66</v>
      </c>
      <c r="Q56" s="118">
        <v>7</v>
      </c>
      <c r="R56" s="119">
        <v>7</v>
      </c>
      <c r="S56" s="41">
        <v>8</v>
      </c>
      <c r="T56" s="40">
        <f>R56+S56</f>
        <v>15</v>
      </c>
      <c r="U56" s="120">
        <v>3</v>
      </c>
      <c r="V56" s="91" t="str">
        <f t="shared" si="3"/>
        <v>○</v>
      </c>
      <c r="W56" s="92">
        <f t="shared" si="4"/>
        <v>123</v>
      </c>
      <c r="X56" s="89"/>
      <c r="Y56" s="92"/>
      <c r="Z56" s="89"/>
      <c r="AA56" s="92"/>
      <c r="AB56" s="89"/>
      <c r="AC56" s="92"/>
    </row>
    <row r="57" spans="1:29" ht="19.5" customHeight="1">
      <c r="A57">
        <v>1</v>
      </c>
      <c r="C57" s="245"/>
      <c r="D57" s="4" t="s">
        <v>39</v>
      </c>
      <c r="E57" s="113"/>
      <c r="F57" s="114">
        <v>2</v>
      </c>
      <c r="G57" s="114">
        <v>3</v>
      </c>
      <c r="H57" s="114">
        <v>2</v>
      </c>
      <c r="I57" s="115">
        <v>2</v>
      </c>
      <c r="J57" s="40">
        <f>SUM(E57:I57)</f>
        <v>9</v>
      </c>
      <c r="K57" s="121">
        <v>70</v>
      </c>
      <c r="L57" s="114">
        <v>88</v>
      </c>
      <c r="M57" s="114">
        <v>80</v>
      </c>
      <c r="N57" s="18">
        <f>SUM(K57:M57)</f>
        <v>238</v>
      </c>
      <c r="O57" s="116">
        <v>117</v>
      </c>
      <c r="P57" s="117">
        <v>121</v>
      </c>
      <c r="Q57" s="118">
        <v>12</v>
      </c>
      <c r="R57" s="119">
        <v>13</v>
      </c>
      <c r="S57" s="41">
        <v>6</v>
      </c>
      <c r="T57" s="40">
        <f>R57+S57</f>
        <v>19</v>
      </c>
      <c r="U57" s="120">
        <v>2</v>
      </c>
      <c r="V57" s="91" t="str">
        <f t="shared" si="3"/>
        <v>○</v>
      </c>
      <c r="W57" s="92">
        <f t="shared" si="4"/>
        <v>238</v>
      </c>
      <c r="X57" s="89"/>
      <c r="Y57" s="92"/>
      <c r="Z57" s="89"/>
      <c r="AA57" s="92"/>
      <c r="AB57" s="89"/>
      <c r="AC57" s="92"/>
    </row>
    <row r="58" spans="1:29" ht="19.5" customHeight="1">
      <c r="A58">
        <v>1</v>
      </c>
      <c r="C58" s="245"/>
      <c r="D58" s="4" t="s">
        <v>40</v>
      </c>
      <c r="E58" s="113"/>
      <c r="F58" s="114">
        <v>3</v>
      </c>
      <c r="G58" s="114">
        <v>3</v>
      </c>
      <c r="H58" s="114">
        <v>4</v>
      </c>
      <c r="I58" s="115">
        <v>4</v>
      </c>
      <c r="J58" s="40">
        <f>SUM(E58:I58)</f>
        <v>14</v>
      </c>
      <c r="K58" s="121">
        <v>117</v>
      </c>
      <c r="L58" s="114">
        <v>119</v>
      </c>
      <c r="M58" s="114">
        <v>121</v>
      </c>
      <c r="N58" s="18">
        <f>SUM(K58:M58)</f>
        <v>357</v>
      </c>
      <c r="O58" s="116">
        <v>181</v>
      </c>
      <c r="P58" s="117">
        <v>176</v>
      </c>
      <c r="Q58" s="118">
        <v>21</v>
      </c>
      <c r="R58" s="119">
        <v>22</v>
      </c>
      <c r="S58" s="41">
        <v>12</v>
      </c>
      <c r="T58" s="40">
        <f>R58+S58</f>
        <v>34</v>
      </c>
      <c r="U58" s="120">
        <v>3</v>
      </c>
      <c r="V58" s="91" t="str">
        <f t="shared" si="3"/>
        <v>○</v>
      </c>
      <c r="W58" s="92">
        <f t="shared" si="4"/>
        <v>357</v>
      </c>
      <c r="X58" s="89"/>
      <c r="Y58" s="92"/>
      <c r="Z58" s="89"/>
      <c r="AA58" s="92"/>
      <c r="AB58" s="89"/>
      <c r="AC58" s="92"/>
    </row>
    <row r="59" spans="1:29" ht="19.5" customHeight="1" thickBot="1">
      <c r="A59" s="162"/>
      <c r="B59" s="163">
        <f>COUNT(A55:A58)</f>
        <v>4</v>
      </c>
      <c r="C59" s="246"/>
      <c r="D59" s="6" t="s">
        <v>2</v>
      </c>
      <c r="E59" s="22">
        <f>SUM(E55:E58)</f>
        <v>0</v>
      </c>
      <c r="F59" s="23">
        <f>SUM(F55:F58)</f>
        <v>12</v>
      </c>
      <c r="G59" s="24">
        <f aca="true" t="shared" si="13" ref="G59:U59">SUM(G55:G58)</f>
        <v>13</v>
      </c>
      <c r="H59" s="24">
        <f t="shared" si="13"/>
        <v>12</v>
      </c>
      <c r="I59" s="25">
        <f t="shared" si="13"/>
        <v>15</v>
      </c>
      <c r="J59" s="17">
        <f t="shared" si="13"/>
        <v>52</v>
      </c>
      <c r="K59" s="14">
        <f t="shared" si="13"/>
        <v>424</v>
      </c>
      <c r="L59" s="14">
        <f t="shared" si="13"/>
        <v>446</v>
      </c>
      <c r="M59" s="14">
        <f t="shared" si="13"/>
        <v>439</v>
      </c>
      <c r="N59" s="14">
        <f t="shared" si="13"/>
        <v>1309</v>
      </c>
      <c r="O59" s="15">
        <f t="shared" si="13"/>
        <v>645</v>
      </c>
      <c r="P59" s="16">
        <f t="shared" si="13"/>
        <v>664</v>
      </c>
      <c r="Q59" s="17">
        <f t="shared" si="13"/>
        <v>70</v>
      </c>
      <c r="R59" s="47">
        <f t="shared" si="13"/>
        <v>69</v>
      </c>
      <c r="S59" s="48">
        <f t="shared" si="13"/>
        <v>44</v>
      </c>
      <c r="T59" s="17">
        <f t="shared" si="13"/>
        <v>113</v>
      </c>
      <c r="U59" s="17">
        <f t="shared" si="13"/>
        <v>11</v>
      </c>
      <c r="V59" s="91" t="str">
        <f t="shared" si="3"/>
        <v>○</v>
      </c>
      <c r="W59" s="92">
        <f t="shared" si="4"/>
        <v>1309</v>
      </c>
      <c r="X59" s="89" t="str">
        <f>IF(N59=Y59,"○","×")</f>
        <v>○</v>
      </c>
      <c r="Y59" s="92">
        <f>SUM(K59:M59)</f>
        <v>1309</v>
      </c>
      <c r="Z59" s="89" t="str">
        <f>IF(T59=AA59,"○","×")</f>
        <v>○</v>
      </c>
      <c r="AA59" s="92">
        <f>SUM(R59:S59)</f>
        <v>113</v>
      </c>
      <c r="AB59" s="89" t="str">
        <f>IF(J59=AC59,"○","×")</f>
        <v>○</v>
      </c>
      <c r="AC59" s="92">
        <f>SUM(E59:I59)</f>
        <v>52</v>
      </c>
    </row>
    <row r="60" spans="1:29" ht="19.5" customHeight="1">
      <c r="A60">
        <v>1</v>
      </c>
      <c r="C60" s="244" t="s">
        <v>155</v>
      </c>
      <c r="D60" s="4" t="s">
        <v>41</v>
      </c>
      <c r="E60" s="101"/>
      <c r="F60" s="102">
        <v>2</v>
      </c>
      <c r="G60" s="102">
        <v>2</v>
      </c>
      <c r="H60" s="102">
        <v>2</v>
      </c>
      <c r="I60" s="103">
        <v>4</v>
      </c>
      <c r="J60" s="104">
        <f>SUM(E60:I60)</f>
        <v>10</v>
      </c>
      <c r="K60" s="122">
        <v>61</v>
      </c>
      <c r="L60" s="102">
        <v>60</v>
      </c>
      <c r="M60" s="102">
        <v>64</v>
      </c>
      <c r="N60" s="106">
        <f>SUM(K60:M60)</f>
        <v>185</v>
      </c>
      <c r="O60" s="107">
        <v>101</v>
      </c>
      <c r="P60" s="108">
        <v>84</v>
      </c>
      <c r="Q60" s="109">
        <v>24</v>
      </c>
      <c r="R60" s="110">
        <v>9</v>
      </c>
      <c r="S60" s="111">
        <v>12</v>
      </c>
      <c r="T60" s="104">
        <f>R60+S60</f>
        <v>21</v>
      </c>
      <c r="U60" s="112">
        <v>6</v>
      </c>
      <c r="V60" s="91" t="str">
        <f t="shared" si="3"/>
        <v>○</v>
      </c>
      <c r="W60" s="92">
        <f t="shared" si="4"/>
        <v>185</v>
      </c>
      <c r="X60" s="89"/>
      <c r="Y60" s="92"/>
      <c r="Z60" s="89"/>
      <c r="AA60" s="92"/>
      <c r="AB60" s="89"/>
      <c r="AC60" s="92"/>
    </row>
    <row r="61" spans="1:29" ht="19.5" customHeight="1">
      <c r="A61">
        <v>1</v>
      </c>
      <c r="C61" s="245"/>
      <c r="D61" s="4" t="s">
        <v>42</v>
      </c>
      <c r="E61" s="113"/>
      <c r="F61" s="114">
        <v>2</v>
      </c>
      <c r="G61" s="114">
        <v>2</v>
      </c>
      <c r="H61" s="114">
        <v>2</v>
      </c>
      <c r="I61" s="115">
        <v>5</v>
      </c>
      <c r="J61" s="40">
        <f>SUM(E61:I61)</f>
        <v>11</v>
      </c>
      <c r="K61" s="121">
        <v>52</v>
      </c>
      <c r="L61" s="114">
        <v>58</v>
      </c>
      <c r="M61" s="114">
        <v>64</v>
      </c>
      <c r="N61" s="18">
        <f>SUM(K61:M61)</f>
        <v>174</v>
      </c>
      <c r="O61" s="116">
        <v>70</v>
      </c>
      <c r="P61" s="117">
        <v>104</v>
      </c>
      <c r="Q61" s="118">
        <v>20</v>
      </c>
      <c r="R61" s="119">
        <v>14</v>
      </c>
      <c r="S61" s="41">
        <v>8</v>
      </c>
      <c r="T61" s="40">
        <f>R61+S61</f>
        <v>22</v>
      </c>
      <c r="U61" s="120">
        <v>3</v>
      </c>
      <c r="V61" s="91" t="str">
        <f t="shared" si="3"/>
        <v>○</v>
      </c>
      <c r="W61" s="92">
        <f t="shared" si="4"/>
        <v>174</v>
      </c>
      <c r="X61" s="89"/>
      <c r="Y61" s="92"/>
      <c r="Z61" s="89"/>
      <c r="AA61" s="92"/>
      <c r="AB61" s="89"/>
      <c r="AC61" s="92"/>
    </row>
    <row r="62" spans="1:29" ht="19.5" customHeight="1">
      <c r="A62">
        <v>1</v>
      </c>
      <c r="C62" s="245"/>
      <c r="D62" s="4" t="s">
        <v>43</v>
      </c>
      <c r="E62" s="113"/>
      <c r="F62" s="114">
        <v>2</v>
      </c>
      <c r="G62" s="114">
        <v>2</v>
      </c>
      <c r="H62" s="114">
        <v>3</v>
      </c>
      <c r="I62" s="115">
        <v>4</v>
      </c>
      <c r="J62" s="40">
        <f>SUM(E62:I62)</f>
        <v>11</v>
      </c>
      <c r="K62" s="121">
        <v>73</v>
      </c>
      <c r="L62" s="114">
        <v>65</v>
      </c>
      <c r="M62" s="114">
        <v>68</v>
      </c>
      <c r="N62" s="18">
        <f>SUM(K62:M62)</f>
        <v>206</v>
      </c>
      <c r="O62" s="116">
        <v>91</v>
      </c>
      <c r="P62" s="117">
        <v>115</v>
      </c>
      <c r="Q62" s="118">
        <v>17</v>
      </c>
      <c r="R62" s="119">
        <v>13</v>
      </c>
      <c r="S62" s="41">
        <v>8</v>
      </c>
      <c r="T62" s="40">
        <f>R62+S62</f>
        <v>21</v>
      </c>
      <c r="U62" s="120">
        <v>4</v>
      </c>
      <c r="V62" s="91" t="str">
        <f t="shared" si="3"/>
        <v>○</v>
      </c>
      <c r="W62" s="92">
        <f t="shared" si="4"/>
        <v>206</v>
      </c>
      <c r="X62" s="89"/>
      <c r="Y62" s="92"/>
      <c r="Z62" s="89"/>
      <c r="AA62" s="92"/>
      <c r="AB62" s="89"/>
      <c r="AC62" s="92"/>
    </row>
    <row r="63" spans="1:29" ht="19.5" customHeight="1" thickBot="1">
      <c r="A63" s="162"/>
      <c r="B63" s="163">
        <f>COUNT(A60:A62)</f>
        <v>3</v>
      </c>
      <c r="C63" s="246"/>
      <c r="D63" s="4" t="s">
        <v>2</v>
      </c>
      <c r="E63" s="11">
        <f aca="true" t="shared" si="14" ref="E63:U63">SUM(E60:E62)</f>
        <v>0</v>
      </c>
      <c r="F63" s="12">
        <f t="shared" si="14"/>
        <v>6</v>
      </c>
      <c r="G63" s="11">
        <f t="shared" si="14"/>
        <v>6</v>
      </c>
      <c r="H63" s="11">
        <f t="shared" si="14"/>
        <v>7</v>
      </c>
      <c r="I63" s="13">
        <f t="shared" si="14"/>
        <v>13</v>
      </c>
      <c r="J63" s="49">
        <f t="shared" si="14"/>
        <v>32</v>
      </c>
      <c r="K63" s="14">
        <f t="shared" si="14"/>
        <v>186</v>
      </c>
      <c r="L63" s="14">
        <f t="shared" si="14"/>
        <v>183</v>
      </c>
      <c r="M63" s="14">
        <f t="shared" si="14"/>
        <v>196</v>
      </c>
      <c r="N63" s="24">
        <f t="shared" si="14"/>
        <v>565</v>
      </c>
      <c r="O63" s="26">
        <f t="shared" si="14"/>
        <v>262</v>
      </c>
      <c r="P63" s="27">
        <f t="shared" si="14"/>
        <v>303</v>
      </c>
      <c r="Q63" s="17">
        <f t="shared" si="14"/>
        <v>61</v>
      </c>
      <c r="R63" s="47">
        <f t="shared" si="14"/>
        <v>36</v>
      </c>
      <c r="S63" s="48">
        <f t="shared" si="14"/>
        <v>28</v>
      </c>
      <c r="T63" s="17">
        <f t="shared" si="14"/>
        <v>64</v>
      </c>
      <c r="U63" s="17">
        <f t="shared" si="14"/>
        <v>13</v>
      </c>
      <c r="V63" s="91" t="str">
        <f t="shared" si="3"/>
        <v>○</v>
      </c>
      <c r="W63" s="92">
        <f t="shared" si="4"/>
        <v>565</v>
      </c>
      <c r="X63" s="89" t="str">
        <f>IF(N63=Y63,"○","×")</f>
        <v>○</v>
      </c>
      <c r="Y63" s="92">
        <f>SUM(K63:M63)</f>
        <v>565</v>
      </c>
      <c r="Z63" s="89" t="str">
        <f>IF(T63=AA63,"○","×")</f>
        <v>○</v>
      </c>
      <c r="AA63" s="92">
        <f>SUM(R63:S63)</f>
        <v>64</v>
      </c>
      <c r="AB63" s="89" t="str">
        <f>IF(J63=AC63,"○","×")</f>
        <v>○</v>
      </c>
      <c r="AC63" s="92">
        <f>SUM(E63:I63)</f>
        <v>32</v>
      </c>
    </row>
    <row r="64" spans="1:29" ht="19.5" customHeight="1">
      <c r="A64">
        <v>1</v>
      </c>
      <c r="C64" s="244" t="s">
        <v>156</v>
      </c>
      <c r="D64" s="5" t="s">
        <v>44</v>
      </c>
      <c r="E64" s="101"/>
      <c r="F64" s="102">
        <v>2</v>
      </c>
      <c r="G64" s="102">
        <v>3</v>
      </c>
      <c r="H64" s="102">
        <v>3</v>
      </c>
      <c r="I64" s="103">
        <v>5</v>
      </c>
      <c r="J64" s="104">
        <f>SUM(E64:I64)</f>
        <v>13</v>
      </c>
      <c r="K64" s="122">
        <v>71</v>
      </c>
      <c r="L64" s="102">
        <v>77</v>
      </c>
      <c r="M64" s="102">
        <v>85</v>
      </c>
      <c r="N64" s="106">
        <f>SUM(K64:M64)</f>
        <v>233</v>
      </c>
      <c r="O64" s="107">
        <v>114</v>
      </c>
      <c r="P64" s="108">
        <v>119</v>
      </c>
      <c r="Q64" s="109">
        <v>12</v>
      </c>
      <c r="R64" s="110">
        <v>20</v>
      </c>
      <c r="S64" s="111">
        <v>7</v>
      </c>
      <c r="T64" s="104">
        <f>R64+S64</f>
        <v>27</v>
      </c>
      <c r="U64" s="112">
        <v>3</v>
      </c>
      <c r="V64" s="91" t="str">
        <f t="shared" si="3"/>
        <v>○</v>
      </c>
      <c r="W64" s="92">
        <f t="shared" si="4"/>
        <v>233</v>
      </c>
      <c r="X64" s="89"/>
      <c r="Y64" s="92"/>
      <c r="Z64" s="89"/>
      <c r="AA64" s="92"/>
      <c r="AB64" s="89"/>
      <c r="AC64" s="92"/>
    </row>
    <row r="65" spans="1:29" ht="19.5" customHeight="1">
      <c r="A65">
        <v>1</v>
      </c>
      <c r="C65" s="245"/>
      <c r="D65" s="4" t="s">
        <v>45</v>
      </c>
      <c r="E65" s="113"/>
      <c r="F65" s="114">
        <v>1</v>
      </c>
      <c r="G65" s="114">
        <v>1</v>
      </c>
      <c r="H65" s="114">
        <v>1</v>
      </c>
      <c r="I65" s="115">
        <v>2</v>
      </c>
      <c r="J65" s="40">
        <f>SUM(E65:I65)</f>
        <v>5</v>
      </c>
      <c r="K65" s="121">
        <v>16</v>
      </c>
      <c r="L65" s="114">
        <v>14</v>
      </c>
      <c r="M65" s="114">
        <v>8</v>
      </c>
      <c r="N65" s="18">
        <f>SUM(K65:M65)</f>
        <v>38</v>
      </c>
      <c r="O65" s="116">
        <v>27</v>
      </c>
      <c r="P65" s="117">
        <v>11</v>
      </c>
      <c r="Q65" s="118">
        <v>2</v>
      </c>
      <c r="R65" s="119">
        <v>9</v>
      </c>
      <c r="S65" s="41">
        <v>6</v>
      </c>
      <c r="T65" s="40">
        <f>R65+S65</f>
        <v>15</v>
      </c>
      <c r="U65" s="120">
        <v>2</v>
      </c>
      <c r="V65" s="91" t="str">
        <f t="shared" si="3"/>
        <v>○</v>
      </c>
      <c r="W65" s="92">
        <f t="shared" si="4"/>
        <v>38</v>
      </c>
      <c r="X65" s="89"/>
      <c r="Y65" s="92"/>
      <c r="Z65" s="89"/>
      <c r="AA65" s="92"/>
      <c r="AB65" s="89"/>
      <c r="AC65" s="92"/>
    </row>
    <row r="66" spans="1:29" ht="19.5" customHeight="1">
      <c r="A66">
        <v>1</v>
      </c>
      <c r="C66" s="245"/>
      <c r="D66" s="4" t="s">
        <v>46</v>
      </c>
      <c r="E66" s="113"/>
      <c r="F66" s="114">
        <v>1</v>
      </c>
      <c r="G66" s="114">
        <v>1</v>
      </c>
      <c r="H66" s="114">
        <v>1</v>
      </c>
      <c r="I66" s="115">
        <v>2</v>
      </c>
      <c r="J66" s="40">
        <f>SUM(E66:I66)</f>
        <v>5</v>
      </c>
      <c r="K66" s="121">
        <v>11</v>
      </c>
      <c r="L66" s="114">
        <v>24</v>
      </c>
      <c r="M66" s="114">
        <v>16</v>
      </c>
      <c r="N66" s="18">
        <f>SUM(K66:M66)</f>
        <v>51</v>
      </c>
      <c r="O66" s="116">
        <v>26</v>
      </c>
      <c r="P66" s="117">
        <v>25</v>
      </c>
      <c r="Q66" s="118">
        <v>2</v>
      </c>
      <c r="R66" s="119">
        <v>7</v>
      </c>
      <c r="S66" s="41">
        <v>7</v>
      </c>
      <c r="T66" s="40">
        <f>R66+S66</f>
        <v>14</v>
      </c>
      <c r="U66" s="120">
        <v>3</v>
      </c>
      <c r="V66" s="91" t="str">
        <f t="shared" si="3"/>
        <v>○</v>
      </c>
      <c r="W66" s="92">
        <f t="shared" si="4"/>
        <v>51</v>
      </c>
      <c r="X66" s="89"/>
      <c r="Y66" s="92"/>
      <c r="Z66" s="89"/>
      <c r="AA66" s="92"/>
      <c r="AB66" s="89"/>
      <c r="AC66" s="92"/>
    </row>
    <row r="67" spans="1:29" ht="19.5" customHeight="1">
      <c r="A67">
        <v>1</v>
      </c>
      <c r="C67" s="245"/>
      <c r="D67" s="4" t="s">
        <v>47</v>
      </c>
      <c r="E67" s="113"/>
      <c r="F67" s="114">
        <v>1</v>
      </c>
      <c r="G67" s="114">
        <v>1</v>
      </c>
      <c r="H67" s="114">
        <v>1</v>
      </c>
      <c r="I67" s="115">
        <v>2</v>
      </c>
      <c r="J67" s="40">
        <f>SUM(E67:I67)</f>
        <v>5</v>
      </c>
      <c r="K67" s="121">
        <v>33</v>
      </c>
      <c r="L67" s="114">
        <v>31</v>
      </c>
      <c r="M67" s="114">
        <v>30</v>
      </c>
      <c r="N67" s="18">
        <f>SUM(K67:M67)</f>
        <v>94</v>
      </c>
      <c r="O67" s="116">
        <v>47</v>
      </c>
      <c r="P67" s="117">
        <v>47</v>
      </c>
      <c r="Q67" s="118">
        <v>9</v>
      </c>
      <c r="R67" s="119">
        <v>14</v>
      </c>
      <c r="S67" s="41">
        <v>5</v>
      </c>
      <c r="T67" s="40">
        <f>R67+S67</f>
        <v>19</v>
      </c>
      <c r="U67" s="120">
        <v>2</v>
      </c>
      <c r="V67" s="91" t="str">
        <f t="shared" si="3"/>
        <v>○</v>
      </c>
      <c r="W67" s="92">
        <f t="shared" si="4"/>
        <v>94</v>
      </c>
      <c r="X67" s="89"/>
      <c r="Y67" s="92"/>
      <c r="Z67" s="89"/>
      <c r="AA67" s="92"/>
      <c r="AB67" s="89"/>
      <c r="AC67" s="92"/>
    </row>
    <row r="68" spans="1:29" ht="19.5" customHeight="1" thickBot="1">
      <c r="A68" s="162"/>
      <c r="B68" s="163">
        <f>COUNT(A64:A67)</f>
        <v>4</v>
      </c>
      <c r="C68" s="246"/>
      <c r="D68" s="6" t="s">
        <v>2</v>
      </c>
      <c r="E68" s="24">
        <f>SUM(E64:E67)</f>
        <v>0</v>
      </c>
      <c r="F68" s="23">
        <f>SUM(F64:F67)</f>
        <v>5</v>
      </c>
      <c r="G68" s="24">
        <f aca="true" t="shared" si="15" ref="G68:U68">SUM(G64:G67)</f>
        <v>6</v>
      </c>
      <c r="H68" s="24">
        <f t="shared" si="15"/>
        <v>6</v>
      </c>
      <c r="I68" s="25">
        <f t="shared" si="15"/>
        <v>11</v>
      </c>
      <c r="J68" s="21">
        <f t="shared" si="15"/>
        <v>28</v>
      </c>
      <c r="K68" s="18">
        <f>SUM(K64:K67)</f>
        <v>131</v>
      </c>
      <c r="L68" s="18">
        <f t="shared" si="15"/>
        <v>146</v>
      </c>
      <c r="M68" s="18">
        <f t="shared" si="15"/>
        <v>139</v>
      </c>
      <c r="N68" s="18">
        <f t="shared" si="15"/>
        <v>416</v>
      </c>
      <c r="O68" s="28">
        <f t="shared" si="15"/>
        <v>214</v>
      </c>
      <c r="P68" s="29">
        <f t="shared" si="15"/>
        <v>202</v>
      </c>
      <c r="Q68" s="21">
        <f t="shared" si="15"/>
        <v>25</v>
      </c>
      <c r="R68" s="47">
        <f t="shared" si="15"/>
        <v>50</v>
      </c>
      <c r="S68" s="48">
        <f t="shared" si="15"/>
        <v>25</v>
      </c>
      <c r="T68" s="17">
        <f t="shared" si="15"/>
        <v>75</v>
      </c>
      <c r="U68" s="17">
        <f t="shared" si="15"/>
        <v>10</v>
      </c>
      <c r="V68" s="91" t="str">
        <f t="shared" si="3"/>
        <v>○</v>
      </c>
      <c r="W68" s="92">
        <f t="shared" si="4"/>
        <v>416</v>
      </c>
      <c r="X68" s="89" t="str">
        <f>IF(N68=Y68,"○","×")</f>
        <v>○</v>
      </c>
      <c r="Y68" s="92">
        <f>SUM(K68:M68)</f>
        <v>416</v>
      </c>
      <c r="Z68" s="89" t="str">
        <f>IF(T68=AA68,"○","×")</f>
        <v>○</v>
      </c>
      <c r="AA68" s="92">
        <f>SUM(R68:S68)</f>
        <v>75</v>
      </c>
      <c r="AB68" s="89" t="str">
        <f>IF(J68=AC68,"○","×")</f>
        <v>○</v>
      </c>
      <c r="AC68" s="92">
        <f>SUM(E68:I68)</f>
        <v>28</v>
      </c>
    </row>
    <row r="69" spans="1:29" ht="19.5" customHeight="1">
      <c r="A69">
        <v>1</v>
      </c>
      <c r="C69" s="244" t="s">
        <v>157</v>
      </c>
      <c r="D69" s="8" t="s">
        <v>48</v>
      </c>
      <c r="E69" s="101"/>
      <c r="F69" s="102">
        <v>5</v>
      </c>
      <c r="G69" s="102">
        <v>5</v>
      </c>
      <c r="H69" s="102">
        <v>6</v>
      </c>
      <c r="I69" s="103">
        <v>2</v>
      </c>
      <c r="J69" s="104">
        <f>SUM(E69:I69)</f>
        <v>18</v>
      </c>
      <c r="K69" s="122">
        <v>198</v>
      </c>
      <c r="L69" s="102">
        <v>181</v>
      </c>
      <c r="M69" s="102">
        <v>180</v>
      </c>
      <c r="N69" s="106">
        <f aca="true" t="shared" si="16" ref="N69:N76">SUM(K69:M69)</f>
        <v>559</v>
      </c>
      <c r="O69" s="107">
        <v>278</v>
      </c>
      <c r="P69" s="108">
        <v>281</v>
      </c>
      <c r="Q69" s="123">
        <v>9</v>
      </c>
      <c r="R69" s="110">
        <v>18</v>
      </c>
      <c r="S69" s="111">
        <v>16</v>
      </c>
      <c r="T69" s="104">
        <f>R69+S69</f>
        <v>34</v>
      </c>
      <c r="U69" s="112">
        <v>2</v>
      </c>
      <c r="V69" s="91" t="str">
        <f t="shared" si="3"/>
        <v>○</v>
      </c>
      <c r="W69" s="92">
        <f t="shared" si="4"/>
        <v>559</v>
      </c>
      <c r="X69" s="89"/>
      <c r="Y69" s="92"/>
      <c r="Z69" s="89"/>
      <c r="AA69" s="92"/>
      <c r="AB69" s="89"/>
      <c r="AC69" s="92"/>
    </row>
    <row r="70" spans="1:29" ht="19.5" customHeight="1">
      <c r="A70">
        <v>1</v>
      </c>
      <c r="C70" s="245"/>
      <c r="D70" s="4" t="s">
        <v>49</v>
      </c>
      <c r="E70" s="113"/>
      <c r="F70" s="114">
        <v>2</v>
      </c>
      <c r="G70" s="114">
        <v>2</v>
      </c>
      <c r="H70" s="114">
        <v>2</v>
      </c>
      <c r="I70" s="115">
        <v>2</v>
      </c>
      <c r="J70" s="40">
        <f aca="true" t="shared" si="17" ref="J70:J76">SUM(E70:I70)</f>
        <v>8</v>
      </c>
      <c r="K70" s="121">
        <v>54</v>
      </c>
      <c r="L70" s="114">
        <v>51</v>
      </c>
      <c r="M70" s="114">
        <v>63</v>
      </c>
      <c r="N70" s="18">
        <f t="shared" si="16"/>
        <v>168</v>
      </c>
      <c r="O70" s="116">
        <v>90</v>
      </c>
      <c r="P70" s="117">
        <v>78</v>
      </c>
      <c r="Q70" s="124">
        <v>11</v>
      </c>
      <c r="R70" s="119">
        <v>6</v>
      </c>
      <c r="S70" s="41">
        <v>9</v>
      </c>
      <c r="T70" s="40">
        <f aca="true" t="shared" si="18" ref="T70:T76">R70+S70</f>
        <v>15</v>
      </c>
      <c r="U70" s="120">
        <v>2</v>
      </c>
      <c r="V70" s="91" t="str">
        <f t="shared" si="3"/>
        <v>○</v>
      </c>
      <c r="W70" s="92">
        <f t="shared" si="4"/>
        <v>168</v>
      </c>
      <c r="X70" s="89"/>
      <c r="Y70" s="92"/>
      <c r="Z70" s="89"/>
      <c r="AA70" s="92"/>
      <c r="AB70" s="89"/>
      <c r="AC70" s="92"/>
    </row>
    <row r="71" spans="1:29" ht="19.5" customHeight="1">
      <c r="A71">
        <v>1</v>
      </c>
      <c r="C71" s="245"/>
      <c r="D71" s="4" t="s">
        <v>50</v>
      </c>
      <c r="E71" s="113"/>
      <c r="F71" s="114">
        <v>1</v>
      </c>
      <c r="G71" s="114">
        <v>1</v>
      </c>
      <c r="H71" s="114">
        <v>1</v>
      </c>
      <c r="I71" s="115">
        <v>2</v>
      </c>
      <c r="J71" s="40">
        <f t="shared" si="17"/>
        <v>5</v>
      </c>
      <c r="K71" s="121">
        <v>25</v>
      </c>
      <c r="L71" s="114">
        <v>26</v>
      </c>
      <c r="M71" s="114">
        <v>26</v>
      </c>
      <c r="N71" s="18">
        <f t="shared" si="16"/>
        <v>77</v>
      </c>
      <c r="O71" s="116">
        <v>42</v>
      </c>
      <c r="P71" s="117">
        <v>35</v>
      </c>
      <c r="Q71" s="124">
        <v>2</v>
      </c>
      <c r="R71" s="119">
        <v>5</v>
      </c>
      <c r="S71" s="41">
        <v>7</v>
      </c>
      <c r="T71" s="40">
        <f t="shared" si="18"/>
        <v>12</v>
      </c>
      <c r="U71" s="120">
        <v>1</v>
      </c>
      <c r="V71" s="91" t="str">
        <f t="shared" si="3"/>
        <v>○</v>
      </c>
      <c r="W71" s="92">
        <f t="shared" si="4"/>
        <v>77</v>
      </c>
      <c r="X71" s="89"/>
      <c r="Y71" s="92"/>
      <c r="Z71" s="89"/>
      <c r="AA71" s="92"/>
      <c r="AB71" s="89"/>
      <c r="AC71" s="92"/>
    </row>
    <row r="72" spans="1:29" ht="19.5" customHeight="1">
      <c r="A72">
        <v>1</v>
      </c>
      <c r="C72" s="245"/>
      <c r="D72" s="4" t="s">
        <v>165</v>
      </c>
      <c r="E72" s="113"/>
      <c r="F72" s="114">
        <v>4</v>
      </c>
      <c r="G72" s="114">
        <v>5</v>
      </c>
      <c r="H72" s="114">
        <v>5</v>
      </c>
      <c r="I72" s="115">
        <v>3</v>
      </c>
      <c r="J72" s="40">
        <f t="shared" si="17"/>
        <v>17</v>
      </c>
      <c r="K72" s="121">
        <v>159</v>
      </c>
      <c r="L72" s="114">
        <v>188</v>
      </c>
      <c r="M72" s="114">
        <v>176</v>
      </c>
      <c r="N72" s="18">
        <f t="shared" si="16"/>
        <v>523</v>
      </c>
      <c r="O72" s="116">
        <v>266</v>
      </c>
      <c r="P72" s="117">
        <v>257</v>
      </c>
      <c r="Q72" s="124">
        <v>13</v>
      </c>
      <c r="R72" s="119">
        <v>19</v>
      </c>
      <c r="S72" s="41">
        <v>13</v>
      </c>
      <c r="T72" s="40">
        <f t="shared" si="18"/>
        <v>32</v>
      </c>
      <c r="U72" s="120">
        <v>2</v>
      </c>
      <c r="V72" s="91" t="str">
        <f t="shared" si="3"/>
        <v>○</v>
      </c>
      <c r="W72" s="92">
        <f t="shared" si="4"/>
        <v>523</v>
      </c>
      <c r="X72" s="89"/>
      <c r="Y72" s="92"/>
      <c r="Z72" s="89"/>
      <c r="AA72" s="92"/>
      <c r="AB72" s="89"/>
      <c r="AC72" s="92"/>
    </row>
    <row r="73" spans="1:29" ht="19.5" customHeight="1">
      <c r="A73">
        <v>1</v>
      </c>
      <c r="C73" s="245"/>
      <c r="D73" s="4" t="s">
        <v>51</v>
      </c>
      <c r="E73" s="113"/>
      <c r="F73" s="114">
        <v>3</v>
      </c>
      <c r="G73" s="114">
        <v>3</v>
      </c>
      <c r="H73" s="114">
        <v>3</v>
      </c>
      <c r="I73" s="115">
        <v>2</v>
      </c>
      <c r="J73" s="40">
        <f t="shared" si="17"/>
        <v>11</v>
      </c>
      <c r="K73" s="121">
        <v>90</v>
      </c>
      <c r="L73" s="114">
        <v>82</v>
      </c>
      <c r="M73" s="114">
        <v>90</v>
      </c>
      <c r="N73" s="18">
        <f t="shared" si="16"/>
        <v>262</v>
      </c>
      <c r="O73" s="116">
        <v>115</v>
      </c>
      <c r="P73" s="117">
        <v>147</v>
      </c>
      <c r="Q73" s="124">
        <v>5</v>
      </c>
      <c r="R73" s="119">
        <v>9</v>
      </c>
      <c r="S73" s="41">
        <v>13</v>
      </c>
      <c r="T73" s="40">
        <f t="shared" si="18"/>
        <v>22</v>
      </c>
      <c r="U73" s="120">
        <v>2</v>
      </c>
      <c r="V73" s="91" t="str">
        <f t="shared" si="3"/>
        <v>○</v>
      </c>
      <c r="W73" s="92">
        <f t="shared" si="4"/>
        <v>262</v>
      </c>
      <c r="X73" s="89"/>
      <c r="Y73" s="92"/>
      <c r="Z73" s="89"/>
      <c r="AA73" s="92"/>
      <c r="AB73" s="89"/>
      <c r="AC73" s="92"/>
    </row>
    <row r="74" spans="1:29" ht="19.5" customHeight="1">
      <c r="A74">
        <v>1</v>
      </c>
      <c r="C74" s="245"/>
      <c r="D74" s="4" t="s">
        <v>52</v>
      </c>
      <c r="E74" s="113"/>
      <c r="F74" s="114">
        <v>6</v>
      </c>
      <c r="G74" s="114">
        <v>6</v>
      </c>
      <c r="H74" s="114">
        <v>6</v>
      </c>
      <c r="I74" s="115">
        <v>4</v>
      </c>
      <c r="J74" s="40">
        <f t="shared" si="17"/>
        <v>22</v>
      </c>
      <c r="K74" s="121">
        <v>204</v>
      </c>
      <c r="L74" s="114">
        <v>222</v>
      </c>
      <c r="M74" s="114">
        <v>232</v>
      </c>
      <c r="N74" s="18">
        <f t="shared" si="16"/>
        <v>658</v>
      </c>
      <c r="O74" s="116">
        <v>315</v>
      </c>
      <c r="P74" s="117">
        <v>343</v>
      </c>
      <c r="Q74" s="124">
        <v>7</v>
      </c>
      <c r="R74" s="119">
        <v>20</v>
      </c>
      <c r="S74" s="41">
        <v>21</v>
      </c>
      <c r="T74" s="40">
        <f t="shared" si="18"/>
        <v>41</v>
      </c>
      <c r="U74" s="120">
        <v>4</v>
      </c>
      <c r="V74" s="91" t="str">
        <f t="shared" si="3"/>
        <v>○</v>
      </c>
      <c r="W74" s="92">
        <f t="shared" si="4"/>
        <v>658</v>
      </c>
      <c r="X74" s="89"/>
      <c r="Y74" s="92"/>
      <c r="Z74" s="89"/>
      <c r="AA74" s="92"/>
      <c r="AB74" s="89"/>
      <c r="AC74" s="92"/>
    </row>
    <row r="75" spans="1:29" ht="19.5" customHeight="1">
      <c r="A75">
        <v>1</v>
      </c>
      <c r="C75" s="245"/>
      <c r="D75" s="4" t="s">
        <v>53</v>
      </c>
      <c r="E75" s="113"/>
      <c r="F75" s="114">
        <v>4</v>
      </c>
      <c r="G75" s="114">
        <v>4</v>
      </c>
      <c r="H75" s="114">
        <v>4</v>
      </c>
      <c r="I75" s="115">
        <v>3</v>
      </c>
      <c r="J75" s="40">
        <f t="shared" si="17"/>
        <v>15</v>
      </c>
      <c r="K75" s="121">
        <v>134</v>
      </c>
      <c r="L75" s="114">
        <v>128</v>
      </c>
      <c r="M75" s="114">
        <v>151</v>
      </c>
      <c r="N75" s="18">
        <f t="shared" si="16"/>
        <v>413</v>
      </c>
      <c r="O75" s="116">
        <v>225</v>
      </c>
      <c r="P75" s="117">
        <v>188</v>
      </c>
      <c r="Q75" s="124">
        <v>8</v>
      </c>
      <c r="R75" s="119">
        <v>19</v>
      </c>
      <c r="S75" s="41">
        <v>11</v>
      </c>
      <c r="T75" s="40">
        <f t="shared" si="18"/>
        <v>30</v>
      </c>
      <c r="U75" s="120">
        <v>2</v>
      </c>
      <c r="V75" s="91" t="str">
        <f t="shared" si="3"/>
        <v>○</v>
      </c>
      <c r="W75" s="92">
        <f t="shared" si="4"/>
        <v>413</v>
      </c>
      <c r="X75" s="89"/>
      <c r="Y75" s="92"/>
      <c r="Z75" s="89"/>
      <c r="AA75" s="92"/>
      <c r="AB75" s="89"/>
      <c r="AC75" s="92"/>
    </row>
    <row r="76" spans="1:29" ht="19.5" customHeight="1">
      <c r="A76">
        <v>1</v>
      </c>
      <c r="C76" s="245"/>
      <c r="D76" s="4" t="s">
        <v>54</v>
      </c>
      <c r="E76" s="113"/>
      <c r="F76" s="114">
        <v>5</v>
      </c>
      <c r="G76" s="114">
        <v>5</v>
      </c>
      <c r="H76" s="114">
        <v>5</v>
      </c>
      <c r="I76" s="115">
        <v>3</v>
      </c>
      <c r="J76" s="40">
        <f t="shared" si="17"/>
        <v>18</v>
      </c>
      <c r="K76" s="121">
        <v>163</v>
      </c>
      <c r="L76" s="114">
        <v>167</v>
      </c>
      <c r="M76" s="114">
        <v>186</v>
      </c>
      <c r="N76" s="18">
        <f t="shared" si="16"/>
        <v>516</v>
      </c>
      <c r="O76" s="116">
        <v>269</v>
      </c>
      <c r="P76" s="117">
        <v>247</v>
      </c>
      <c r="Q76" s="124">
        <v>10</v>
      </c>
      <c r="R76" s="119">
        <v>17</v>
      </c>
      <c r="S76" s="41">
        <v>15</v>
      </c>
      <c r="T76" s="40">
        <f t="shared" si="18"/>
        <v>32</v>
      </c>
      <c r="U76" s="120">
        <v>2</v>
      </c>
      <c r="V76" s="91" t="str">
        <f aca="true" t="shared" si="19" ref="V76:V137">IF(N76=W76,"○","×")</f>
        <v>○</v>
      </c>
      <c r="W76" s="92">
        <f aca="true" t="shared" si="20" ref="W76:W137">SUM(O76:P76)</f>
        <v>516</v>
      </c>
      <c r="X76" s="89"/>
      <c r="Y76" s="92"/>
      <c r="Z76" s="89"/>
      <c r="AA76" s="92"/>
      <c r="AB76" s="89"/>
      <c r="AC76" s="92"/>
    </row>
    <row r="77" spans="1:29" ht="19.5" customHeight="1" thickBot="1">
      <c r="A77" s="162"/>
      <c r="B77" s="163">
        <f>COUNT(A69:A76)</f>
        <v>8</v>
      </c>
      <c r="C77" s="246"/>
      <c r="D77" s="4" t="s">
        <v>2</v>
      </c>
      <c r="E77" s="22">
        <f>SUM(E69:E76)</f>
        <v>0</v>
      </c>
      <c r="F77" s="24">
        <f>SUM(F69:F76)</f>
        <v>30</v>
      </c>
      <c r="G77" s="24">
        <f aca="true" t="shared" si="21" ref="G77:U77">SUM(G69:G76)</f>
        <v>31</v>
      </c>
      <c r="H77" s="24">
        <f t="shared" si="21"/>
        <v>32</v>
      </c>
      <c r="I77" s="24">
        <f t="shared" si="21"/>
        <v>21</v>
      </c>
      <c r="J77" s="42">
        <f t="shared" si="21"/>
        <v>114</v>
      </c>
      <c r="K77" s="22">
        <f t="shared" si="21"/>
        <v>1027</v>
      </c>
      <c r="L77" s="24">
        <f t="shared" si="21"/>
        <v>1045</v>
      </c>
      <c r="M77" s="24">
        <f t="shared" si="21"/>
        <v>1104</v>
      </c>
      <c r="N77" s="24">
        <f t="shared" si="21"/>
        <v>3176</v>
      </c>
      <c r="O77" s="45">
        <f t="shared" si="21"/>
        <v>1600</v>
      </c>
      <c r="P77" s="27">
        <f t="shared" si="21"/>
        <v>1576</v>
      </c>
      <c r="Q77" s="44">
        <f t="shared" si="21"/>
        <v>65</v>
      </c>
      <c r="R77" s="46">
        <f t="shared" si="21"/>
        <v>113</v>
      </c>
      <c r="S77" s="25">
        <f t="shared" si="21"/>
        <v>105</v>
      </c>
      <c r="T77" s="42">
        <f t="shared" si="21"/>
        <v>218</v>
      </c>
      <c r="U77" s="43">
        <f t="shared" si="21"/>
        <v>17</v>
      </c>
      <c r="V77" s="91" t="str">
        <f t="shared" si="19"/>
        <v>○</v>
      </c>
      <c r="W77" s="92">
        <f t="shared" si="20"/>
        <v>3176</v>
      </c>
      <c r="X77" s="89" t="str">
        <f>IF(N77=Y77,"○","×")</f>
        <v>○</v>
      </c>
      <c r="Y77" s="92">
        <f>SUM(K77:M77)</f>
        <v>3176</v>
      </c>
      <c r="Z77" s="89" t="str">
        <f>IF(T77=AA77,"○","×")</f>
        <v>○</v>
      </c>
      <c r="AA77" s="92">
        <f>SUM(R77:S77)</f>
        <v>218</v>
      </c>
      <c r="AB77" s="89" t="str">
        <f>IF(J77=AC77,"○","×")</f>
        <v>○</v>
      </c>
      <c r="AC77" s="92">
        <f>SUM(E77:I77)</f>
        <v>114</v>
      </c>
    </row>
    <row r="78" spans="1:29" ht="19.5" customHeight="1">
      <c r="A78">
        <v>1</v>
      </c>
      <c r="C78" s="244" t="s">
        <v>158</v>
      </c>
      <c r="D78" s="10" t="s">
        <v>55</v>
      </c>
      <c r="E78" s="101"/>
      <c r="F78" s="102">
        <v>6</v>
      </c>
      <c r="G78" s="102">
        <v>6</v>
      </c>
      <c r="H78" s="102">
        <v>6</v>
      </c>
      <c r="I78" s="103">
        <v>8</v>
      </c>
      <c r="J78" s="104">
        <f>SUM(E78:I78)</f>
        <v>26</v>
      </c>
      <c r="K78" s="122">
        <v>226</v>
      </c>
      <c r="L78" s="102">
        <v>246</v>
      </c>
      <c r="M78" s="102">
        <v>219</v>
      </c>
      <c r="N78" s="106">
        <f>SUM(K78:M78)</f>
        <v>691</v>
      </c>
      <c r="O78" s="107">
        <v>348</v>
      </c>
      <c r="P78" s="108">
        <v>343</v>
      </c>
      <c r="Q78" s="109">
        <v>39</v>
      </c>
      <c r="R78" s="110">
        <v>33</v>
      </c>
      <c r="S78" s="111">
        <v>15</v>
      </c>
      <c r="T78" s="104">
        <f>R78+S78</f>
        <v>48</v>
      </c>
      <c r="U78" s="112">
        <v>2</v>
      </c>
      <c r="V78" s="91" t="str">
        <f t="shared" si="19"/>
        <v>○</v>
      </c>
      <c r="W78" s="92">
        <f t="shared" si="20"/>
        <v>691</v>
      </c>
      <c r="X78" s="89"/>
      <c r="Y78" s="92"/>
      <c r="Z78" s="89"/>
      <c r="AA78" s="92"/>
      <c r="AB78" s="89"/>
      <c r="AC78" s="92"/>
    </row>
    <row r="79" spans="1:29" ht="19.5" customHeight="1">
      <c r="A79">
        <v>1</v>
      </c>
      <c r="C79" s="245"/>
      <c r="D79" s="8" t="s">
        <v>56</v>
      </c>
      <c r="E79" s="113"/>
      <c r="F79" s="114">
        <v>5</v>
      </c>
      <c r="G79" s="114">
        <v>5</v>
      </c>
      <c r="H79" s="114">
        <v>5</v>
      </c>
      <c r="I79" s="115">
        <v>3</v>
      </c>
      <c r="J79" s="40">
        <f>SUM(E79:I79)</f>
        <v>18</v>
      </c>
      <c r="K79" s="121">
        <v>177</v>
      </c>
      <c r="L79" s="114">
        <v>176</v>
      </c>
      <c r="M79" s="114">
        <v>182</v>
      </c>
      <c r="N79" s="18">
        <f>SUM(K79:M79)</f>
        <v>535</v>
      </c>
      <c r="O79" s="116">
        <v>274</v>
      </c>
      <c r="P79" s="117">
        <v>261</v>
      </c>
      <c r="Q79" s="118">
        <v>12</v>
      </c>
      <c r="R79" s="119">
        <v>19</v>
      </c>
      <c r="S79" s="41">
        <v>14</v>
      </c>
      <c r="T79" s="40">
        <f>R79+S79</f>
        <v>33</v>
      </c>
      <c r="U79" s="120">
        <v>3</v>
      </c>
      <c r="V79" s="91" t="str">
        <f t="shared" si="19"/>
        <v>○</v>
      </c>
      <c r="W79" s="92">
        <f t="shared" si="20"/>
        <v>535</v>
      </c>
      <c r="X79" s="89"/>
      <c r="Y79" s="92"/>
      <c r="Z79" s="89"/>
      <c r="AA79" s="92"/>
      <c r="AB79" s="89"/>
      <c r="AC79" s="92"/>
    </row>
    <row r="80" spans="1:29" ht="19.5" customHeight="1">
      <c r="A80">
        <v>1</v>
      </c>
      <c r="C80" s="245"/>
      <c r="D80" s="8" t="s">
        <v>57</v>
      </c>
      <c r="E80" s="113"/>
      <c r="F80" s="114">
        <v>6</v>
      </c>
      <c r="G80" s="114">
        <v>6</v>
      </c>
      <c r="H80" s="114">
        <v>5</v>
      </c>
      <c r="I80" s="115">
        <v>4</v>
      </c>
      <c r="J80" s="40">
        <f>SUM(E80:I80)</f>
        <v>21</v>
      </c>
      <c r="K80" s="121">
        <v>216</v>
      </c>
      <c r="L80" s="114">
        <v>203</v>
      </c>
      <c r="M80" s="114">
        <v>192</v>
      </c>
      <c r="N80" s="18">
        <f>SUM(K80:M80)</f>
        <v>611</v>
      </c>
      <c r="O80" s="116">
        <v>306</v>
      </c>
      <c r="P80" s="117">
        <v>305</v>
      </c>
      <c r="Q80" s="118">
        <v>16</v>
      </c>
      <c r="R80" s="119">
        <v>19</v>
      </c>
      <c r="S80" s="41">
        <v>17</v>
      </c>
      <c r="T80" s="40">
        <f>R80+S80</f>
        <v>36</v>
      </c>
      <c r="U80" s="120">
        <v>6</v>
      </c>
      <c r="V80" s="91" t="str">
        <f t="shared" si="19"/>
        <v>○</v>
      </c>
      <c r="W80" s="92">
        <f t="shared" si="20"/>
        <v>611</v>
      </c>
      <c r="X80" s="89"/>
      <c r="Y80" s="92"/>
      <c r="Z80" s="89"/>
      <c r="AA80" s="92"/>
      <c r="AB80" s="89"/>
      <c r="AC80" s="92"/>
    </row>
    <row r="81" spans="1:29" ht="19.5" customHeight="1">
      <c r="A81">
        <v>1</v>
      </c>
      <c r="C81" s="245"/>
      <c r="D81" s="8" t="s">
        <v>58</v>
      </c>
      <c r="E81" s="113"/>
      <c r="F81" s="114">
        <v>5</v>
      </c>
      <c r="G81" s="114">
        <v>6</v>
      </c>
      <c r="H81" s="114">
        <v>7</v>
      </c>
      <c r="I81" s="115">
        <v>5</v>
      </c>
      <c r="J81" s="40">
        <f>SUM(E81:I81)</f>
        <v>23</v>
      </c>
      <c r="K81" s="121">
        <v>190</v>
      </c>
      <c r="L81" s="114">
        <v>218</v>
      </c>
      <c r="M81" s="114">
        <v>241</v>
      </c>
      <c r="N81" s="18">
        <f>SUM(K81:M81)</f>
        <v>649</v>
      </c>
      <c r="O81" s="116">
        <v>290</v>
      </c>
      <c r="P81" s="117">
        <v>359</v>
      </c>
      <c r="Q81" s="118">
        <v>25</v>
      </c>
      <c r="R81" s="119">
        <v>25</v>
      </c>
      <c r="S81" s="41">
        <v>21</v>
      </c>
      <c r="T81" s="40">
        <f>R81+S81</f>
        <v>46</v>
      </c>
      <c r="U81" s="120">
        <v>2</v>
      </c>
      <c r="V81" s="91" t="str">
        <f t="shared" si="19"/>
        <v>○</v>
      </c>
      <c r="W81" s="92">
        <f t="shared" si="20"/>
        <v>649</v>
      </c>
      <c r="X81" s="89"/>
      <c r="Y81" s="92"/>
      <c r="Z81" s="89"/>
      <c r="AA81" s="92"/>
      <c r="AB81" s="89"/>
      <c r="AC81" s="92"/>
    </row>
    <row r="82" spans="1:29" ht="19.5" customHeight="1" thickBot="1">
      <c r="A82" s="162"/>
      <c r="B82" s="163">
        <f>COUNT(A78:A81)</f>
        <v>4</v>
      </c>
      <c r="C82" s="246"/>
      <c r="D82" s="6" t="s">
        <v>2</v>
      </c>
      <c r="E82" s="24">
        <f>SUM(E78:E81)</f>
        <v>0</v>
      </c>
      <c r="F82" s="23">
        <f>SUM(F78:F81)</f>
        <v>22</v>
      </c>
      <c r="G82" s="24">
        <f aca="true" t="shared" si="22" ref="G82:U82">SUM(G78:G81)</f>
        <v>23</v>
      </c>
      <c r="H82" s="24">
        <f t="shared" si="22"/>
        <v>23</v>
      </c>
      <c r="I82" s="25">
        <f t="shared" si="22"/>
        <v>20</v>
      </c>
      <c r="J82" s="21">
        <f t="shared" si="22"/>
        <v>88</v>
      </c>
      <c r="K82" s="18">
        <f t="shared" si="22"/>
        <v>809</v>
      </c>
      <c r="L82" s="18">
        <f t="shared" si="22"/>
        <v>843</v>
      </c>
      <c r="M82" s="18">
        <f t="shared" si="22"/>
        <v>834</v>
      </c>
      <c r="N82" s="11">
        <f t="shared" si="22"/>
        <v>2486</v>
      </c>
      <c r="O82" s="19">
        <f t="shared" si="22"/>
        <v>1218</v>
      </c>
      <c r="P82" s="20">
        <f t="shared" si="22"/>
        <v>1268</v>
      </c>
      <c r="Q82" s="21">
        <f t="shared" si="22"/>
        <v>92</v>
      </c>
      <c r="R82" s="47">
        <f t="shared" si="22"/>
        <v>96</v>
      </c>
      <c r="S82" s="48">
        <f t="shared" si="22"/>
        <v>67</v>
      </c>
      <c r="T82" s="17">
        <f t="shared" si="22"/>
        <v>163</v>
      </c>
      <c r="U82" s="17">
        <f t="shared" si="22"/>
        <v>13</v>
      </c>
      <c r="V82" s="91" t="str">
        <f t="shared" si="19"/>
        <v>○</v>
      </c>
      <c r="W82" s="92">
        <f t="shared" si="20"/>
        <v>2486</v>
      </c>
      <c r="X82" s="89" t="str">
        <f>IF(N82=Y82,"○","×")</f>
        <v>○</v>
      </c>
      <c r="Y82" s="92">
        <f>SUM(K82:M82)</f>
        <v>2486</v>
      </c>
      <c r="Z82" s="89" t="str">
        <f>IF(T82=AA82,"○","×")</f>
        <v>○</v>
      </c>
      <c r="AA82" s="92">
        <f>SUM(R82:S82)</f>
        <v>163</v>
      </c>
      <c r="AB82" s="89" t="str">
        <f>IF(J82=AC82,"○","×")</f>
        <v>○</v>
      </c>
      <c r="AC82" s="92">
        <f>SUM(E82:I82)</f>
        <v>88</v>
      </c>
    </row>
    <row r="83" spans="1:30" s="2" customFormat="1" ht="19.5" customHeight="1">
      <c r="A83" s="2">
        <v>1</v>
      </c>
      <c r="C83" s="244" t="s">
        <v>159</v>
      </c>
      <c r="D83" s="5" t="s">
        <v>85</v>
      </c>
      <c r="E83" s="101"/>
      <c r="F83" s="102">
        <v>6</v>
      </c>
      <c r="G83" s="102">
        <v>6</v>
      </c>
      <c r="H83" s="102">
        <v>7</v>
      </c>
      <c r="I83" s="103">
        <v>6</v>
      </c>
      <c r="J83" s="104">
        <f>SUM(E83:I83)</f>
        <v>25</v>
      </c>
      <c r="K83" s="122">
        <v>227</v>
      </c>
      <c r="L83" s="102">
        <v>220</v>
      </c>
      <c r="M83" s="102">
        <v>238</v>
      </c>
      <c r="N83" s="106">
        <f>SUM(K83:M83)</f>
        <v>685</v>
      </c>
      <c r="O83" s="107">
        <v>348</v>
      </c>
      <c r="P83" s="108">
        <v>337</v>
      </c>
      <c r="Q83" s="109">
        <v>6</v>
      </c>
      <c r="R83" s="110">
        <v>18</v>
      </c>
      <c r="S83" s="111">
        <v>24</v>
      </c>
      <c r="T83" s="104">
        <f>R83+S83</f>
        <v>42</v>
      </c>
      <c r="U83" s="112">
        <v>10</v>
      </c>
      <c r="V83" s="91" t="str">
        <f t="shared" si="19"/>
        <v>○</v>
      </c>
      <c r="W83" s="93">
        <f t="shared" si="20"/>
        <v>685</v>
      </c>
      <c r="X83" s="94"/>
      <c r="Y83" s="93"/>
      <c r="Z83" s="94"/>
      <c r="AA83" s="93"/>
      <c r="AB83" s="94"/>
      <c r="AC83" s="93"/>
      <c r="AD83" s="90"/>
    </row>
    <row r="84" spans="1:30" s="2" customFormat="1" ht="19.5" customHeight="1">
      <c r="A84" s="88">
        <v>1</v>
      </c>
      <c r="C84" s="245"/>
      <c r="D84" s="4" t="s">
        <v>86</v>
      </c>
      <c r="E84" s="113"/>
      <c r="F84" s="114">
        <v>4</v>
      </c>
      <c r="G84" s="114">
        <v>5</v>
      </c>
      <c r="H84" s="114">
        <v>5</v>
      </c>
      <c r="I84" s="115">
        <v>5</v>
      </c>
      <c r="J84" s="40">
        <f>SUM(E84:I84)</f>
        <v>19</v>
      </c>
      <c r="K84" s="121">
        <v>154</v>
      </c>
      <c r="L84" s="114">
        <v>154</v>
      </c>
      <c r="M84" s="114">
        <v>167</v>
      </c>
      <c r="N84" s="18">
        <f>SUM(K84:M84)</f>
        <v>475</v>
      </c>
      <c r="O84" s="116">
        <v>228</v>
      </c>
      <c r="P84" s="117">
        <v>247</v>
      </c>
      <c r="Q84" s="118">
        <v>5</v>
      </c>
      <c r="R84" s="119">
        <v>17</v>
      </c>
      <c r="S84" s="41">
        <v>14</v>
      </c>
      <c r="T84" s="40">
        <f>R84+S84</f>
        <v>31</v>
      </c>
      <c r="U84" s="120">
        <v>7</v>
      </c>
      <c r="V84" s="91" t="str">
        <f t="shared" si="19"/>
        <v>○</v>
      </c>
      <c r="W84" s="93">
        <f t="shared" si="20"/>
        <v>475</v>
      </c>
      <c r="X84" s="94"/>
      <c r="Y84" s="93"/>
      <c r="Z84" s="94"/>
      <c r="AA84" s="93"/>
      <c r="AB84" s="94"/>
      <c r="AC84" s="93"/>
      <c r="AD84" s="90"/>
    </row>
    <row r="85" spans="1:30" s="2" customFormat="1" ht="19.5" customHeight="1" thickBot="1">
      <c r="A85" s="162"/>
      <c r="B85" s="163">
        <f>COUNT(A83:A84)</f>
        <v>2</v>
      </c>
      <c r="C85" s="246"/>
      <c r="D85" s="6" t="s">
        <v>2</v>
      </c>
      <c r="E85" s="24">
        <f>SUM(E83:E84)</f>
        <v>0</v>
      </c>
      <c r="F85" s="23">
        <f>SUM(F83:F84)</f>
        <v>10</v>
      </c>
      <c r="G85" s="24">
        <f aca="true" t="shared" si="23" ref="G85:U85">SUM(G83:G84)</f>
        <v>11</v>
      </c>
      <c r="H85" s="24">
        <f t="shared" si="23"/>
        <v>12</v>
      </c>
      <c r="I85" s="25">
        <f t="shared" si="23"/>
        <v>11</v>
      </c>
      <c r="J85" s="49">
        <f t="shared" si="23"/>
        <v>44</v>
      </c>
      <c r="K85" s="14">
        <f t="shared" si="23"/>
        <v>381</v>
      </c>
      <c r="L85" s="14">
        <f t="shared" si="23"/>
        <v>374</v>
      </c>
      <c r="M85" s="14">
        <f t="shared" si="23"/>
        <v>405</v>
      </c>
      <c r="N85" s="14">
        <f t="shared" si="23"/>
        <v>1160</v>
      </c>
      <c r="O85" s="15">
        <f t="shared" si="23"/>
        <v>576</v>
      </c>
      <c r="P85" s="16">
        <f t="shared" si="23"/>
        <v>584</v>
      </c>
      <c r="Q85" s="17">
        <f t="shared" si="23"/>
        <v>11</v>
      </c>
      <c r="R85" s="47">
        <f t="shared" si="23"/>
        <v>35</v>
      </c>
      <c r="S85" s="48">
        <f t="shared" si="23"/>
        <v>38</v>
      </c>
      <c r="T85" s="17">
        <f t="shared" si="23"/>
        <v>73</v>
      </c>
      <c r="U85" s="17">
        <f t="shared" si="23"/>
        <v>17</v>
      </c>
      <c r="V85" s="91" t="str">
        <f t="shared" si="19"/>
        <v>○</v>
      </c>
      <c r="W85" s="93">
        <f t="shared" si="20"/>
        <v>1160</v>
      </c>
      <c r="X85" s="94" t="str">
        <f>IF(N85=Y85,"○","×")</f>
        <v>○</v>
      </c>
      <c r="Y85" s="93">
        <f>SUM(K85:M85)</f>
        <v>1160</v>
      </c>
      <c r="Z85" s="94" t="str">
        <f>IF(T85=AA85,"○","×")</f>
        <v>○</v>
      </c>
      <c r="AA85" s="93">
        <f>SUM(R85:S85)</f>
        <v>73</v>
      </c>
      <c r="AB85" s="94" t="str">
        <f>IF(J85=AC85,"○","×")</f>
        <v>○</v>
      </c>
      <c r="AC85" s="93">
        <f>SUM(E85:I85)</f>
        <v>44</v>
      </c>
      <c r="AD85" s="90"/>
    </row>
    <row r="86" spans="1:30" s="2" customFormat="1" ht="19.5" customHeight="1">
      <c r="A86" s="88">
        <v>1</v>
      </c>
      <c r="C86" s="244" t="s">
        <v>160</v>
      </c>
      <c r="D86" s="5" t="s">
        <v>75</v>
      </c>
      <c r="E86" s="101"/>
      <c r="F86" s="102">
        <v>2</v>
      </c>
      <c r="G86" s="102">
        <v>2</v>
      </c>
      <c r="H86" s="102">
        <v>2</v>
      </c>
      <c r="I86" s="103">
        <v>3</v>
      </c>
      <c r="J86" s="104">
        <f>SUM(E86:I86)</f>
        <v>9</v>
      </c>
      <c r="K86" s="122">
        <v>33</v>
      </c>
      <c r="L86" s="102">
        <v>39</v>
      </c>
      <c r="M86" s="102">
        <v>34</v>
      </c>
      <c r="N86" s="106">
        <f>SUM(K86:M86)</f>
        <v>106</v>
      </c>
      <c r="O86" s="107">
        <v>53</v>
      </c>
      <c r="P86" s="108">
        <v>53</v>
      </c>
      <c r="Q86" s="109">
        <v>5</v>
      </c>
      <c r="R86" s="110">
        <v>11</v>
      </c>
      <c r="S86" s="111">
        <v>5</v>
      </c>
      <c r="T86" s="104">
        <f>R86+S86</f>
        <v>16</v>
      </c>
      <c r="U86" s="112">
        <v>2</v>
      </c>
      <c r="V86" s="91" t="str">
        <f t="shared" si="19"/>
        <v>○</v>
      </c>
      <c r="W86" s="93">
        <f t="shared" si="20"/>
        <v>106</v>
      </c>
      <c r="X86" s="94"/>
      <c r="Y86" s="93"/>
      <c r="Z86" s="94"/>
      <c r="AA86" s="93"/>
      <c r="AB86" s="94"/>
      <c r="AC86" s="93"/>
      <c r="AD86" s="90"/>
    </row>
    <row r="87" spans="1:30" s="2" customFormat="1" ht="19.5" customHeight="1">
      <c r="A87" s="88">
        <v>1</v>
      </c>
      <c r="C87" s="245"/>
      <c r="D87" s="4" t="s">
        <v>76</v>
      </c>
      <c r="E87" s="113"/>
      <c r="F87" s="114">
        <v>1</v>
      </c>
      <c r="G87" s="114">
        <v>1</v>
      </c>
      <c r="H87" s="114">
        <v>1</v>
      </c>
      <c r="I87" s="115">
        <v>2</v>
      </c>
      <c r="J87" s="40">
        <f>SUM(E87:I87)</f>
        <v>5</v>
      </c>
      <c r="K87" s="121">
        <v>33</v>
      </c>
      <c r="L87" s="114">
        <v>29</v>
      </c>
      <c r="M87" s="114">
        <v>26</v>
      </c>
      <c r="N87" s="18">
        <f>SUM(K87:M87)</f>
        <v>88</v>
      </c>
      <c r="O87" s="116">
        <v>52</v>
      </c>
      <c r="P87" s="117">
        <v>36</v>
      </c>
      <c r="Q87" s="118">
        <v>3</v>
      </c>
      <c r="R87" s="119">
        <v>6</v>
      </c>
      <c r="S87" s="41">
        <v>9</v>
      </c>
      <c r="T87" s="40">
        <f>R87+S87</f>
        <v>15</v>
      </c>
      <c r="U87" s="120">
        <v>3</v>
      </c>
      <c r="V87" s="91" t="str">
        <f t="shared" si="19"/>
        <v>○</v>
      </c>
      <c r="W87" s="93">
        <f t="shared" si="20"/>
        <v>88</v>
      </c>
      <c r="X87" s="94"/>
      <c r="Y87" s="93"/>
      <c r="Z87" s="94"/>
      <c r="AA87" s="93"/>
      <c r="AB87" s="94"/>
      <c r="AC87" s="93"/>
      <c r="AD87" s="90"/>
    </row>
    <row r="88" spans="1:30" s="2" customFormat="1" ht="19.5" customHeight="1">
      <c r="A88" s="88">
        <v>1</v>
      </c>
      <c r="C88" s="245"/>
      <c r="D88" s="4" t="s">
        <v>77</v>
      </c>
      <c r="E88" s="113"/>
      <c r="F88" s="114">
        <v>4</v>
      </c>
      <c r="G88" s="114">
        <v>4</v>
      </c>
      <c r="H88" s="114">
        <v>3</v>
      </c>
      <c r="I88" s="115">
        <v>4</v>
      </c>
      <c r="J88" s="40">
        <f>SUM(E88:I88)</f>
        <v>15</v>
      </c>
      <c r="K88" s="121">
        <v>118</v>
      </c>
      <c r="L88" s="114">
        <v>123</v>
      </c>
      <c r="M88" s="114">
        <v>105</v>
      </c>
      <c r="N88" s="18">
        <f>SUM(K88:M88)</f>
        <v>346</v>
      </c>
      <c r="O88" s="116">
        <v>182</v>
      </c>
      <c r="P88" s="117">
        <v>164</v>
      </c>
      <c r="Q88" s="118">
        <v>19</v>
      </c>
      <c r="R88" s="119">
        <v>18</v>
      </c>
      <c r="S88" s="41">
        <v>10</v>
      </c>
      <c r="T88" s="40">
        <f>R88+S88</f>
        <v>28</v>
      </c>
      <c r="U88" s="120">
        <v>2</v>
      </c>
      <c r="V88" s="91" t="str">
        <f t="shared" si="19"/>
        <v>○</v>
      </c>
      <c r="W88" s="93">
        <f t="shared" si="20"/>
        <v>346</v>
      </c>
      <c r="X88" s="94"/>
      <c r="Y88" s="93"/>
      <c r="Z88" s="94"/>
      <c r="AA88" s="93"/>
      <c r="AB88" s="94"/>
      <c r="AC88" s="93"/>
      <c r="AD88" s="90"/>
    </row>
    <row r="89" spans="1:30" s="2" customFormat="1" ht="19.5" customHeight="1">
      <c r="A89" s="88">
        <v>1</v>
      </c>
      <c r="C89" s="245"/>
      <c r="D89" s="4" t="s">
        <v>78</v>
      </c>
      <c r="E89" s="113"/>
      <c r="F89" s="114">
        <v>1</v>
      </c>
      <c r="G89" s="114">
        <v>1</v>
      </c>
      <c r="H89" s="114">
        <v>1</v>
      </c>
      <c r="I89" s="115">
        <v>2</v>
      </c>
      <c r="J89" s="40">
        <f>SUM(E89:I89)</f>
        <v>5</v>
      </c>
      <c r="K89" s="121">
        <v>20</v>
      </c>
      <c r="L89" s="114">
        <v>24</v>
      </c>
      <c r="M89" s="114">
        <v>20</v>
      </c>
      <c r="N89" s="18">
        <f>SUM(K89:M89)</f>
        <v>64</v>
      </c>
      <c r="O89" s="116">
        <v>34</v>
      </c>
      <c r="P89" s="117">
        <v>30</v>
      </c>
      <c r="Q89" s="118">
        <v>5</v>
      </c>
      <c r="R89" s="119">
        <v>10</v>
      </c>
      <c r="S89" s="41">
        <v>5</v>
      </c>
      <c r="T89" s="40">
        <f>R89+S89</f>
        <v>15</v>
      </c>
      <c r="U89" s="120">
        <v>2</v>
      </c>
      <c r="V89" s="91" t="str">
        <f t="shared" si="19"/>
        <v>○</v>
      </c>
      <c r="W89" s="93">
        <f t="shared" si="20"/>
        <v>64</v>
      </c>
      <c r="X89" s="94"/>
      <c r="Y89" s="93"/>
      <c r="Z89" s="94"/>
      <c r="AA89" s="93"/>
      <c r="AB89" s="94"/>
      <c r="AC89" s="93"/>
      <c r="AD89" s="90"/>
    </row>
    <row r="90" spans="1:30" s="2" customFormat="1" ht="19.5" customHeight="1" thickBot="1">
      <c r="A90" s="162"/>
      <c r="B90" s="163">
        <f>COUNT(A86:A89)</f>
        <v>4</v>
      </c>
      <c r="C90" s="246"/>
      <c r="D90" s="6" t="s">
        <v>2</v>
      </c>
      <c r="E90" s="24">
        <f>SUM(E86:E89)</f>
        <v>0</v>
      </c>
      <c r="F90" s="23">
        <f>SUM(F86:F89)</f>
        <v>8</v>
      </c>
      <c r="G90" s="24">
        <f aca="true" t="shared" si="24" ref="G90:U90">SUM(G86:G89)</f>
        <v>8</v>
      </c>
      <c r="H90" s="24">
        <f t="shared" si="24"/>
        <v>7</v>
      </c>
      <c r="I90" s="25">
        <f t="shared" si="24"/>
        <v>11</v>
      </c>
      <c r="J90" s="21">
        <f t="shared" si="24"/>
        <v>34</v>
      </c>
      <c r="K90" s="18">
        <f t="shared" si="24"/>
        <v>204</v>
      </c>
      <c r="L90" s="18">
        <f t="shared" si="24"/>
        <v>215</v>
      </c>
      <c r="M90" s="18">
        <f t="shared" si="24"/>
        <v>185</v>
      </c>
      <c r="N90" s="18">
        <f t="shared" si="24"/>
        <v>604</v>
      </c>
      <c r="O90" s="28">
        <f t="shared" si="24"/>
        <v>321</v>
      </c>
      <c r="P90" s="29">
        <f t="shared" si="24"/>
        <v>283</v>
      </c>
      <c r="Q90" s="21">
        <f t="shared" si="24"/>
        <v>32</v>
      </c>
      <c r="R90" s="47">
        <f t="shared" si="24"/>
        <v>45</v>
      </c>
      <c r="S90" s="48">
        <f t="shared" si="24"/>
        <v>29</v>
      </c>
      <c r="T90" s="17">
        <f t="shared" si="24"/>
        <v>74</v>
      </c>
      <c r="U90" s="17">
        <f t="shared" si="24"/>
        <v>9</v>
      </c>
      <c r="V90" s="91" t="str">
        <f t="shared" si="19"/>
        <v>○</v>
      </c>
      <c r="W90" s="93">
        <f t="shared" si="20"/>
        <v>604</v>
      </c>
      <c r="X90" s="94" t="str">
        <f>IF(N90=Y90,"○","×")</f>
        <v>○</v>
      </c>
      <c r="Y90" s="93">
        <f>SUM(K90:M90)</f>
        <v>604</v>
      </c>
      <c r="Z90" s="94" t="str">
        <f>IF(T90=AA90,"○","×")</f>
        <v>○</v>
      </c>
      <c r="AA90" s="93">
        <f>SUM(R90:S90)</f>
        <v>74</v>
      </c>
      <c r="AB90" s="94" t="str">
        <f>IF(J90=AC90,"○","×")</f>
        <v>○</v>
      </c>
      <c r="AC90" s="93">
        <f>SUM(E90:I90)</f>
        <v>34</v>
      </c>
      <c r="AD90" s="90"/>
    </row>
    <row r="91" spans="1:30" s="2" customFormat="1" ht="19.5" customHeight="1">
      <c r="A91" s="88">
        <v>1</v>
      </c>
      <c r="C91" s="247" t="s">
        <v>61</v>
      </c>
      <c r="D91" s="5" t="s">
        <v>62</v>
      </c>
      <c r="E91" s="101"/>
      <c r="F91" s="102">
        <v>1</v>
      </c>
      <c r="G91" s="102">
        <v>1</v>
      </c>
      <c r="H91" s="102">
        <v>1</v>
      </c>
      <c r="I91" s="103">
        <v>2</v>
      </c>
      <c r="J91" s="104">
        <f>SUM(E91:I91)</f>
        <v>5</v>
      </c>
      <c r="K91" s="122">
        <v>24</v>
      </c>
      <c r="L91" s="102">
        <v>16</v>
      </c>
      <c r="M91" s="102">
        <v>25</v>
      </c>
      <c r="N91" s="106">
        <f>SUM(K91:M91)</f>
        <v>65</v>
      </c>
      <c r="O91" s="107">
        <v>30</v>
      </c>
      <c r="P91" s="108">
        <v>35</v>
      </c>
      <c r="Q91" s="109">
        <v>2</v>
      </c>
      <c r="R91" s="110">
        <v>8</v>
      </c>
      <c r="S91" s="111">
        <v>6</v>
      </c>
      <c r="T91" s="104">
        <f>R91+S91</f>
        <v>14</v>
      </c>
      <c r="U91" s="112">
        <v>3</v>
      </c>
      <c r="V91" s="91" t="str">
        <f t="shared" si="19"/>
        <v>○</v>
      </c>
      <c r="W91" s="93">
        <f t="shared" si="20"/>
        <v>65</v>
      </c>
      <c r="X91" s="94"/>
      <c r="Y91" s="93"/>
      <c r="Z91" s="94"/>
      <c r="AA91" s="93"/>
      <c r="AB91" s="94"/>
      <c r="AC91" s="93"/>
      <c r="AD91" s="90"/>
    </row>
    <row r="92" spans="1:30" s="2" customFormat="1" ht="19.5" customHeight="1" thickBot="1">
      <c r="A92" s="162"/>
      <c r="B92" s="163">
        <f>COUNT(A91)</f>
        <v>1</v>
      </c>
      <c r="C92" s="248"/>
      <c r="D92" s="6" t="s">
        <v>146</v>
      </c>
      <c r="E92" s="85">
        <f>E91</f>
        <v>0</v>
      </c>
      <c r="F92" s="30">
        <f>F91</f>
        <v>1</v>
      </c>
      <c r="G92" s="31">
        <f aca="true" t="shared" si="25" ref="G92:U92">G91</f>
        <v>1</v>
      </c>
      <c r="H92" s="31">
        <f t="shared" si="25"/>
        <v>1</v>
      </c>
      <c r="I92" s="30">
        <f t="shared" si="25"/>
        <v>2</v>
      </c>
      <c r="J92" s="49">
        <f t="shared" si="25"/>
        <v>5</v>
      </c>
      <c r="K92" s="32">
        <f t="shared" si="25"/>
        <v>24</v>
      </c>
      <c r="L92" s="31">
        <f t="shared" si="25"/>
        <v>16</v>
      </c>
      <c r="M92" s="31">
        <f t="shared" si="25"/>
        <v>25</v>
      </c>
      <c r="N92" s="14">
        <f t="shared" si="25"/>
        <v>65</v>
      </c>
      <c r="O92" s="37">
        <f t="shared" si="25"/>
        <v>30</v>
      </c>
      <c r="P92" s="38">
        <f t="shared" si="25"/>
        <v>35</v>
      </c>
      <c r="Q92" s="86">
        <f t="shared" si="25"/>
        <v>2</v>
      </c>
      <c r="R92" s="47">
        <f t="shared" si="25"/>
        <v>8</v>
      </c>
      <c r="S92" s="48">
        <f t="shared" si="25"/>
        <v>6</v>
      </c>
      <c r="T92" s="17">
        <f t="shared" si="25"/>
        <v>14</v>
      </c>
      <c r="U92" s="17">
        <f t="shared" si="25"/>
        <v>3</v>
      </c>
      <c r="V92" s="91" t="str">
        <f t="shared" si="19"/>
        <v>○</v>
      </c>
      <c r="W92" s="93">
        <f t="shared" si="20"/>
        <v>65</v>
      </c>
      <c r="X92" s="94" t="str">
        <f>IF(N92=Y92,"○","×")</f>
        <v>○</v>
      </c>
      <c r="Y92" s="93">
        <f>SUM(K92:M92)</f>
        <v>65</v>
      </c>
      <c r="Z92" s="94" t="str">
        <f>IF(T92=AA92,"○","×")</f>
        <v>○</v>
      </c>
      <c r="AA92" s="93">
        <f>SUM(R92:S92)</f>
        <v>14</v>
      </c>
      <c r="AB92" s="94" t="str">
        <f>IF(J92=AC92,"○","×")</f>
        <v>○</v>
      </c>
      <c r="AC92" s="93">
        <f>SUM(E92:I92)</f>
        <v>5</v>
      </c>
      <c r="AD92" s="90"/>
    </row>
    <row r="93" spans="1:30" s="2" customFormat="1" ht="19.5" customHeight="1">
      <c r="A93" s="88">
        <v>1</v>
      </c>
      <c r="C93" s="247" t="s">
        <v>63</v>
      </c>
      <c r="D93" s="5" t="s">
        <v>64</v>
      </c>
      <c r="E93" s="101"/>
      <c r="F93" s="102">
        <v>3</v>
      </c>
      <c r="G93" s="102">
        <v>4</v>
      </c>
      <c r="H93" s="102">
        <v>4</v>
      </c>
      <c r="I93" s="103">
        <v>5</v>
      </c>
      <c r="J93" s="104">
        <f>SUM(E93:I93)</f>
        <v>16</v>
      </c>
      <c r="K93" s="122">
        <v>113</v>
      </c>
      <c r="L93" s="102">
        <v>139</v>
      </c>
      <c r="M93" s="102">
        <v>130</v>
      </c>
      <c r="N93" s="106">
        <f>SUM(K93:M93)</f>
        <v>382</v>
      </c>
      <c r="O93" s="107">
        <v>212</v>
      </c>
      <c r="P93" s="108">
        <v>170</v>
      </c>
      <c r="Q93" s="109">
        <v>5</v>
      </c>
      <c r="R93" s="110">
        <v>17</v>
      </c>
      <c r="S93" s="111">
        <v>14</v>
      </c>
      <c r="T93" s="104">
        <f>R93+S93</f>
        <v>31</v>
      </c>
      <c r="U93" s="112">
        <v>4</v>
      </c>
      <c r="V93" s="91" t="str">
        <f t="shared" si="19"/>
        <v>○</v>
      </c>
      <c r="W93" s="93">
        <f t="shared" si="20"/>
        <v>382</v>
      </c>
      <c r="X93" s="94"/>
      <c r="Y93" s="93"/>
      <c r="Z93" s="94"/>
      <c r="AA93" s="93"/>
      <c r="AB93" s="94"/>
      <c r="AC93" s="93"/>
      <c r="AD93" s="90"/>
    </row>
    <row r="94" spans="1:30" s="2" customFormat="1" ht="19.5" customHeight="1" thickBot="1">
      <c r="A94" s="162"/>
      <c r="B94" s="163">
        <f>COUNT(A93)</f>
        <v>1</v>
      </c>
      <c r="C94" s="248"/>
      <c r="D94" s="6" t="s">
        <v>146</v>
      </c>
      <c r="E94" s="31">
        <f>E93</f>
        <v>0</v>
      </c>
      <c r="F94" s="30">
        <f aca="true" t="shared" si="26" ref="F94:U94">F93</f>
        <v>3</v>
      </c>
      <c r="G94" s="31">
        <f t="shared" si="26"/>
        <v>4</v>
      </c>
      <c r="H94" s="31">
        <f t="shared" si="26"/>
        <v>4</v>
      </c>
      <c r="I94" s="32">
        <f t="shared" si="26"/>
        <v>5</v>
      </c>
      <c r="J94" s="49">
        <f t="shared" si="26"/>
        <v>16</v>
      </c>
      <c r="K94" s="33">
        <f t="shared" si="26"/>
        <v>113</v>
      </c>
      <c r="L94" s="33">
        <f t="shared" si="26"/>
        <v>139</v>
      </c>
      <c r="M94" s="33">
        <f t="shared" si="26"/>
        <v>130</v>
      </c>
      <c r="N94" s="14">
        <f t="shared" si="26"/>
        <v>382</v>
      </c>
      <c r="O94" s="34">
        <f t="shared" si="26"/>
        <v>212</v>
      </c>
      <c r="P94" s="35">
        <f t="shared" si="26"/>
        <v>170</v>
      </c>
      <c r="Q94" s="36">
        <f t="shared" si="26"/>
        <v>5</v>
      </c>
      <c r="R94" s="47">
        <f t="shared" si="26"/>
        <v>17</v>
      </c>
      <c r="S94" s="48">
        <f t="shared" si="26"/>
        <v>14</v>
      </c>
      <c r="T94" s="17">
        <f t="shared" si="26"/>
        <v>31</v>
      </c>
      <c r="U94" s="17">
        <f t="shared" si="26"/>
        <v>4</v>
      </c>
      <c r="V94" s="91" t="str">
        <f t="shared" si="19"/>
        <v>○</v>
      </c>
      <c r="W94" s="93">
        <f t="shared" si="20"/>
        <v>382</v>
      </c>
      <c r="X94" s="94" t="str">
        <f>IF(N94=Y94,"○","×")</f>
        <v>○</v>
      </c>
      <c r="Y94" s="93">
        <f>SUM(K94:M94)</f>
        <v>382</v>
      </c>
      <c r="Z94" s="94" t="str">
        <f>IF(T94=AA94,"○","×")</f>
        <v>○</v>
      </c>
      <c r="AA94" s="93">
        <f>SUM(R94:S94)</f>
        <v>31</v>
      </c>
      <c r="AB94" s="94" t="str">
        <f>IF(J94=AC94,"○","×")</f>
        <v>○</v>
      </c>
      <c r="AC94" s="93">
        <f>SUM(E94:I94)</f>
        <v>16</v>
      </c>
      <c r="AD94" s="90"/>
    </row>
    <row r="95" spans="1:30" s="2" customFormat="1" ht="19.5" customHeight="1">
      <c r="A95" s="2">
        <v>1</v>
      </c>
      <c r="C95" s="247" t="s">
        <v>65</v>
      </c>
      <c r="D95" s="5" t="s">
        <v>66</v>
      </c>
      <c r="E95" s="101"/>
      <c r="F95" s="102">
        <v>6</v>
      </c>
      <c r="G95" s="102">
        <v>5</v>
      </c>
      <c r="H95" s="102">
        <v>6</v>
      </c>
      <c r="I95" s="103">
        <v>6</v>
      </c>
      <c r="J95" s="104">
        <f>SUM(E95:I95)</f>
        <v>23</v>
      </c>
      <c r="K95" s="122">
        <v>197</v>
      </c>
      <c r="L95" s="102">
        <v>160</v>
      </c>
      <c r="M95" s="102">
        <v>190</v>
      </c>
      <c r="N95" s="106">
        <f>SUM(K95:M95)</f>
        <v>547</v>
      </c>
      <c r="O95" s="107">
        <v>287</v>
      </c>
      <c r="P95" s="108">
        <v>260</v>
      </c>
      <c r="Q95" s="109">
        <v>30</v>
      </c>
      <c r="R95" s="110">
        <v>28</v>
      </c>
      <c r="S95" s="111">
        <v>17</v>
      </c>
      <c r="T95" s="104">
        <f>R95+S95</f>
        <v>45</v>
      </c>
      <c r="U95" s="112">
        <v>5</v>
      </c>
      <c r="V95" s="91" t="str">
        <f t="shared" si="19"/>
        <v>○</v>
      </c>
      <c r="W95" s="93">
        <f t="shared" si="20"/>
        <v>547</v>
      </c>
      <c r="X95" s="94"/>
      <c r="Y95" s="93"/>
      <c r="Z95" s="94"/>
      <c r="AA95" s="93"/>
      <c r="AB95" s="94"/>
      <c r="AC95" s="93"/>
      <c r="AD95" s="90"/>
    </row>
    <row r="96" spans="1:30" s="2" customFormat="1" ht="19.5" customHeight="1" thickBot="1">
      <c r="A96" s="162"/>
      <c r="B96" s="163">
        <f>COUNT(A95)</f>
        <v>1</v>
      </c>
      <c r="C96" s="248"/>
      <c r="D96" s="6" t="s">
        <v>146</v>
      </c>
      <c r="E96" s="31">
        <f>E95</f>
        <v>0</v>
      </c>
      <c r="F96" s="30">
        <f aca="true" t="shared" si="27" ref="F96:U96">F95</f>
        <v>6</v>
      </c>
      <c r="G96" s="31">
        <f t="shared" si="27"/>
        <v>5</v>
      </c>
      <c r="H96" s="31">
        <f t="shared" si="27"/>
        <v>6</v>
      </c>
      <c r="I96" s="32">
        <f t="shared" si="27"/>
        <v>6</v>
      </c>
      <c r="J96" s="17">
        <f t="shared" si="27"/>
        <v>23</v>
      </c>
      <c r="K96" s="33">
        <f t="shared" si="27"/>
        <v>197</v>
      </c>
      <c r="L96" s="33">
        <f t="shared" si="27"/>
        <v>160</v>
      </c>
      <c r="M96" s="33">
        <f t="shared" si="27"/>
        <v>190</v>
      </c>
      <c r="N96" s="14">
        <f t="shared" si="27"/>
        <v>547</v>
      </c>
      <c r="O96" s="34">
        <f t="shared" si="27"/>
        <v>287</v>
      </c>
      <c r="P96" s="35">
        <f t="shared" si="27"/>
        <v>260</v>
      </c>
      <c r="Q96" s="36">
        <f t="shared" si="27"/>
        <v>30</v>
      </c>
      <c r="R96" s="47">
        <f t="shared" si="27"/>
        <v>28</v>
      </c>
      <c r="S96" s="48">
        <f t="shared" si="27"/>
        <v>17</v>
      </c>
      <c r="T96" s="17">
        <f t="shared" si="27"/>
        <v>45</v>
      </c>
      <c r="U96" s="17">
        <f t="shared" si="27"/>
        <v>5</v>
      </c>
      <c r="V96" s="91" t="str">
        <f t="shared" si="19"/>
        <v>○</v>
      </c>
      <c r="W96" s="93">
        <f t="shared" si="20"/>
        <v>547</v>
      </c>
      <c r="X96" s="94" t="str">
        <f>IF(N96=Y96,"○","×")</f>
        <v>○</v>
      </c>
      <c r="Y96" s="93">
        <f>SUM(K96:M96)</f>
        <v>547</v>
      </c>
      <c r="Z96" s="94" t="str">
        <f>IF(T96=AA96,"○","×")</f>
        <v>○</v>
      </c>
      <c r="AA96" s="93">
        <f>SUM(R96:S96)</f>
        <v>45</v>
      </c>
      <c r="AB96" s="94" t="str">
        <f>IF(J96=AC96,"○","×")</f>
        <v>○</v>
      </c>
      <c r="AC96" s="93">
        <f>SUM(E96:I96)</f>
        <v>23</v>
      </c>
      <c r="AD96" s="90"/>
    </row>
    <row r="97" spans="1:29" ht="19.5" customHeight="1">
      <c r="A97">
        <v>1</v>
      </c>
      <c r="C97" s="247" t="s">
        <v>162</v>
      </c>
      <c r="D97" s="4" t="s">
        <v>67</v>
      </c>
      <c r="E97" s="101"/>
      <c r="F97" s="102">
        <v>4</v>
      </c>
      <c r="G97" s="102">
        <v>4</v>
      </c>
      <c r="H97" s="102">
        <v>4</v>
      </c>
      <c r="I97" s="103">
        <v>4</v>
      </c>
      <c r="J97" s="104">
        <f>SUM(E97:I97)</f>
        <v>16</v>
      </c>
      <c r="K97" s="122">
        <v>123</v>
      </c>
      <c r="L97" s="102">
        <v>126</v>
      </c>
      <c r="M97" s="102">
        <v>116</v>
      </c>
      <c r="N97" s="106">
        <f>SUM(K97:M97)</f>
        <v>365</v>
      </c>
      <c r="O97" s="107">
        <v>165</v>
      </c>
      <c r="P97" s="108">
        <v>200</v>
      </c>
      <c r="Q97" s="109">
        <v>14</v>
      </c>
      <c r="R97" s="110">
        <v>18</v>
      </c>
      <c r="S97" s="111">
        <v>14</v>
      </c>
      <c r="T97" s="104">
        <f>R97+S97</f>
        <v>32</v>
      </c>
      <c r="U97" s="112">
        <v>3</v>
      </c>
      <c r="V97" s="91" t="str">
        <f t="shared" si="19"/>
        <v>○</v>
      </c>
      <c r="W97" s="92">
        <f t="shared" si="20"/>
        <v>365</v>
      </c>
      <c r="X97" s="89"/>
      <c r="Y97" s="92"/>
      <c r="Z97" s="89"/>
      <c r="AA97" s="92"/>
      <c r="AB97" s="89"/>
      <c r="AC97" s="92"/>
    </row>
    <row r="98" spans="1:29" ht="19.5" customHeight="1">
      <c r="A98">
        <v>1</v>
      </c>
      <c r="C98" s="249"/>
      <c r="D98" s="4" t="s">
        <v>68</v>
      </c>
      <c r="E98" s="113"/>
      <c r="F98" s="114">
        <v>4</v>
      </c>
      <c r="G98" s="114">
        <v>4</v>
      </c>
      <c r="H98" s="114">
        <v>4</v>
      </c>
      <c r="I98" s="115">
        <v>2</v>
      </c>
      <c r="J98" s="40">
        <f>SUM(E98:I98)</f>
        <v>14</v>
      </c>
      <c r="K98" s="121">
        <v>123</v>
      </c>
      <c r="L98" s="114">
        <v>135</v>
      </c>
      <c r="M98" s="114">
        <v>112</v>
      </c>
      <c r="N98" s="18">
        <f>SUM(K98:M98)</f>
        <v>370</v>
      </c>
      <c r="O98" s="116">
        <v>188</v>
      </c>
      <c r="P98" s="117">
        <v>182</v>
      </c>
      <c r="Q98" s="118">
        <v>8</v>
      </c>
      <c r="R98" s="119">
        <v>14</v>
      </c>
      <c r="S98" s="41">
        <v>13</v>
      </c>
      <c r="T98" s="40">
        <f>R98+S98</f>
        <v>27</v>
      </c>
      <c r="U98" s="120">
        <v>3</v>
      </c>
      <c r="V98" s="91" t="str">
        <f t="shared" si="19"/>
        <v>○</v>
      </c>
      <c r="W98" s="92">
        <f t="shared" si="20"/>
        <v>370</v>
      </c>
      <c r="X98" s="89"/>
      <c r="Y98" s="92"/>
      <c r="Z98" s="89"/>
      <c r="AA98" s="92"/>
      <c r="AB98" s="89"/>
      <c r="AC98" s="92"/>
    </row>
    <row r="99" spans="1:30" s="2" customFormat="1" ht="19.5" customHeight="1" thickBot="1">
      <c r="A99" s="162"/>
      <c r="B99" s="163">
        <f>COUNT(A97:A98)</f>
        <v>2</v>
      </c>
      <c r="C99" s="248"/>
      <c r="D99" s="4" t="s">
        <v>2</v>
      </c>
      <c r="E99" s="11">
        <f aca="true" t="shared" si="28" ref="E99:U99">SUM(E97:E98)</f>
        <v>0</v>
      </c>
      <c r="F99" s="12">
        <f t="shared" si="28"/>
        <v>8</v>
      </c>
      <c r="G99" s="11">
        <f t="shared" si="28"/>
        <v>8</v>
      </c>
      <c r="H99" s="11">
        <f t="shared" si="28"/>
        <v>8</v>
      </c>
      <c r="I99" s="13">
        <f t="shared" si="28"/>
        <v>6</v>
      </c>
      <c r="J99" s="21">
        <f t="shared" si="28"/>
        <v>30</v>
      </c>
      <c r="K99" s="18">
        <f t="shared" si="28"/>
        <v>246</v>
      </c>
      <c r="L99" s="18">
        <f t="shared" si="28"/>
        <v>261</v>
      </c>
      <c r="M99" s="18">
        <f t="shared" si="28"/>
        <v>228</v>
      </c>
      <c r="N99" s="18">
        <f t="shared" si="28"/>
        <v>735</v>
      </c>
      <c r="O99" s="28">
        <f t="shared" si="28"/>
        <v>353</v>
      </c>
      <c r="P99" s="29">
        <f t="shared" si="28"/>
        <v>382</v>
      </c>
      <c r="Q99" s="21">
        <f t="shared" si="28"/>
        <v>22</v>
      </c>
      <c r="R99" s="50">
        <f t="shared" si="28"/>
        <v>32</v>
      </c>
      <c r="S99" s="41">
        <f t="shared" si="28"/>
        <v>27</v>
      </c>
      <c r="T99" s="21">
        <f t="shared" si="28"/>
        <v>59</v>
      </c>
      <c r="U99" s="21">
        <f t="shared" si="28"/>
        <v>6</v>
      </c>
      <c r="V99" s="91" t="str">
        <f t="shared" si="19"/>
        <v>○</v>
      </c>
      <c r="W99" s="93">
        <f t="shared" si="20"/>
        <v>735</v>
      </c>
      <c r="X99" s="94" t="str">
        <f>IF(N99=Y99,"○","×")</f>
        <v>○</v>
      </c>
      <c r="Y99" s="93">
        <f>SUM(K99:M99)</f>
        <v>735</v>
      </c>
      <c r="Z99" s="94" t="str">
        <f>IF(T99=AA99,"○","×")</f>
        <v>○</v>
      </c>
      <c r="AA99" s="93">
        <f>SUM(R99:S99)</f>
        <v>59</v>
      </c>
      <c r="AB99" s="94" t="str">
        <f>IF(J99=AC99,"○","×")</f>
        <v>○</v>
      </c>
      <c r="AC99" s="93">
        <f>SUM(E99:I99)</f>
        <v>30</v>
      </c>
      <c r="AD99" s="90"/>
    </row>
    <row r="100" spans="1:29" ht="19.5" customHeight="1">
      <c r="A100" s="88">
        <v>1</v>
      </c>
      <c r="C100" s="247" t="s">
        <v>69</v>
      </c>
      <c r="D100" s="180" t="s">
        <v>70</v>
      </c>
      <c r="E100" s="101"/>
      <c r="F100" s="102">
        <v>2</v>
      </c>
      <c r="G100" s="102">
        <v>2</v>
      </c>
      <c r="H100" s="102">
        <v>2</v>
      </c>
      <c r="I100" s="103">
        <v>2</v>
      </c>
      <c r="J100" s="104">
        <f>SUM(F100:I100)</f>
        <v>8</v>
      </c>
      <c r="K100" s="122">
        <v>43</v>
      </c>
      <c r="L100" s="102">
        <v>44</v>
      </c>
      <c r="M100" s="102">
        <v>43</v>
      </c>
      <c r="N100" s="106">
        <f>SUM(K100:M100)</f>
        <v>130</v>
      </c>
      <c r="O100" s="107">
        <v>67</v>
      </c>
      <c r="P100" s="108">
        <v>63</v>
      </c>
      <c r="Q100" s="123">
        <v>5</v>
      </c>
      <c r="R100" s="110">
        <v>8</v>
      </c>
      <c r="S100" s="111">
        <v>8</v>
      </c>
      <c r="T100" s="104">
        <f>R100+S100</f>
        <v>16</v>
      </c>
      <c r="U100" s="112">
        <v>4</v>
      </c>
      <c r="V100" s="91" t="str">
        <f t="shared" si="19"/>
        <v>○</v>
      </c>
      <c r="W100" s="92">
        <f t="shared" si="20"/>
        <v>130</v>
      </c>
      <c r="X100" s="89"/>
      <c r="Y100" s="92"/>
      <c r="Z100" s="89"/>
      <c r="AA100" s="92"/>
      <c r="AB100" s="89"/>
      <c r="AC100" s="92"/>
    </row>
    <row r="101" spans="1:29" ht="19.5" customHeight="1" thickBot="1">
      <c r="A101" s="162"/>
      <c r="B101" s="163">
        <f>COUNT(A100)</f>
        <v>1</v>
      </c>
      <c r="C101" s="248"/>
      <c r="D101" s="6" t="s">
        <v>146</v>
      </c>
      <c r="E101" s="31">
        <f>E100</f>
        <v>0</v>
      </c>
      <c r="F101" s="30">
        <f aca="true" t="shared" si="29" ref="F101:T101">F100</f>
        <v>2</v>
      </c>
      <c r="G101" s="31">
        <f t="shared" si="29"/>
        <v>2</v>
      </c>
      <c r="H101" s="31">
        <f t="shared" si="29"/>
        <v>2</v>
      </c>
      <c r="I101" s="32">
        <f t="shared" si="29"/>
        <v>2</v>
      </c>
      <c r="J101" s="49">
        <f t="shared" si="29"/>
        <v>8</v>
      </c>
      <c r="K101" s="33">
        <f t="shared" si="29"/>
        <v>43</v>
      </c>
      <c r="L101" s="33">
        <f t="shared" si="29"/>
        <v>44</v>
      </c>
      <c r="M101" s="33">
        <f t="shared" si="29"/>
        <v>43</v>
      </c>
      <c r="N101" s="24">
        <f t="shared" si="29"/>
        <v>130</v>
      </c>
      <c r="O101" s="37">
        <f t="shared" si="29"/>
        <v>67</v>
      </c>
      <c r="P101" s="38">
        <f t="shared" si="29"/>
        <v>63</v>
      </c>
      <c r="Q101" s="36">
        <f t="shared" si="29"/>
        <v>5</v>
      </c>
      <c r="R101" s="47">
        <f t="shared" si="29"/>
        <v>8</v>
      </c>
      <c r="S101" s="48">
        <f t="shared" si="29"/>
        <v>8</v>
      </c>
      <c r="T101" s="17">
        <f t="shared" si="29"/>
        <v>16</v>
      </c>
      <c r="U101" s="17">
        <f>SUM(U100)</f>
        <v>4</v>
      </c>
      <c r="V101" s="91" t="str">
        <f t="shared" si="19"/>
        <v>○</v>
      </c>
      <c r="W101" s="92">
        <f t="shared" si="20"/>
        <v>130</v>
      </c>
      <c r="X101" s="89" t="str">
        <f>IF(N101=Y101,"○","×")</f>
        <v>○</v>
      </c>
      <c r="Y101" s="92">
        <f>SUM(K101:M101)</f>
        <v>130</v>
      </c>
      <c r="Z101" s="89" t="str">
        <f>IF(T101=AA101,"○","×")</f>
        <v>○</v>
      </c>
      <c r="AA101" s="92">
        <f>SUM(R101:S101)</f>
        <v>16</v>
      </c>
      <c r="AB101" s="89" t="str">
        <f>IF(J101=AC101,"○","×")</f>
        <v>○</v>
      </c>
      <c r="AC101" s="92">
        <f>SUM(E101:I101)</f>
        <v>8</v>
      </c>
    </row>
    <row r="102" spans="1:30" s="2" customFormat="1" ht="19.5" customHeight="1">
      <c r="A102" s="2">
        <v>1</v>
      </c>
      <c r="C102" s="244" t="s">
        <v>71</v>
      </c>
      <c r="D102" s="5" t="s">
        <v>72</v>
      </c>
      <c r="E102" s="101"/>
      <c r="F102" s="102">
        <v>3</v>
      </c>
      <c r="G102" s="102">
        <v>4</v>
      </c>
      <c r="H102" s="102">
        <v>3</v>
      </c>
      <c r="I102" s="103">
        <v>6</v>
      </c>
      <c r="J102" s="104">
        <f>SUM(E102:I102)</f>
        <v>16</v>
      </c>
      <c r="K102" s="122">
        <v>103</v>
      </c>
      <c r="L102" s="102">
        <v>131</v>
      </c>
      <c r="M102" s="102">
        <v>99</v>
      </c>
      <c r="N102" s="106">
        <f>SUM(K102:M102)</f>
        <v>333</v>
      </c>
      <c r="O102" s="107">
        <v>155</v>
      </c>
      <c r="P102" s="108">
        <v>178</v>
      </c>
      <c r="Q102" s="109">
        <v>21</v>
      </c>
      <c r="R102" s="110">
        <v>22</v>
      </c>
      <c r="S102" s="111">
        <v>11</v>
      </c>
      <c r="T102" s="104">
        <f>R102+S102</f>
        <v>33</v>
      </c>
      <c r="U102" s="112">
        <v>4</v>
      </c>
      <c r="V102" s="91" t="str">
        <f t="shared" si="19"/>
        <v>○</v>
      </c>
      <c r="W102" s="93">
        <f t="shared" si="20"/>
        <v>333</v>
      </c>
      <c r="X102" s="94"/>
      <c r="Y102" s="93"/>
      <c r="Z102" s="94"/>
      <c r="AA102" s="93"/>
      <c r="AB102" s="94"/>
      <c r="AC102" s="93"/>
      <c r="AD102" s="90"/>
    </row>
    <row r="103" spans="1:30" s="2" customFormat="1" ht="19.5" customHeight="1" thickBot="1">
      <c r="A103" s="162"/>
      <c r="B103" s="163">
        <f>COUNT(A102)</f>
        <v>1</v>
      </c>
      <c r="C103" s="246"/>
      <c r="D103" s="6" t="s">
        <v>146</v>
      </c>
      <c r="E103" s="32">
        <f>E102</f>
        <v>0</v>
      </c>
      <c r="F103" s="30">
        <f aca="true" t="shared" si="30" ref="F103:U103">F102</f>
        <v>3</v>
      </c>
      <c r="G103" s="31">
        <f t="shared" si="30"/>
        <v>4</v>
      </c>
      <c r="H103" s="31">
        <f t="shared" si="30"/>
        <v>3</v>
      </c>
      <c r="I103" s="30">
        <f t="shared" si="30"/>
        <v>6</v>
      </c>
      <c r="J103" s="49">
        <f t="shared" si="30"/>
        <v>16</v>
      </c>
      <c r="K103" s="39">
        <f t="shared" si="30"/>
        <v>103</v>
      </c>
      <c r="L103" s="33">
        <f t="shared" si="30"/>
        <v>131</v>
      </c>
      <c r="M103" s="33">
        <f t="shared" si="30"/>
        <v>99</v>
      </c>
      <c r="N103" s="14">
        <f t="shared" si="30"/>
        <v>333</v>
      </c>
      <c r="O103" s="34">
        <f t="shared" si="30"/>
        <v>155</v>
      </c>
      <c r="P103" s="35">
        <f t="shared" si="30"/>
        <v>178</v>
      </c>
      <c r="Q103" s="36">
        <f t="shared" si="30"/>
        <v>21</v>
      </c>
      <c r="R103" s="47">
        <f t="shared" si="30"/>
        <v>22</v>
      </c>
      <c r="S103" s="48">
        <f t="shared" si="30"/>
        <v>11</v>
      </c>
      <c r="T103" s="17">
        <f t="shared" si="30"/>
        <v>33</v>
      </c>
      <c r="U103" s="17">
        <f t="shared" si="30"/>
        <v>4</v>
      </c>
      <c r="V103" s="91" t="str">
        <f t="shared" si="19"/>
        <v>○</v>
      </c>
      <c r="W103" s="93">
        <f t="shared" si="20"/>
        <v>333</v>
      </c>
      <c r="X103" s="94" t="str">
        <f>IF(N103=Y103,"○","×")</f>
        <v>○</v>
      </c>
      <c r="Y103" s="93">
        <f>SUM(K103:M103)</f>
        <v>333</v>
      </c>
      <c r="Z103" s="94" t="str">
        <f>IF(T103=AA103,"○","×")</f>
        <v>○</v>
      </c>
      <c r="AA103" s="93">
        <f>SUM(R103:S103)</f>
        <v>33</v>
      </c>
      <c r="AB103" s="94" t="str">
        <f>IF(J103=AC103,"○","×")</f>
        <v>○</v>
      </c>
      <c r="AC103" s="93">
        <f>SUM(E103:I103)</f>
        <v>16</v>
      </c>
      <c r="AD103" s="90"/>
    </row>
    <row r="104" spans="1:29" ht="19.5" customHeight="1">
      <c r="A104">
        <v>1</v>
      </c>
      <c r="C104" s="247" t="s">
        <v>74</v>
      </c>
      <c r="D104" s="4" t="s">
        <v>73</v>
      </c>
      <c r="E104" s="101"/>
      <c r="F104" s="102">
        <v>5</v>
      </c>
      <c r="G104" s="102">
        <v>5</v>
      </c>
      <c r="H104" s="102">
        <v>5</v>
      </c>
      <c r="I104" s="102">
        <v>5</v>
      </c>
      <c r="J104" s="104">
        <f>SUM(E104:I104)</f>
        <v>20</v>
      </c>
      <c r="K104" s="125">
        <v>180</v>
      </c>
      <c r="L104" s="102">
        <v>177</v>
      </c>
      <c r="M104" s="102">
        <v>191</v>
      </c>
      <c r="N104" s="106">
        <f>SUM(K104:M104)</f>
        <v>548</v>
      </c>
      <c r="O104" s="107">
        <v>283</v>
      </c>
      <c r="P104" s="126">
        <v>265</v>
      </c>
      <c r="Q104" s="123">
        <v>17</v>
      </c>
      <c r="R104" s="110">
        <v>21</v>
      </c>
      <c r="S104" s="127">
        <v>17</v>
      </c>
      <c r="T104" s="128">
        <f>R104+S104</f>
        <v>38</v>
      </c>
      <c r="U104" s="112">
        <v>3</v>
      </c>
      <c r="V104" s="91" t="str">
        <f t="shared" si="19"/>
        <v>○</v>
      </c>
      <c r="W104" s="92">
        <f t="shared" si="20"/>
        <v>548</v>
      </c>
      <c r="X104" s="89"/>
      <c r="Y104" s="92"/>
      <c r="Z104" s="89"/>
      <c r="AA104" s="92"/>
      <c r="AB104" s="89"/>
      <c r="AC104" s="92"/>
    </row>
    <row r="105" spans="1:29" ht="19.5" customHeight="1">
      <c r="A105">
        <v>1</v>
      </c>
      <c r="C105" s="249"/>
      <c r="D105" s="4" t="s">
        <v>29</v>
      </c>
      <c r="E105" s="113"/>
      <c r="F105" s="114">
        <v>2</v>
      </c>
      <c r="G105" s="114">
        <v>2</v>
      </c>
      <c r="H105" s="114">
        <v>2</v>
      </c>
      <c r="I105" s="114">
        <v>2</v>
      </c>
      <c r="J105" s="40">
        <f>SUM(E105:I105)</f>
        <v>8</v>
      </c>
      <c r="K105" s="129">
        <v>76</v>
      </c>
      <c r="L105" s="114">
        <v>72</v>
      </c>
      <c r="M105" s="114">
        <v>74</v>
      </c>
      <c r="N105" s="18">
        <f>SUM(K105:M105)</f>
        <v>222</v>
      </c>
      <c r="O105" s="116">
        <v>112</v>
      </c>
      <c r="P105" s="130">
        <v>110</v>
      </c>
      <c r="Q105" s="124">
        <v>4</v>
      </c>
      <c r="R105" s="119">
        <v>11</v>
      </c>
      <c r="S105" s="131">
        <v>5</v>
      </c>
      <c r="T105" s="28">
        <f>R105+S105</f>
        <v>16</v>
      </c>
      <c r="U105" s="120">
        <v>2</v>
      </c>
      <c r="V105" s="91" t="str">
        <f t="shared" si="19"/>
        <v>○</v>
      </c>
      <c r="W105" s="92">
        <f t="shared" si="20"/>
        <v>222</v>
      </c>
      <c r="X105" s="89"/>
      <c r="Y105" s="92"/>
      <c r="Z105" s="89"/>
      <c r="AA105" s="92"/>
      <c r="AB105" s="89"/>
      <c r="AC105" s="92"/>
    </row>
    <row r="106" spans="1:29" ht="19.5" customHeight="1" thickBot="1">
      <c r="A106" s="162"/>
      <c r="B106" s="163">
        <f>COUNT(A104:A105)</f>
        <v>2</v>
      </c>
      <c r="C106" s="248"/>
      <c r="D106" s="4" t="s">
        <v>2</v>
      </c>
      <c r="E106" s="22">
        <f>SUM(E104:E105)</f>
        <v>0</v>
      </c>
      <c r="F106" s="23">
        <f aca="true" t="shared" si="31" ref="F106:U106">SUM(F104:F105)</f>
        <v>7</v>
      </c>
      <c r="G106" s="24">
        <f t="shared" si="31"/>
        <v>7</v>
      </c>
      <c r="H106" s="24">
        <f t="shared" si="31"/>
        <v>7</v>
      </c>
      <c r="I106" s="25">
        <f t="shared" si="31"/>
        <v>7</v>
      </c>
      <c r="J106" s="17">
        <f t="shared" si="31"/>
        <v>28</v>
      </c>
      <c r="K106" s="14">
        <f t="shared" si="31"/>
        <v>256</v>
      </c>
      <c r="L106" s="14">
        <f t="shared" si="31"/>
        <v>249</v>
      </c>
      <c r="M106" s="14">
        <f t="shared" si="31"/>
        <v>265</v>
      </c>
      <c r="N106" s="14">
        <f t="shared" si="31"/>
        <v>770</v>
      </c>
      <c r="O106" s="15">
        <f t="shared" si="31"/>
        <v>395</v>
      </c>
      <c r="P106" s="16">
        <f t="shared" si="31"/>
        <v>375</v>
      </c>
      <c r="Q106" s="17">
        <f t="shared" si="31"/>
        <v>21</v>
      </c>
      <c r="R106" s="47">
        <f t="shared" si="31"/>
        <v>32</v>
      </c>
      <c r="S106" s="48">
        <f t="shared" si="31"/>
        <v>22</v>
      </c>
      <c r="T106" s="17">
        <f t="shared" si="31"/>
        <v>54</v>
      </c>
      <c r="U106" s="17">
        <f t="shared" si="31"/>
        <v>5</v>
      </c>
      <c r="V106" s="91" t="str">
        <f t="shared" si="19"/>
        <v>○</v>
      </c>
      <c r="W106" s="92">
        <f t="shared" si="20"/>
        <v>770</v>
      </c>
      <c r="X106" s="89" t="str">
        <f>IF(N106=Y106,"○","×")</f>
        <v>○</v>
      </c>
      <c r="Y106" s="92">
        <f>SUM(K106:M106)</f>
        <v>770</v>
      </c>
      <c r="Z106" s="89" t="str">
        <f>IF(T106=AA106,"○","×")</f>
        <v>○</v>
      </c>
      <c r="AA106" s="92">
        <f>SUM(R106:S106)</f>
        <v>54</v>
      </c>
      <c r="AB106" s="89" t="str">
        <f>IF(J106=AC106,"○","×")</f>
        <v>○</v>
      </c>
      <c r="AC106" s="92">
        <f>SUM(E106:I106)</f>
        <v>28</v>
      </c>
    </row>
    <row r="107" spans="1:29" ht="19.5" customHeight="1">
      <c r="A107" s="88">
        <v>1</v>
      </c>
      <c r="C107" s="247" t="s">
        <v>79</v>
      </c>
      <c r="D107" s="5" t="s">
        <v>80</v>
      </c>
      <c r="E107" s="101"/>
      <c r="F107" s="102">
        <v>1</v>
      </c>
      <c r="G107" s="102">
        <v>1</v>
      </c>
      <c r="H107" s="102">
        <v>1</v>
      </c>
      <c r="I107" s="103">
        <v>1</v>
      </c>
      <c r="J107" s="104">
        <f>SUM(E107:I107)</f>
        <v>4</v>
      </c>
      <c r="K107" s="122">
        <v>6</v>
      </c>
      <c r="L107" s="102">
        <v>3</v>
      </c>
      <c r="M107" s="102">
        <v>3</v>
      </c>
      <c r="N107" s="106">
        <f>SUM(K107:M107)</f>
        <v>12</v>
      </c>
      <c r="O107" s="107">
        <v>7</v>
      </c>
      <c r="P107" s="108">
        <v>5</v>
      </c>
      <c r="Q107" s="109">
        <v>1</v>
      </c>
      <c r="R107" s="110">
        <v>9</v>
      </c>
      <c r="S107" s="111">
        <v>2</v>
      </c>
      <c r="T107" s="104">
        <f>R107+S107</f>
        <v>11</v>
      </c>
      <c r="U107" s="112">
        <v>1</v>
      </c>
      <c r="V107" s="91" t="str">
        <f t="shared" si="19"/>
        <v>○</v>
      </c>
      <c r="W107" s="92">
        <f t="shared" si="20"/>
        <v>12</v>
      </c>
      <c r="X107" s="89"/>
      <c r="Y107" s="92"/>
      <c r="Z107" s="89"/>
      <c r="AA107" s="92"/>
      <c r="AB107" s="89"/>
      <c r="AC107" s="92"/>
    </row>
    <row r="108" spans="1:29" ht="19.5" customHeight="1" thickBot="1">
      <c r="A108" s="162"/>
      <c r="B108" s="163">
        <f>COUNT(A107)</f>
        <v>1</v>
      </c>
      <c r="C108" s="248"/>
      <c r="D108" s="6" t="s">
        <v>146</v>
      </c>
      <c r="E108" s="31">
        <f>E107</f>
        <v>0</v>
      </c>
      <c r="F108" s="30">
        <f aca="true" t="shared" si="32" ref="F108:U108">F107</f>
        <v>1</v>
      </c>
      <c r="G108" s="31">
        <f t="shared" si="32"/>
        <v>1</v>
      </c>
      <c r="H108" s="31">
        <f t="shared" si="32"/>
        <v>1</v>
      </c>
      <c r="I108" s="32">
        <f t="shared" si="32"/>
        <v>1</v>
      </c>
      <c r="J108" s="49">
        <f t="shared" si="32"/>
        <v>4</v>
      </c>
      <c r="K108" s="33">
        <f t="shared" si="32"/>
        <v>6</v>
      </c>
      <c r="L108" s="33">
        <f t="shared" si="32"/>
        <v>3</v>
      </c>
      <c r="M108" s="33">
        <f t="shared" si="32"/>
        <v>3</v>
      </c>
      <c r="N108" s="24">
        <f t="shared" si="32"/>
        <v>12</v>
      </c>
      <c r="O108" s="37">
        <f t="shared" si="32"/>
        <v>7</v>
      </c>
      <c r="P108" s="38">
        <f t="shared" si="32"/>
        <v>5</v>
      </c>
      <c r="Q108" s="36">
        <f t="shared" si="32"/>
        <v>1</v>
      </c>
      <c r="R108" s="47">
        <f t="shared" si="32"/>
        <v>9</v>
      </c>
      <c r="S108" s="48">
        <f t="shared" si="32"/>
        <v>2</v>
      </c>
      <c r="T108" s="17">
        <f t="shared" si="32"/>
        <v>11</v>
      </c>
      <c r="U108" s="17">
        <f t="shared" si="32"/>
        <v>1</v>
      </c>
      <c r="V108" s="91" t="str">
        <f t="shared" si="19"/>
        <v>○</v>
      </c>
      <c r="W108" s="92">
        <f t="shared" si="20"/>
        <v>12</v>
      </c>
      <c r="X108" s="89" t="str">
        <f>IF(N108=Y108,"○","×")</f>
        <v>○</v>
      </c>
      <c r="Y108" s="92">
        <f>SUM(K108:M108)</f>
        <v>12</v>
      </c>
      <c r="Z108" s="89" t="str">
        <f>IF(T108=AA108,"○","×")</f>
        <v>○</v>
      </c>
      <c r="AA108" s="92">
        <f>SUM(R108:S108)</f>
        <v>11</v>
      </c>
      <c r="AB108" s="89" t="str">
        <f>IF(J108=AC108,"○","×")</f>
        <v>○</v>
      </c>
      <c r="AC108" s="92">
        <f>SUM(E108:I108)</f>
        <v>4</v>
      </c>
    </row>
    <row r="109" spans="1:30" s="2" customFormat="1" ht="19.5" customHeight="1">
      <c r="A109" s="2">
        <v>1</v>
      </c>
      <c r="C109" s="247" t="s">
        <v>81</v>
      </c>
      <c r="D109" s="5" t="s">
        <v>82</v>
      </c>
      <c r="E109" s="101"/>
      <c r="F109" s="102">
        <v>2</v>
      </c>
      <c r="G109" s="102">
        <v>2</v>
      </c>
      <c r="H109" s="102">
        <v>2</v>
      </c>
      <c r="I109" s="103">
        <v>2</v>
      </c>
      <c r="J109" s="104">
        <f>SUM(E109:I109)</f>
        <v>8</v>
      </c>
      <c r="K109" s="122">
        <v>49</v>
      </c>
      <c r="L109" s="102">
        <v>52</v>
      </c>
      <c r="M109" s="102">
        <v>48</v>
      </c>
      <c r="N109" s="106">
        <f>SUM(K109:M109)</f>
        <v>149</v>
      </c>
      <c r="O109" s="107">
        <v>91</v>
      </c>
      <c r="P109" s="108">
        <v>58</v>
      </c>
      <c r="Q109" s="109">
        <v>10</v>
      </c>
      <c r="R109" s="110">
        <v>9</v>
      </c>
      <c r="S109" s="111">
        <v>6</v>
      </c>
      <c r="T109" s="104">
        <f>R109+S109</f>
        <v>15</v>
      </c>
      <c r="U109" s="112">
        <v>1</v>
      </c>
      <c r="V109" s="91" t="str">
        <f t="shared" si="19"/>
        <v>○</v>
      </c>
      <c r="W109" s="93">
        <f t="shared" si="20"/>
        <v>149</v>
      </c>
      <c r="X109" s="94"/>
      <c r="Y109" s="93"/>
      <c r="Z109" s="94"/>
      <c r="AA109" s="93"/>
      <c r="AB109" s="94"/>
      <c r="AC109" s="93"/>
      <c r="AD109" s="90"/>
    </row>
    <row r="110" spans="1:30" s="2" customFormat="1" ht="19.5" customHeight="1" thickBot="1">
      <c r="A110" s="162"/>
      <c r="B110" s="163">
        <f>COUNT(A109)</f>
        <v>1</v>
      </c>
      <c r="C110" s="248"/>
      <c r="D110" s="6" t="s">
        <v>146</v>
      </c>
      <c r="E110" s="31">
        <f>E109</f>
        <v>0</v>
      </c>
      <c r="F110" s="30">
        <f aca="true" t="shared" si="33" ref="F110:U110">F109</f>
        <v>2</v>
      </c>
      <c r="G110" s="31">
        <f t="shared" si="33"/>
        <v>2</v>
      </c>
      <c r="H110" s="31">
        <f t="shared" si="33"/>
        <v>2</v>
      </c>
      <c r="I110" s="32">
        <f t="shared" si="33"/>
        <v>2</v>
      </c>
      <c r="J110" s="49">
        <f t="shared" si="33"/>
        <v>8</v>
      </c>
      <c r="K110" s="33">
        <f t="shared" si="33"/>
        <v>49</v>
      </c>
      <c r="L110" s="33">
        <f t="shared" si="33"/>
        <v>52</v>
      </c>
      <c r="M110" s="33">
        <f t="shared" si="33"/>
        <v>48</v>
      </c>
      <c r="N110" s="24">
        <f t="shared" si="33"/>
        <v>149</v>
      </c>
      <c r="O110" s="37">
        <f t="shared" si="33"/>
        <v>91</v>
      </c>
      <c r="P110" s="38">
        <f t="shared" si="33"/>
        <v>58</v>
      </c>
      <c r="Q110" s="36">
        <f t="shared" si="33"/>
        <v>10</v>
      </c>
      <c r="R110" s="47">
        <f t="shared" si="33"/>
        <v>9</v>
      </c>
      <c r="S110" s="48">
        <f t="shared" si="33"/>
        <v>6</v>
      </c>
      <c r="T110" s="17">
        <f t="shared" si="33"/>
        <v>15</v>
      </c>
      <c r="U110" s="17">
        <f t="shared" si="33"/>
        <v>1</v>
      </c>
      <c r="V110" s="91" t="str">
        <f t="shared" si="19"/>
        <v>○</v>
      </c>
      <c r="W110" s="93">
        <f t="shared" si="20"/>
        <v>149</v>
      </c>
      <c r="X110" s="94" t="str">
        <f>IF(N110=Y110,"○","×")</f>
        <v>○</v>
      </c>
      <c r="Y110" s="93">
        <f>SUM(K110:M110)</f>
        <v>149</v>
      </c>
      <c r="Z110" s="94" t="str">
        <f>IF(T110=AA110,"○","×")</f>
        <v>○</v>
      </c>
      <c r="AA110" s="93">
        <f>SUM(R110:S110)</f>
        <v>15</v>
      </c>
      <c r="AB110" s="94" t="str">
        <f>IF(J110=AC110,"○","×")</f>
        <v>○</v>
      </c>
      <c r="AC110" s="93">
        <f>SUM(E110:I110)</f>
        <v>8</v>
      </c>
      <c r="AD110" s="90"/>
    </row>
    <row r="111" spans="1:29" ht="19.5" customHeight="1">
      <c r="A111">
        <v>1</v>
      </c>
      <c r="C111" s="250" t="s">
        <v>83</v>
      </c>
      <c r="D111" s="5" t="s">
        <v>84</v>
      </c>
      <c r="E111" s="101"/>
      <c r="F111" s="102">
        <v>2</v>
      </c>
      <c r="G111" s="102">
        <v>2</v>
      </c>
      <c r="H111" s="102">
        <v>2</v>
      </c>
      <c r="I111" s="103">
        <v>2</v>
      </c>
      <c r="J111" s="104">
        <f>SUM(E111:I111)</f>
        <v>8</v>
      </c>
      <c r="K111" s="122">
        <v>31</v>
      </c>
      <c r="L111" s="102">
        <v>43</v>
      </c>
      <c r="M111" s="102">
        <v>32</v>
      </c>
      <c r="N111" s="106">
        <f>SUM(K111:M111)</f>
        <v>106</v>
      </c>
      <c r="O111" s="107">
        <v>53</v>
      </c>
      <c r="P111" s="108">
        <v>53</v>
      </c>
      <c r="Q111" s="109">
        <v>7</v>
      </c>
      <c r="R111" s="110">
        <v>6</v>
      </c>
      <c r="S111" s="111">
        <v>6</v>
      </c>
      <c r="T111" s="104">
        <f>R111+S111</f>
        <v>12</v>
      </c>
      <c r="U111" s="112">
        <v>2</v>
      </c>
      <c r="V111" s="91" t="str">
        <f t="shared" si="19"/>
        <v>○</v>
      </c>
      <c r="W111" s="92">
        <f t="shared" si="20"/>
        <v>106</v>
      </c>
      <c r="X111" s="89"/>
      <c r="Y111" s="92"/>
      <c r="Z111" s="89"/>
      <c r="AA111" s="92"/>
      <c r="AB111" s="89"/>
      <c r="AC111" s="92"/>
    </row>
    <row r="112" spans="1:29" ht="19.5" customHeight="1" thickBot="1">
      <c r="A112" s="162"/>
      <c r="B112" s="163">
        <f>COUNT(A111)</f>
        <v>1</v>
      </c>
      <c r="C112" s="251"/>
      <c r="D112" s="6" t="s">
        <v>146</v>
      </c>
      <c r="E112" s="31">
        <f>E111</f>
        <v>0</v>
      </c>
      <c r="F112" s="30">
        <f aca="true" t="shared" si="34" ref="F112:U112">F111</f>
        <v>2</v>
      </c>
      <c r="G112" s="31">
        <f t="shared" si="34"/>
        <v>2</v>
      </c>
      <c r="H112" s="31">
        <f t="shared" si="34"/>
        <v>2</v>
      </c>
      <c r="I112" s="32">
        <f t="shared" si="34"/>
        <v>2</v>
      </c>
      <c r="J112" s="49">
        <f t="shared" si="34"/>
        <v>8</v>
      </c>
      <c r="K112" s="33">
        <f t="shared" si="34"/>
        <v>31</v>
      </c>
      <c r="L112" s="33">
        <f t="shared" si="34"/>
        <v>43</v>
      </c>
      <c r="M112" s="33">
        <f t="shared" si="34"/>
        <v>32</v>
      </c>
      <c r="N112" s="14">
        <f t="shared" si="34"/>
        <v>106</v>
      </c>
      <c r="O112" s="34">
        <f t="shared" si="34"/>
        <v>53</v>
      </c>
      <c r="P112" s="35">
        <f t="shared" si="34"/>
        <v>53</v>
      </c>
      <c r="Q112" s="36">
        <f t="shared" si="34"/>
        <v>7</v>
      </c>
      <c r="R112" s="47">
        <f t="shared" si="34"/>
        <v>6</v>
      </c>
      <c r="S112" s="48">
        <f t="shared" si="34"/>
        <v>6</v>
      </c>
      <c r="T112" s="17">
        <f t="shared" si="34"/>
        <v>12</v>
      </c>
      <c r="U112" s="17">
        <f t="shared" si="34"/>
        <v>2</v>
      </c>
      <c r="V112" s="91" t="str">
        <f t="shared" si="19"/>
        <v>○</v>
      </c>
      <c r="W112" s="92">
        <f t="shared" si="20"/>
        <v>106</v>
      </c>
      <c r="X112" s="89" t="str">
        <f>IF(N112=Y112,"○","×")</f>
        <v>○</v>
      </c>
      <c r="Y112" s="92">
        <f>SUM(K112:M112)</f>
        <v>106</v>
      </c>
      <c r="Z112" s="89" t="str">
        <f>IF(T112=AA112,"○","×")</f>
        <v>○</v>
      </c>
      <c r="AA112" s="92">
        <f>SUM(R112:S112)</f>
        <v>12</v>
      </c>
      <c r="AB112" s="89" t="str">
        <f>IF(J112=AC112,"○","×")</f>
        <v>○</v>
      </c>
      <c r="AC112" s="92">
        <f>SUM(E112:I112)</f>
        <v>8</v>
      </c>
    </row>
    <row r="113" spans="1:29" ht="19.5" customHeight="1">
      <c r="A113">
        <v>1</v>
      </c>
      <c r="C113" s="244" t="s">
        <v>147</v>
      </c>
      <c r="D113" s="8" t="s">
        <v>87</v>
      </c>
      <c r="E113" s="132"/>
      <c r="F113" s="133">
        <v>4</v>
      </c>
      <c r="G113" s="133">
        <v>4</v>
      </c>
      <c r="H113" s="133">
        <v>4</v>
      </c>
      <c r="I113" s="133">
        <v>3</v>
      </c>
      <c r="J113" s="134">
        <f>SUM(E113:I113)</f>
        <v>15</v>
      </c>
      <c r="K113" s="135">
        <v>108</v>
      </c>
      <c r="L113" s="135">
        <v>133</v>
      </c>
      <c r="M113" s="135">
        <v>112</v>
      </c>
      <c r="N113" s="133">
        <f>SUM(K113:M113)</f>
        <v>353</v>
      </c>
      <c r="O113" s="136">
        <v>180</v>
      </c>
      <c r="P113" s="137">
        <v>173</v>
      </c>
      <c r="Q113" s="134">
        <v>15</v>
      </c>
      <c r="R113" s="138">
        <v>12</v>
      </c>
      <c r="S113" s="139">
        <v>15</v>
      </c>
      <c r="T113" s="140">
        <f>R113+S113</f>
        <v>27</v>
      </c>
      <c r="U113" s="112">
        <v>3</v>
      </c>
      <c r="V113" s="91" t="str">
        <f t="shared" si="19"/>
        <v>○</v>
      </c>
      <c r="W113" s="92">
        <f t="shared" si="20"/>
        <v>353</v>
      </c>
      <c r="X113" s="89"/>
      <c r="Y113" s="92"/>
      <c r="Z113" s="89"/>
      <c r="AA113" s="92"/>
      <c r="AB113" s="89"/>
      <c r="AC113" s="92"/>
    </row>
    <row r="114" spans="1:29" ht="19.5" customHeight="1">
      <c r="A114">
        <v>1</v>
      </c>
      <c r="C114" s="245"/>
      <c r="D114" s="4" t="s">
        <v>88</v>
      </c>
      <c r="E114" s="113"/>
      <c r="F114" s="114">
        <v>2</v>
      </c>
      <c r="G114" s="114">
        <v>2</v>
      </c>
      <c r="H114" s="114">
        <v>2</v>
      </c>
      <c r="I114" s="115">
        <v>1</v>
      </c>
      <c r="J114" s="40">
        <f>SUM(E114:I114)</f>
        <v>7</v>
      </c>
      <c r="K114" s="121">
        <v>53</v>
      </c>
      <c r="L114" s="114">
        <v>54</v>
      </c>
      <c r="M114" s="114">
        <v>57</v>
      </c>
      <c r="N114" s="18">
        <f>SUM(K114:M114)</f>
        <v>164</v>
      </c>
      <c r="O114" s="116">
        <v>78</v>
      </c>
      <c r="P114" s="117">
        <v>86</v>
      </c>
      <c r="Q114" s="118">
        <v>5</v>
      </c>
      <c r="R114" s="119">
        <v>9</v>
      </c>
      <c r="S114" s="41">
        <v>5</v>
      </c>
      <c r="T114" s="40">
        <f>R114+S114</f>
        <v>14</v>
      </c>
      <c r="U114" s="120">
        <v>3</v>
      </c>
      <c r="V114" s="91" t="str">
        <f t="shared" si="19"/>
        <v>○</v>
      </c>
      <c r="W114" s="92">
        <f t="shared" si="20"/>
        <v>164</v>
      </c>
      <c r="X114" s="89"/>
      <c r="Y114" s="92"/>
      <c r="Z114" s="89"/>
      <c r="AA114" s="92"/>
      <c r="AB114" s="89"/>
      <c r="AC114" s="92"/>
    </row>
    <row r="115" spans="1:30" s="2" customFormat="1" ht="19.5" customHeight="1" thickBot="1">
      <c r="A115" s="162"/>
      <c r="B115" s="163">
        <f>COUNT(A113:A114)</f>
        <v>2</v>
      </c>
      <c r="C115" s="246"/>
      <c r="D115" s="4" t="s">
        <v>2</v>
      </c>
      <c r="E115" s="11">
        <f>SUM(E113:E114)</f>
        <v>0</v>
      </c>
      <c r="F115" s="12">
        <f aca="true" t="shared" si="35" ref="F115:U115">SUM(F113:F114)</f>
        <v>6</v>
      </c>
      <c r="G115" s="11">
        <f t="shared" si="35"/>
        <v>6</v>
      </c>
      <c r="H115" s="11">
        <f t="shared" si="35"/>
        <v>6</v>
      </c>
      <c r="I115" s="13">
        <f t="shared" si="35"/>
        <v>4</v>
      </c>
      <c r="J115" s="49">
        <f t="shared" si="35"/>
        <v>22</v>
      </c>
      <c r="K115" s="14">
        <f t="shared" si="35"/>
        <v>161</v>
      </c>
      <c r="L115" s="14">
        <f t="shared" si="35"/>
        <v>187</v>
      </c>
      <c r="M115" s="14">
        <f t="shared" si="35"/>
        <v>169</v>
      </c>
      <c r="N115" s="14">
        <f>SUM(N113:N114)</f>
        <v>517</v>
      </c>
      <c r="O115" s="15">
        <f t="shared" si="35"/>
        <v>258</v>
      </c>
      <c r="P115" s="16">
        <f t="shared" si="35"/>
        <v>259</v>
      </c>
      <c r="Q115" s="17">
        <f t="shared" si="35"/>
        <v>20</v>
      </c>
      <c r="R115" s="47">
        <f t="shared" si="35"/>
        <v>21</v>
      </c>
      <c r="S115" s="48">
        <f t="shared" si="35"/>
        <v>20</v>
      </c>
      <c r="T115" s="17">
        <f t="shared" si="35"/>
        <v>41</v>
      </c>
      <c r="U115" s="17">
        <f t="shared" si="35"/>
        <v>6</v>
      </c>
      <c r="V115" s="91" t="str">
        <f t="shared" si="19"/>
        <v>○</v>
      </c>
      <c r="W115" s="93">
        <f t="shared" si="20"/>
        <v>517</v>
      </c>
      <c r="X115" s="94" t="str">
        <f>IF(N115=Y115,"○","×")</f>
        <v>○</v>
      </c>
      <c r="Y115" s="93">
        <f>SUM(K115:M115)</f>
        <v>517</v>
      </c>
      <c r="Z115" s="94" t="str">
        <f>IF(T115=AA115,"○","×")</f>
        <v>○</v>
      </c>
      <c r="AA115" s="93">
        <f>SUM(R115:S115)</f>
        <v>41</v>
      </c>
      <c r="AB115" s="94" t="str">
        <f>IF(J115=AC115,"○","×")</f>
        <v>○</v>
      </c>
      <c r="AC115" s="93">
        <f>SUM(E115:I115)</f>
        <v>22</v>
      </c>
      <c r="AD115" s="90"/>
    </row>
    <row r="116" spans="1:29" ht="19.5" customHeight="1">
      <c r="A116" s="88">
        <v>1</v>
      </c>
      <c r="C116" s="244" t="s">
        <v>148</v>
      </c>
      <c r="D116" s="5" t="s">
        <v>89</v>
      </c>
      <c r="E116" s="101"/>
      <c r="F116" s="102">
        <v>3</v>
      </c>
      <c r="G116" s="102">
        <v>2</v>
      </c>
      <c r="H116" s="102">
        <v>4</v>
      </c>
      <c r="I116" s="103">
        <v>2</v>
      </c>
      <c r="J116" s="104">
        <f>SUM(E116:I116)</f>
        <v>11</v>
      </c>
      <c r="K116" s="122">
        <v>105</v>
      </c>
      <c r="L116" s="102">
        <v>77</v>
      </c>
      <c r="M116" s="102">
        <v>116</v>
      </c>
      <c r="N116" s="106">
        <f>SUM(K116:M116)</f>
        <v>298</v>
      </c>
      <c r="O116" s="107">
        <v>149</v>
      </c>
      <c r="P116" s="108">
        <v>149</v>
      </c>
      <c r="Q116" s="109">
        <v>9</v>
      </c>
      <c r="R116" s="110">
        <v>13</v>
      </c>
      <c r="S116" s="111">
        <v>9</v>
      </c>
      <c r="T116" s="104">
        <f>R116+S116</f>
        <v>22</v>
      </c>
      <c r="U116" s="112">
        <v>5</v>
      </c>
      <c r="V116" s="91" t="str">
        <f t="shared" si="19"/>
        <v>○</v>
      </c>
      <c r="W116" s="92">
        <f t="shared" si="20"/>
        <v>298</v>
      </c>
      <c r="X116" s="89"/>
      <c r="Y116" s="92"/>
      <c r="Z116" s="89"/>
      <c r="AA116" s="92"/>
      <c r="AB116" s="89"/>
      <c r="AC116" s="92"/>
    </row>
    <row r="117" spans="1:29" ht="19.5" customHeight="1">
      <c r="A117" s="88">
        <v>1</v>
      </c>
      <c r="C117" s="245"/>
      <c r="D117" s="4" t="s">
        <v>90</v>
      </c>
      <c r="E117" s="113"/>
      <c r="F117" s="114">
        <v>2</v>
      </c>
      <c r="G117" s="114">
        <v>3</v>
      </c>
      <c r="H117" s="114">
        <v>3</v>
      </c>
      <c r="I117" s="115">
        <v>4</v>
      </c>
      <c r="J117" s="40">
        <f>SUM(E117:I117)</f>
        <v>12</v>
      </c>
      <c r="K117" s="121">
        <v>69</v>
      </c>
      <c r="L117" s="114">
        <v>76</v>
      </c>
      <c r="M117" s="114">
        <v>78</v>
      </c>
      <c r="N117" s="18">
        <f>SUM(K117:M117)</f>
        <v>223</v>
      </c>
      <c r="O117" s="116">
        <v>111</v>
      </c>
      <c r="P117" s="117">
        <v>112</v>
      </c>
      <c r="Q117" s="118">
        <v>12</v>
      </c>
      <c r="R117" s="119">
        <v>12</v>
      </c>
      <c r="S117" s="41">
        <v>9</v>
      </c>
      <c r="T117" s="40">
        <f>R117+S117</f>
        <v>21</v>
      </c>
      <c r="U117" s="120">
        <v>6</v>
      </c>
      <c r="V117" s="91" t="str">
        <f t="shared" si="19"/>
        <v>○</v>
      </c>
      <c r="W117" s="92">
        <f t="shared" si="20"/>
        <v>223</v>
      </c>
      <c r="X117" s="89"/>
      <c r="Y117" s="92"/>
      <c r="Z117" s="89"/>
      <c r="AA117" s="92"/>
      <c r="AB117" s="89"/>
      <c r="AC117" s="92"/>
    </row>
    <row r="118" spans="1:30" s="2" customFormat="1" ht="19.5" customHeight="1" thickBot="1">
      <c r="A118" s="162"/>
      <c r="B118" s="163">
        <f>COUNT(A116:A117)</f>
        <v>2</v>
      </c>
      <c r="C118" s="246"/>
      <c r="D118" s="6" t="s">
        <v>2</v>
      </c>
      <c r="E118" s="24">
        <f>SUM(E116:E117)</f>
        <v>0</v>
      </c>
      <c r="F118" s="23">
        <f aca="true" t="shared" si="36" ref="F118:U118">SUM(F116:F117)</f>
        <v>5</v>
      </c>
      <c r="G118" s="24">
        <f t="shared" si="36"/>
        <v>5</v>
      </c>
      <c r="H118" s="24">
        <f t="shared" si="36"/>
        <v>7</v>
      </c>
      <c r="I118" s="25">
        <f t="shared" si="36"/>
        <v>6</v>
      </c>
      <c r="J118" s="21">
        <f t="shared" si="36"/>
        <v>23</v>
      </c>
      <c r="K118" s="18">
        <f t="shared" si="36"/>
        <v>174</v>
      </c>
      <c r="L118" s="18">
        <f t="shared" si="36"/>
        <v>153</v>
      </c>
      <c r="M118" s="18">
        <f t="shared" si="36"/>
        <v>194</v>
      </c>
      <c r="N118" s="11">
        <f t="shared" si="36"/>
        <v>521</v>
      </c>
      <c r="O118" s="19">
        <f t="shared" si="36"/>
        <v>260</v>
      </c>
      <c r="P118" s="20">
        <f t="shared" si="36"/>
        <v>261</v>
      </c>
      <c r="Q118" s="21">
        <f t="shared" si="36"/>
        <v>21</v>
      </c>
      <c r="R118" s="51">
        <f t="shared" si="36"/>
        <v>25</v>
      </c>
      <c r="S118" s="48">
        <f t="shared" si="36"/>
        <v>18</v>
      </c>
      <c r="T118" s="17">
        <f t="shared" si="36"/>
        <v>43</v>
      </c>
      <c r="U118" s="17">
        <f t="shared" si="36"/>
        <v>11</v>
      </c>
      <c r="V118" s="91" t="str">
        <f t="shared" si="19"/>
        <v>○</v>
      </c>
      <c r="W118" s="93">
        <f t="shared" si="20"/>
        <v>521</v>
      </c>
      <c r="X118" s="94" t="str">
        <f>IF(N118=Y118,"○","×")</f>
        <v>○</v>
      </c>
      <c r="Y118" s="93">
        <f>SUM(K118:M118)</f>
        <v>521</v>
      </c>
      <c r="Z118" s="94" t="str">
        <f>IF(T118=AA118,"○","×")</f>
        <v>○</v>
      </c>
      <c r="AA118" s="93">
        <f>SUM(R118:S118)</f>
        <v>43</v>
      </c>
      <c r="AB118" s="94" t="str">
        <f>IF(J118=AC118,"○","×")</f>
        <v>○</v>
      </c>
      <c r="AC118" s="93">
        <f>SUM(E118:I118)</f>
        <v>23</v>
      </c>
      <c r="AD118" s="90"/>
    </row>
    <row r="119" spans="1:29" ht="19.5" customHeight="1">
      <c r="A119" s="88">
        <v>1</v>
      </c>
      <c r="C119" s="244" t="s">
        <v>149</v>
      </c>
      <c r="D119" s="4" t="s">
        <v>91</v>
      </c>
      <c r="E119" s="101"/>
      <c r="F119" s="102">
        <v>5</v>
      </c>
      <c r="G119" s="102">
        <v>5</v>
      </c>
      <c r="H119" s="102">
        <v>5</v>
      </c>
      <c r="I119" s="103">
        <v>4</v>
      </c>
      <c r="J119" s="104">
        <f>SUM(E119:I119)</f>
        <v>19</v>
      </c>
      <c r="K119" s="122">
        <v>165</v>
      </c>
      <c r="L119" s="102">
        <v>166</v>
      </c>
      <c r="M119" s="102">
        <v>191</v>
      </c>
      <c r="N119" s="106">
        <f>SUM(K119:M119)</f>
        <v>522</v>
      </c>
      <c r="O119" s="107">
        <v>252</v>
      </c>
      <c r="P119" s="108">
        <v>270</v>
      </c>
      <c r="Q119" s="109">
        <v>18</v>
      </c>
      <c r="R119" s="110">
        <v>24</v>
      </c>
      <c r="S119" s="111">
        <v>12</v>
      </c>
      <c r="T119" s="104">
        <f>R119+S119</f>
        <v>36</v>
      </c>
      <c r="U119" s="112">
        <v>4</v>
      </c>
      <c r="V119" s="91" t="str">
        <f t="shared" si="19"/>
        <v>○</v>
      </c>
      <c r="W119" s="92">
        <f t="shared" si="20"/>
        <v>522</v>
      </c>
      <c r="X119" s="89"/>
      <c r="Y119" s="92"/>
      <c r="Z119" s="89"/>
      <c r="AA119" s="92"/>
      <c r="AB119" s="89"/>
      <c r="AC119" s="92"/>
    </row>
    <row r="120" spans="1:29" ht="19.5" customHeight="1">
      <c r="A120" s="88">
        <v>1</v>
      </c>
      <c r="C120" s="245"/>
      <c r="D120" s="4" t="s">
        <v>92</v>
      </c>
      <c r="E120" s="113"/>
      <c r="F120" s="114">
        <v>4</v>
      </c>
      <c r="G120" s="114">
        <v>3</v>
      </c>
      <c r="H120" s="114">
        <v>4</v>
      </c>
      <c r="I120" s="115">
        <v>2</v>
      </c>
      <c r="J120" s="40">
        <f>SUM(E120:I120)</f>
        <v>13</v>
      </c>
      <c r="K120" s="121">
        <v>144</v>
      </c>
      <c r="L120" s="114">
        <v>111</v>
      </c>
      <c r="M120" s="114">
        <v>153</v>
      </c>
      <c r="N120" s="18">
        <f>SUM(K120:M120)</f>
        <v>408</v>
      </c>
      <c r="O120" s="116">
        <v>189</v>
      </c>
      <c r="P120" s="117">
        <v>219</v>
      </c>
      <c r="Q120" s="118">
        <v>10</v>
      </c>
      <c r="R120" s="119">
        <v>10</v>
      </c>
      <c r="S120" s="41">
        <v>15</v>
      </c>
      <c r="T120" s="40">
        <f>R120+S120</f>
        <v>25</v>
      </c>
      <c r="U120" s="120">
        <v>7</v>
      </c>
      <c r="V120" s="91" t="str">
        <f t="shared" si="19"/>
        <v>○</v>
      </c>
      <c r="W120" s="92">
        <f t="shared" si="20"/>
        <v>408</v>
      </c>
      <c r="X120" s="89"/>
      <c r="Y120" s="92"/>
      <c r="Z120" s="89"/>
      <c r="AA120" s="92"/>
      <c r="AB120" s="89"/>
      <c r="AC120" s="92"/>
    </row>
    <row r="121" spans="1:30" s="2" customFormat="1" ht="19.5" customHeight="1" thickBot="1">
      <c r="A121" s="162"/>
      <c r="B121" s="163">
        <f>COUNT(A119:A120)</f>
        <v>2</v>
      </c>
      <c r="C121" s="246"/>
      <c r="D121" s="4" t="s">
        <v>2</v>
      </c>
      <c r="E121" s="11">
        <f>SUM(E119:E120)</f>
        <v>0</v>
      </c>
      <c r="F121" s="12">
        <f aca="true" t="shared" si="37" ref="F121:U121">SUM(F119:F120)</f>
        <v>9</v>
      </c>
      <c r="G121" s="11">
        <f t="shared" si="37"/>
        <v>8</v>
      </c>
      <c r="H121" s="11">
        <f t="shared" si="37"/>
        <v>9</v>
      </c>
      <c r="I121" s="13">
        <f t="shared" si="37"/>
        <v>6</v>
      </c>
      <c r="J121" s="49">
        <f t="shared" si="37"/>
        <v>32</v>
      </c>
      <c r="K121" s="14">
        <f t="shared" si="37"/>
        <v>309</v>
      </c>
      <c r="L121" s="14">
        <f t="shared" si="37"/>
        <v>277</v>
      </c>
      <c r="M121" s="14">
        <f t="shared" si="37"/>
        <v>344</v>
      </c>
      <c r="N121" s="14">
        <f t="shared" si="37"/>
        <v>930</v>
      </c>
      <c r="O121" s="15">
        <f t="shared" si="37"/>
        <v>441</v>
      </c>
      <c r="P121" s="16">
        <f t="shared" si="37"/>
        <v>489</v>
      </c>
      <c r="Q121" s="17">
        <f t="shared" si="37"/>
        <v>28</v>
      </c>
      <c r="R121" s="51">
        <f t="shared" si="37"/>
        <v>34</v>
      </c>
      <c r="S121" s="41">
        <f t="shared" si="37"/>
        <v>27</v>
      </c>
      <c r="T121" s="21">
        <f t="shared" si="37"/>
        <v>61</v>
      </c>
      <c r="U121" s="21">
        <f t="shared" si="37"/>
        <v>11</v>
      </c>
      <c r="V121" s="91" t="str">
        <f t="shared" si="19"/>
        <v>○</v>
      </c>
      <c r="W121" s="93">
        <f t="shared" si="20"/>
        <v>930</v>
      </c>
      <c r="X121" s="94" t="str">
        <f>IF(N121=Y121,"○","×")</f>
        <v>○</v>
      </c>
      <c r="Y121" s="93">
        <f>SUM(K121:M121)</f>
        <v>930</v>
      </c>
      <c r="Z121" s="94" t="str">
        <f>IF(T121=AA121,"○","×")</f>
        <v>○</v>
      </c>
      <c r="AA121" s="93">
        <f>SUM(R121:S121)</f>
        <v>61</v>
      </c>
      <c r="AB121" s="94" t="str">
        <f>IF(J121=AC121,"○","×")</f>
        <v>○</v>
      </c>
      <c r="AC121" s="93">
        <f>SUM(E121:I121)</f>
        <v>32</v>
      </c>
      <c r="AD121" s="90"/>
    </row>
    <row r="122" spans="1:29" ht="19.5" customHeight="1">
      <c r="A122" s="88">
        <v>1</v>
      </c>
      <c r="C122" s="244" t="s">
        <v>150</v>
      </c>
      <c r="D122" s="5" t="s">
        <v>93</v>
      </c>
      <c r="E122" s="132"/>
      <c r="F122" s="133">
        <v>2</v>
      </c>
      <c r="G122" s="133">
        <v>2</v>
      </c>
      <c r="H122" s="133">
        <v>1</v>
      </c>
      <c r="I122" s="133">
        <v>2</v>
      </c>
      <c r="J122" s="134">
        <f>SUM(E122:I122)</f>
        <v>7</v>
      </c>
      <c r="K122" s="135">
        <v>42</v>
      </c>
      <c r="L122" s="135">
        <v>41</v>
      </c>
      <c r="M122" s="135">
        <v>30</v>
      </c>
      <c r="N122" s="133">
        <f>SUM(K122:M122)</f>
        <v>113</v>
      </c>
      <c r="O122" s="136">
        <v>58</v>
      </c>
      <c r="P122" s="137">
        <v>55</v>
      </c>
      <c r="Q122" s="134">
        <v>6</v>
      </c>
      <c r="R122" s="138">
        <v>12</v>
      </c>
      <c r="S122" s="139">
        <v>5</v>
      </c>
      <c r="T122" s="140">
        <f>R122+S122</f>
        <v>17</v>
      </c>
      <c r="U122" s="112">
        <v>2</v>
      </c>
      <c r="V122" s="91" t="str">
        <f t="shared" si="19"/>
        <v>○</v>
      </c>
      <c r="W122" s="92">
        <f t="shared" si="20"/>
        <v>113</v>
      </c>
      <c r="X122" s="89"/>
      <c r="Y122" s="92"/>
      <c r="Z122" s="89"/>
      <c r="AA122" s="92"/>
      <c r="AB122" s="89"/>
      <c r="AC122" s="92"/>
    </row>
    <row r="123" spans="1:29" ht="19.5" customHeight="1">
      <c r="A123" s="88">
        <v>1</v>
      </c>
      <c r="C123" s="245"/>
      <c r="D123" s="4" t="s">
        <v>94</v>
      </c>
      <c r="E123" s="113"/>
      <c r="F123" s="114">
        <v>2</v>
      </c>
      <c r="G123" s="114">
        <v>3</v>
      </c>
      <c r="H123" s="114">
        <v>3</v>
      </c>
      <c r="I123" s="115">
        <v>4</v>
      </c>
      <c r="J123" s="40">
        <f>SUM(E123:I123)</f>
        <v>12</v>
      </c>
      <c r="K123" s="121">
        <v>76</v>
      </c>
      <c r="L123" s="114">
        <v>108</v>
      </c>
      <c r="M123" s="114">
        <v>86</v>
      </c>
      <c r="N123" s="18">
        <f>SUM(K123:M123)</f>
        <v>270</v>
      </c>
      <c r="O123" s="116">
        <v>153</v>
      </c>
      <c r="P123" s="117">
        <v>117</v>
      </c>
      <c r="Q123" s="118">
        <v>14</v>
      </c>
      <c r="R123" s="119">
        <v>12</v>
      </c>
      <c r="S123" s="41">
        <v>12</v>
      </c>
      <c r="T123" s="40">
        <f>R123+S123</f>
        <v>24</v>
      </c>
      <c r="U123" s="120">
        <v>2</v>
      </c>
      <c r="V123" s="91" t="str">
        <f t="shared" si="19"/>
        <v>○</v>
      </c>
      <c r="W123" s="92">
        <f t="shared" si="20"/>
        <v>270</v>
      </c>
      <c r="X123" s="89"/>
      <c r="Y123" s="92"/>
      <c r="Z123" s="89"/>
      <c r="AA123" s="92"/>
      <c r="AB123" s="89"/>
      <c r="AC123" s="92"/>
    </row>
    <row r="124" spans="1:30" s="2" customFormat="1" ht="19.5" customHeight="1" thickBot="1">
      <c r="A124" s="165"/>
      <c r="B124" s="166">
        <f>COUNT(A122:A123)</f>
        <v>2</v>
      </c>
      <c r="C124" s="246"/>
      <c r="D124" s="6" t="s">
        <v>2</v>
      </c>
      <c r="E124" s="24">
        <f>SUM(E122:E123)</f>
        <v>0</v>
      </c>
      <c r="F124" s="23">
        <f aca="true" t="shared" si="38" ref="F124:U124">SUM(F122:F123)</f>
        <v>4</v>
      </c>
      <c r="G124" s="24">
        <f t="shared" si="38"/>
        <v>5</v>
      </c>
      <c r="H124" s="24">
        <f t="shared" si="38"/>
        <v>4</v>
      </c>
      <c r="I124" s="25">
        <f t="shared" si="38"/>
        <v>6</v>
      </c>
      <c r="J124" s="21">
        <f t="shared" si="38"/>
        <v>19</v>
      </c>
      <c r="K124" s="18">
        <f t="shared" si="38"/>
        <v>118</v>
      </c>
      <c r="L124" s="18">
        <f t="shared" si="38"/>
        <v>149</v>
      </c>
      <c r="M124" s="18">
        <f t="shared" si="38"/>
        <v>116</v>
      </c>
      <c r="N124" s="11">
        <f t="shared" si="38"/>
        <v>383</v>
      </c>
      <c r="O124" s="19">
        <f t="shared" si="38"/>
        <v>211</v>
      </c>
      <c r="P124" s="20">
        <f t="shared" si="38"/>
        <v>172</v>
      </c>
      <c r="Q124" s="21">
        <f t="shared" si="38"/>
        <v>20</v>
      </c>
      <c r="R124" s="47">
        <f t="shared" si="38"/>
        <v>24</v>
      </c>
      <c r="S124" s="48">
        <f t="shared" si="38"/>
        <v>17</v>
      </c>
      <c r="T124" s="17">
        <f t="shared" si="38"/>
        <v>41</v>
      </c>
      <c r="U124" s="17">
        <f t="shared" si="38"/>
        <v>4</v>
      </c>
      <c r="V124" s="91" t="str">
        <f t="shared" si="19"/>
        <v>○</v>
      </c>
      <c r="W124" s="93">
        <f t="shared" si="20"/>
        <v>383</v>
      </c>
      <c r="X124" s="94" t="str">
        <f>IF(N124=Y124,"○","×")</f>
        <v>○</v>
      </c>
      <c r="Y124" s="93">
        <f>SUM(K124:M124)</f>
        <v>383</v>
      </c>
      <c r="Z124" s="94" t="str">
        <f>IF(T124=AA124,"○","×")</f>
        <v>○</v>
      </c>
      <c r="AA124" s="93">
        <f>SUM(R124:S124)</f>
        <v>41</v>
      </c>
      <c r="AB124" s="94" t="str">
        <f>IF(J124=AC124,"○","×")</f>
        <v>○</v>
      </c>
      <c r="AC124" s="93">
        <f>SUM(E124:I124)</f>
        <v>19</v>
      </c>
      <c r="AD124" s="90"/>
    </row>
    <row r="125" spans="1:30" s="2" customFormat="1" ht="19.5" customHeight="1">
      <c r="A125" s="88">
        <v>1</v>
      </c>
      <c r="C125" s="254" t="s">
        <v>95</v>
      </c>
      <c r="D125" s="5" t="s">
        <v>96</v>
      </c>
      <c r="E125" s="101"/>
      <c r="F125" s="102">
        <v>2</v>
      </c>
      <c r="G125" s="102">
        <v>2</v>
      </c>
      <c r="H125" s="102">
        <v>1</v>
      </c>
      <c r="I125" s="103">
        <v>2</v>
      </c>
      <c r="J125" s="104">
        <f>SUM(E125:I125)</f>
        <v>7</v>
      </c>
      <c r="K125" s="122">
        <v>34</v>
      </c>
      <c r="L125" s="102">
        <v>36</v>
      </c>
      <c r="M125" s="102">
        <v>27</v>
      </c>
      <c r="N125" s="106">
        <f>SUM(K125:M125)</f>
        <v>97</v>
      </c>
      <c r="O125" s="107">
        <v>48</v>
      </c>
      <c r="P125" s="108">
        <v>49</v>
      </c>
      <c r="Q125" s="109">
        <v>7</v>
      </c>
      <c r="R125" s="110">
        <v>6</v>
      </c>
      <c r="S125" s="111">
        <v>9</v>
      </c>
      <c r="T125" s="104">
        <f>R125+S125</f>
        <v>15</v>
      </c>
      <c r="U125" s="112">
        <v>7</v>
      </c>
      <c r="V125" s="91" t="str">
        <f t="shared" si="19"/>
        <v>○</v>
      </c>
      <c r="W125" s="93">
        <f t="shared" si="20"/>
        <v>97</v>
      </c>
      <c r="X125" s="94"/>
      <c r="Y125" s="93"/>
      <c r="Z125" s="94"/>
      <c r="AA125" s="93"/>
      <c r="AB125" s="94"/>
      <c r="AC125" s="93"/>
      <c r="AD125" s="90"/>
    </row>
    <row r="126" spans="1:30" s="2" customFormat="1" ht="19.5" customHeight="1" thickBot="1">
      <c r="A126" s="162"/>
      <c r="B126" s="163">
        <f>COUNT(A125)</f>
        <v>1</v>
      </c>
      <c r="C126" s="255"/>
      <c r="D126" s="6" t="s">
        <v>146</v>
      </c>
      <c r="E126" s="31">
        <f>E125</f>
        <v>0</v>
      </c>
      <c r="F126" s="30">
        <f aca="true" t="shared" si="39" ref="F126:U126">F125</f>
        <v>2</v>
      </c>
      <c r="G126" s="31">
        <f t="shared" si="39"/>
        <v>2</v>
      </c>
      <c r="H126" s="31">
        <f t="shared" si="39"/>
        <v>1</v>
      </c>
      <c r="I126" s="32">
        <f t="shared" si="39"/>
        <v>2</v>
      </c>
      <c r="J126" s="49">
        <f t="shared" si="39"/>
        <v>7</v>
      </c>
      <c r="K126" s="33">
        <f t="shared" si="39"/>
        <v>34</v>
      </c>
      <c r="L126" s="33">
        <f t="shared" si="39"/>
        <v>36</v>
      </c>
      <c r="M126" s="33">
        <f t="shared" si="39"/>
        <v>27</v>
      </c>
      <c r="N126" s="14">
        <f t="shared" si="39"/>
        <v>97</v>
      </c>
      <c r="O126" s="34">
        <f t="shared" si="39"/>
        <v>48</v>
      </c>
      <c r="P126" s="35">
        <f t="shared" si="39"/>
        <v>49</v>
      </c>
      <c r="Q126" s="36">
        <f t="shared" si="39"/>
        <v>7</v>
      </c>
      <c r="R126" s="47">
        <f t="shared" si="39"/>
        <v>6</v>
      </c>
      <c r="S126" s="48">
        <f t="shared" si="39"/>
        <v>9</v>
      </c>
      <c r="T126" s="17">
        <f t="shared" si="39"/>
        <v>15</v>
      </c>
      <c r="U126" s="17">
        <f t="shared" si="39"/>
        <v>7</v>
      </c>
      <c r="V126" s="91" t="str">
        <f t="shared" si="19"/>
        <v>○</v>
      </c>
      <c r="W126" s="93">
        <f t="shared" si="20"/>
        <v>97</v>
      </c>
      <c r="X126" s="94" t="str">
        <f>IF(N126=Y126,"○","×")</f>
        <v>○</v>
      </c>
      <c r="Y126" s="93">
        <f>SUM(K126:M126)</f>
        <v>97</v>
      </c>
      <c r="Z126" s="94" t="str">
        <f>IF(T126=AA126,"○","×")</f>
        <v>○</v>
      </c>
      <c r="AA126" s="93">
        <f>SUM(R126:S126)</f>
        <v>15</v>
      </c>
      <c r="AB126" s="94" t="str">
        <f>IF(J126=AC126,"○","×")</f>
        <v>○</v>
      </c>
      <c r="AC126" s="93">
        <f>SUM(E126:I126)</f>
        <v>7</v>
      </c>
      <c r="AD126" s="90"/>
    </row>
    <row r="127" spans="1:30" s="2" customFormat="1" ht="19.5" customHeight="1">
      <c r="A127" s="88">
        <v>1</v>
      </c>
      <c r="C127" s="254" t="s">
        <v>97</v>
      </c>
      <c r="D127" s="5" t="s">
        <v>98</v>
      </c>
      <c r="E127" s="101"/>
      <c r="F127" s="102">
        <v>4</v>
      </c>
      <c r="G127" s="102">
        <v>4</v>
      </c>
      <c r="H127" s="102">
        <v>5</v>
      </c>
      <c r="I127" s="103">
        <v>6</v>
      </c>
      <c r="J127" s="104">
        <f>SUM(E127:I127)</f>
        <v>19</v>
      </c>
      <c r="K127" s="122">
        <v>125</v>
      </c>
      <c r="L127" s="102">
        <v>145</v>
      </c>
      <c r="M127" s="102">
        <v>153</v>
      </c>
      <c r="N127" s="106">
        <f>SUM(K127:M127)</f>
        <v>423</v>
      </c>
      <c r="O127" s="107">
        <v>217</v>
      </c>
      <c r="P127" s="108">
        <v>206</v>
      </c>
      <c r="Q127" s="109">
        <v>26</v>
      </c>
      <c r="R127" s="110">
        <v>25</v>
      </c>
      <c r="S127" s="111">
        <v>13</v>
      </c>
      <c r="T127" s="104">
        <f>R127+S127</f>
        <v>38</v>
      </c>
      <c r="U127" s="112">
        <v>13</v>
      </c>
      <c r="V127" s="91" t="str">
        <f t="shared" si="19"/>
        <v>○</v>
      </c>
      <c r="W127" s="93">
        <f t="shared" si="20"/>
        <v>423</v>
      </c>
      <c r="X127" s="94"/>
      <c r="Y127" s="93"/>
      <c r="Z127" s="94"/>
      <c r="AA127" s="93"/>
      <c r="AB127" s="94"/>
      <c r="AC127" s="93"/>
      <c r="AD127" s="90"/>
    </row>
    <row r="128" spans="1:30" s="2" customFormat="1" ht="19.5" customHeight="1" thickBot="1">
      <c r="A128" s="162"/>
      <c r="B128" s="163">
        <f>COUNT(A127)</f>
        <v>1</v>
      </c>
      <c r="C128" s="255"/>
      <c r="D128" s="6" t="s">
        <v>146</v>
      </c>
      <c r="E128" s="32">
        <f>E127</f>
        <v>0</v>
      </c>
      <c r="F128" s="30">
        <f>F127</f>
        <v>4</v>
      </c>
      <c r="G128" s="31">
        <f aca="true" t="shared" si="40" ref="G128:U128">G127</f>
        <v>4</v>
      </c>
      <c r="H128" s="31">
        <f t="shared" si="40"/>
        <v>5</v>
      </c>
      <c r="I128" s="30">
        <f t="shared" si="40"/>
        <v>6</v>
      </c>
      <c r="J128" s="49">
        <f t="shared" si="40"/>
        <v>19</v>
      </c>
      <c r="K128" s="39">
        <f t="shared" si="40"/>
        <v>125</v>
      </c>
      <c r="L128" s="33">
        <f t="shared" si="40"/>
        <v>145</v>
      </c>
      <c r="M128" s="33">
        <f t="shared" si="40"/>
        <v>153</v>
      </c>
      <c r="N128" s="24">
        <f t="shared" si="40"/>
        <v>423</v>
      </c>
      <c r="O128" s="37">
        <f t="shared" si="40"/>
        <v>217</v>
      </c>
      <c r="P128" s="38">
        <f t="shared" si="40"/>
        <v>206</v>
      </c>
      <c r="Q128" s="36">
        <f t="shared" si="40"/>
        <v>26</v>
      </c>
      <c r="R128" s="47">
        <f t="shared" si="40"/>
        <v>25</v>
      </c>
      <c r="S128" s="48">
        <f t="shared" si="40"/>
        <v>13</v>
      </c>
      <c r="T128" s="17">
        <f t="shared" si="40"/>
        <v>38</v>
      </c>
      <c r="U128" s="17">
        <f t="shared" si="40"/>
        <v>13</v>
      </c>
      <c r="V128" s="91" t="str">
        <f t="shared" si="19"/>
        <v>○</v>
      </c>
      <c r="W128" s="93">
        <f t="shared" si="20"/>
        <v>423</v>
      </c>
      <c r="X128" s="94" t="str">
        <f>IF(N128=Y128,"○","×")</f>
        <v>○</v>
      </c>
      <c r="Y128" s="93">
        <f>SUM(K128:M128)</f>
        <v>423</v>
      </c>
      <c r="Z128" s="94" t="str">
        <f>IF(T128=AA128,"○","×")</f>
        <v>○</v>
      </c>
      <c r="AA128" s="93">
        <f>SUM(R128:S128)</f>
        <v>38</v>
      </c>
      <c r="AB128" s="94" t="str">
        <f>IF(J128=AC128,"○","×")</f>
        <v>○</v>
      </c>
      <c r="AC128" s="93">
        <f>SUM(E128:I128)</f>
        <v>19</v>
      </c>
      <c r="AD128" s="90"/>
    </row>
    <row r="129" spans="1:30" s="2" customFormat="1" ht="19.5" customHeight="1">
      <c r="A129" s="2">
        <v>1</v>
      </c>
      <c r="C129" s="254" t="s">
        <v>99</v>
      </c>
      <c r="D129" s="5" t="s">
        <v>100</v>
      </c>
      <c r="E129" s="101"/>
      <c r="F129" s="102">
        <v>1</v>
      </c>
      <c r="G129" s="102">
        <v>1</v>
      </c>
      <c r="H129" s="102">
        <v>1</v>
      </c>
      <c r="I129" s="103">
        <v>3</v>
      </c>
      <c r="J129" s="104">
        <f>SUM(E129:I129)</f>
        <v>6</v>
      </c>
      <c r="K129" s="122">
        <v>22</v>
      </c>
      <c r="L129" s="102">
        <v>19</v>
      </c>
      <c r="M129" s="102">
        <v>28</v>
      </c>
      <c r="N129" s="106">
        <f>SUM(K129:M129)</f>
        <v>69</v>
      </c>
      <c r="O129" s="107">
        <v>39</v>
      </c>
      <c r="P129" s="108">
        <v>30</v>
      </c>
      <c r="Q129" s="109">
        <v>4</v>
      </c>
      <c r="R129" s="110">
        <v>11</v>
      </c>
      <c r="S129" s="111">
        <v>4</v>
      </c>
      <c r="T129" s="104">
        <f>R129+S129</f>
        <v>15</v>
      </c>
      <c r="U129" s="112">
        <v>5</v>
      </c>
      <c r="V129" s="91" t="str">
        <f t="shared" si="19"/>
        <v>○</v>
      </c>
      <c r="W129" s="93">
        <f t="shared" si="20"/>
        <v>69</v>
      </c>
      <c r="X129" s="94"/>
      <c r="Y129" s="93"/>
      <c r="Z129" s="94"/>
      <c r="AA129" s="93"/>
      <c r="AB129" s="94"/>
      <c r="AC129" s="93"/>
      <c r="AD129" s="90"/>
    </row>
    <row r="130" spans="1:30" s="2" customFormat="1" ht="19.5" customHeight="1" thickBot="1">
      <c r="A130" s="164"/>
      <c r="B130" s="166">
        <f>COUNT(A129)</f>
        <v>1</v>
      </c>
      <c r="C130" s="255"/>
      <c r="D130" s="6" t="s">
        <v>146</v>
      </c>
      <c r="E130" s="85">
        <f>E129</f>
        <v>0</v>
      </c>
      <c r="F130" s="30">
        <f aca="true" t="shared" si="41" ref="F130:U130">F129</f>
        <v>1</v>
      </c>
      <c r="G130" s="31">
        <f t="shared" si="41"/>
        <v>1</v>
      </c>
      <c r="H130" s="31">
        <f t="shared" si="41"/>
        <v>1</v>
      </c>
      <c r="I130" s="30">
        <f t="shared" si="41"/>
        <v>3</v>
      </c>
      <c r="J130" s="49">
        <f t="shared" si="41"/>
        <v>6</v>
      </c>
      <c r="K130" s="32">
        <f t="shared" si="41"/>
        <v>22</v>
      </c>
      <c r="L130" s="31">
        <f t="shared" si="41"/>
        <v>19</v>
      </c>
      <c r="M130" s="31">
        <f t="shared" si="41"/>
        <v>28</v>
      </c>
      <c r="N130" s="14">
        <f t="shared" si="41"/>
        <v>69</v>
      </c>
      <c r="O130" s="37">
        <f t="shared" si="41"/>
        <v>39</v>
      </c>
      <c r="P130" s="38">
        <f t="shared" si="41"/>
        <v>30</v>
      </c>
      <c r="Q130" s="86">
        <f t="shared" si="41"/>
        <v>4</v>
      </c>
      <c r="R130" s="47">
        <f t="shared" si="41"/>
        <v>11</v>
      </c>
      <c r="S130" s="48">
        <f t="shared" si="41"/>
        <v>4</v>
      </c>
      <c r="T130" s="17">
        <f t="shared" si="41"/>
        <v>15</v>
      </c>
      <c r="U130" s="17">
        <f t="shared" si="41"/>
        <v>5</v>
      </c>
      <c r="V130" s="91" t="str">
        <f t="shared" si="19"/>
        <v>○</v>
      </c>
      <c r="W130" s="93">
        <f t="shared" si="20"/>
        <v>69</v>
      </c>
      <c r="X130" s="94" t="str">
        <f>IF(N130=Y130,"○","×")</f>
        <v>○</v>
      </c>
      <c r="Y130" s="93">
        <f>SUM(K130:M130)</f>
        <v>69</v>
      </c>
      <c r="Z130" s="94" t="str">
        <f>IF(T130=AA130,"○","×")</f>
        <v>○</v>
      </c>
      <c r="AA130" s="93">
        <f>SUM(R130:S130)</f>
        <v>15</v>
      </c>
      <c r="AB130" s="94" t="str">
        <f>IF(J130=AC130,"○","×")</f>
        <v>○</v>
      </c>
      <c r="AC130" s="93">
        <f>SUM(E130:I130)</f>
        <v>6</v>
      </c>
      <c r="AD130" s="90"/>
    </row>
    <row r="131" spans="1:30" s="2" customFormat="1" ht="19.5" customHeight="1">
      <c r="A131" s="2">
        <v>1</v>
      </c>
      <c r="C131" s="247" t="s">
        <v>101</v>
      </c>
      <c r="D131" s="5" t="s">
        <v>102</v>
      </c>
      <c r="E131" s="101"/>
      <c r="F131" s="102">
        <v>1</v>
      </c>
      <c r="G131" s="102">
        <v>1</v>
      </c>
      <c r="H131" s="102">
        <v>1</v>
      </c>
      <c r="I131" s="103">
        <v>2</v>
      </c>
      <c r="J131" s="104">
        <f>SUM(E131:I131)</f>
        <v>5</v>
      </c>
      <c r="K131" s="122">
        <v>3</v>
      </c>
      <c r="L131" s="102">
        <v>4</v>
      </c>
      <c r="M131" s="102">
        <v>3</v>
      </c>
      <c r="N131" s="106">
        <f>SUM(K131:M131)</f>
        <v>10</v>
      </c>
      <c r="O131" s="107">
        <v>4</v>
      </c>
      <c r="P131" s="108">
        <v>6</v>
      </c>
      <c r="Q131" s="109">
        <v>2</v>
      </c>
      <c r="R131" s="110">
        <v>5</v>
      </c>
      <c r="S131" s="111">
        <v>6</v>
      </c>
      <c r="T131" s="104">
        <f>R131+S131</f>
        <v>11</v>
      </c>
      <c r="U131" s="112">
        <v>1</v>
      </c>
      <c r="V131" s="91" t="str">
        <f t="shared" si="19"/>
        <v>○</v>
      </c>
      <c r="W131" s="93">
        <f t="shared" si="20"/>
        <v>10</v>
      </c>
      <c r="X131" s="94"/>
      <c r="Y131" s="93"/>
      <c r="Z131" s="94"/>
      <c r="AA131" s="93"/>
      <c r="AB131" s="94"/>
      <c r="AC131" s="93"/>
      <c r="AD131" s="90"/>
    </row>
    <row r="132" spans="1:30" s="2" customFormat="1" ht="19.5" customHeight="1" thickBot="1">
      <c r="A132" s="162"/>
      <c r="B132" s="163">
        <f>COUNT(A131)</f>
        <v>1</v>
      </c>
      <c r="C132" s="248"/>
      <c r="D132" s="6" t="s">
        <v>146</v>
      </c>
      <c r="E132" s="31">
        <f>E131</f>
        <v>0</v>
      </c>
      <c r="F132" s="30">
        <f aca="true" t="shared" si="42" ref="F132:U132">F131</f>
        <v>1</v>
      </c>
      <c r="G132" s="31">
        <f t="shared" si="42"/>
        <v>1</v>
      </c>
      <c r="H132" s="31">
        <f t="shared" si="42"/>
        <v>1</v>
      </c>
      <c r="I132" s="32">
        <f t="shared" si="42"/>
        <v>2</v>
      </c>
      <c r="J132" s="17">
        <f t="shared" si="42"/>
        <v>5</v>
      </c>
      <c r="K132" s="33">
        <f t="shared" si="42"/>
        <v>3</v>
      </c>
      <c r="L132" s="33">
        <f t="shared" si="42"/>
        <v>4</v>
      </c>
      <c r="M132" s="33">
        <f t="shared" si="42"/>
        <v>3</v>
      </c>
      <c r="N132" s="14">
        <f t="shared" si="42"/>
        <v>10</v>
      </c>
      <c r="O132" s="34">
        <f t="shared" si="42"/>
        <v>4</v>
      </c>
      <c r="P132" s="35">
        <f t="shared" si="42"/>
        <v>6</v>
      </c>
      <c r="Q132" s="36">
        <f t="shared" si="42"/>
        <v>2</v>
      </c>
      <c r="R132" s="47">
        <f t="shared" si="42"/>
        <v>5</v>
      </c>
      <c r="S132" s="48">
        <f t="shared" si="42"/>
        <v>6</v>
      </c>
      <c r="T132" s="17">
        <f t="shared" si="42"/>
        <v>11</v>
      </c>
      <c r="U132" s="17">
        <f t="shared" si="42"/>
        <v>1</v>
      </c>
      <c r="V132" s="91" t="str">
        <f t="shared" si="19"/>
        <v>○</v>
      </c>
      <c r="W132" s="93">
        <f t="shared" si="20"/>
        <v>10</v>
      </c>
      <c r="X132" s="94" t="str">
        <f>IF(N132=Y132,"○","×")</f>
        <v>○</v>
      </c>
      <c r="Y132" s="93">
        <f>SUM(K132:M132)</f>
        <v>10</v>
      </c>
      <c r="Z132" s="94" t="str">
        <f>IF(T132=AA132,"○","×")</f>
        <v>○</v>
      </c>
      <c r="AA132" s="93">
        <f>SUM(R132:S132)</f>
        <v>11</v>
      </c>
      <c r="AB132" s="94" t="str">
        <f>IF(J132=AC132,"○","×")</f>
        <v>○</v>
      </c>
      <c r="AC132" s="93">
        <f>SUM(E132:I132)</f>
        <v>5</v>
      </c>
      <c r="AD132" s="90"/>
    </row>
    <row r="133" spans="1:30" s="2" customFormat="1" ht="19.5" customHeight="1">
      <c r="A133" s="2">
        <v>1</v>
      </c>
      <c r="C133" s="250" t="s">
        <v>130</v>
      </c>
      <c r="D133" s="5" t="s">
        <v>129</v>
      </c>
      <c r="E133" s="101"/>
      <c r="F133" s="102">
        <v>1</v>
      </c>
      <c r="G133" s="102">
        <v>1</v>
      </c>
      <c r="H133" s="102">
        <v>1</v>
      </c>
      <c r="I133" s="103">
        <v>2</v>
      </c>
      <c r="J133" s="104">
        <f>SUM(E133:I133)</f>
        <v>5</v>
      </c>
      <c r="K133" s="122">
        <v>14</v>
      </c>
      <c r="L133" s="102">
        <v>17</v>
      </c>
      <c r="M133" s="102">
        <v>12</v>
      </c>
      <c r="N133" s="106">
        <f>SUM(K133:M133)</f>
        <v>43</v>
      </c>
      <c r="O133" s="107">
        <v>20</v>
      </c>
      <c r="P133" s="108">
        <v>23</v>
      </c>
      <c r="Q133" s="109">
        <v>4</v>
      </c>
      <c r="R133" s="110">
        <v>9</v>
      </c>
      <c r="S133" s="111">
        <v>4</v>
      </c>
      <c r="T133" s="104">
        <f>R133+S133</f>
        <v>13</v>
      </c>
      <c r="U133" s="112">
        <v>5</v>
      </c>
      <c r="V133" s="91" t="str">
        <f t="shared" si="19"/>
        <v>○</v>
      </c>
      <c r="W133" s="93">
        <f t="shared" si="20"/>
        <v>43</v>
      </c>
      <c r="X133" s="94"/>
      <c r="Y133" s="93"/>
      <c r="Z133" s="94"/>
      <c r="AA133" s="93"/>
      <c r="AB133" s="94"/>
      <c r="AC133" s="93"/>
      <c r="AD133" s="90"/>
    </row>
    <row r="134" spans="1:30" s="2" customFormat="1" ht="19.5" customHeight="1" thickBot="1">
      <c r="A134" s="162"/>
      <c r="B134" s="163">
        <f>COUNT(A133)</f>
        <v>1</v>
      </c>
      <c r="C134" s="251"/>
      <c r="D134" s="6" t="s">
        <v>146</v>
      </c>
      <c r="E134" s="31">
        <f>E133</f>
        <v>0</v>
      </c>
      <c r="F134" s="30">
        <f aca="true" t="shared" si="43" ref="F134:U134">F133</f>
        <v>1</v>
      </c>
      <c r="G134" s="31">
        <f t="shared" si="43"/>
        <v>1</v>
      </c>
      <c r="H134" s="31">
        <f t="shared" si="43"/>
        <v>1</v>
      </c>
      <c r="I134" s="32">
        <f t="shared" si="43"/>
        <v>2</v>
      </c>
      <c r="J134" s="17">
        <f t="shared" si="43"/>
        <v>5</v>
      </c>
      <c r="K134" s="33">
        <f t="shared" si="43"/>
        <v>14</v>
      </c>
      <c r="L134" s="33">
        <f t="shared" si="43"/>
        <v>17</v>
      </c>
      <c r="M134" s="33">
        <f t="shared" si="43"/>
        <v>12</v>
      </c>
      <c r="N134" s="24">
        <f t="shared" si="43"/>
        <v>43</v>
      </c>
      <c r="O134" s="37">
        <f t="shared" si="43"/>
        <v>20</v>
      </c>
      <c r="P134" s="38">
        <f t="shared" si="43"/>
        <v>23</v>
      </c>
      <c r="Q134" s="36">
        <f t="shared" si="43"/>
        <v>4</v>
      </c>
      <c r="R134" s="47">
        <f t="shared" si="43"/>
        <v>9</v>
      </c>
      <c r="S134" s="48">
        <f t="shared" si="43"/>
        <v>4</v>
      </c>
      <c r="T134" s="17">
        <f t="shared" si="43"/>
        <v>13</v>
      </c>
      <c r="U134" s="17">
        <f t="shared" si="43"/>
        <v>5</v>
      </c>
      <c r="V134" s="91" t="str">
        <f t="shared" si="19"/>
        <v>○</v>
      </c>
      <c r="W134" s="93">
        <f t="shared" si="20"/>
        <v>43</v>
      </c>
      <c r="X134" s="94" t="str">
        <f>IF(N134=Y134,"○","×")</f>
        <v>○</v>
      </c>
      <c r="Y134" s="93">
        <f>SUM(K134:M134)</f>
        <v>43</v>
      </c>
      <c r="Z134" s="94" t="str">
        <f>IF(T134=AA134,"○","×")</f>
        <v>○</v>
      </c>
      <c r="AA134" s="93">
        <f>SUM(R134:S134)</f>
        <v>13</v>
      </c>
      <c r="AB134" s="94" t="str">
        <f>IF(J134=AC134,"○","×")</f>
        <v>○</v>
      </c>
      <c r="AC134" s="93">
        <f>SUM(E134:I134)</f>
        <v>5</v>
      </c>
      <c r="AD134" s="90"/>
    </row>
    <row r="135" spans="1:30" s="2" customFormat="1" ht="19.5" customHeight="1">
      <c r="A135" s="2">
        <v>1</v>
      </c>
      <c r="C135" s="250" t="s">
        <v>117</v>
      </c>
      <c r="D135" s="5" t="s">
        <v>103</v>
      </c>
      <c r="E135" s="101"/>
      <c r="F135" s="102">
        <v>1</v>
      </c>
      <c r="G135" s="102"/>
      <c r="H135" s="102">
        <v>1</v>
      </c>
      <c r="I135" s="103">
        <v>1</v>
      </c>
      <c r="J135" s="104">
        <f>SUM(E135:I135)</f>
        <v>3</v>
      </c>
      <c r="K135" s="122">
        <v>3</v>
      </c>
      <c r="L135" s="102">
        <v>0</v>
      </c>
      <c r="M135" s="102">
        <v>8</v>
      </c>
      <c r="N135" s="106">
        <f>SUM(K135:M135)</f>
        <v>11</v>
      </c>
      <c r="O135" s="107">
        <v>5</v>
      </c>
      <c r="P135" s="108">
        <v>6</v>
      </c>
      <c r="Q135" s="109">
        <v>1</v>
      </c>
      <c r="R135" s="110">
        <v>7</v>
      </c>
      <c r="S135" s="111">
        <v>2</v>
      </c>
      <c r="T135" s="104">
        <f>R135+S135</f>
        <v>9</v>
      </c>
      <c r="U135" s="112">
        <v>2</v>
      </c>
      <c r="V135" s="91" t="str">
        <f t="shared" si="19"/>
        <v>○</v>
      </c>
      <c r="W135" s="93">
        <f t="shared" si="20"/>
        <v>11</v>
      </c>
      <c r="X135" s="94"/>
      <c r="Y135" s="93"/>
      <c r="Z135" s="94"/>
      <c r="AA135" s="93"/>
      <c r="AB135" s="94"/>
      <c r="AC135" s="93"/>
      <c r="AD135" s="90"/>
    </row>
    <row r="136" spans="1:30" s="2" customFormat="1" ht="19.5" customHeight="1" thickBot="1">
      <c r="A136" s="162"/>
      <c r="B136" s="163">
        <f>COUNT(A135)</f>
        <v>1</v>
      </c>
      <c r="C136" s="251"/>
      <c r="D136" s="6" t="s">
        <v>146</v>
      </c>
      <c r="E136" s="31">
        <f>E135</f>
        <v>0</v>
      </c>
      <c r="F136" s="30">
        <f aca="true" t="shared" si="44" ref="F136:U136">F135</f>
        <v>1</v>
      </c>
      <c r="G136" s="31">
        <f t="shared" si="44"/>
        <v>0</v>
      </c>
      <c r="H136" s="31">
        <f t="shared" si="44"/>
        <v>1</v>
      </c>
      <c r="I136" s="32">
        <f t="shared" si="44"/>
        <v>1</v>
      </c>
      <c r="J136" s="49">
        <f t="shared" si="44"/>
        <v>3</v>
      </c>
      <c r="K136" s="33">
        <f t="shared" si="44"/>
        <v>3</v>
      </c>
      <c r="L136" s="33">
        <f t="shared" si="44"/>
        <v>0</v>
      </c>
      <c r="M136" s="33">
        <f t="shared" si="44"/>
        <v>8</v>
      </c>
      <c r="N136" s="52">
        <f t="shared" si="44"/>
        <v>11</v>
      </c>
      <c r="O136" s="34">
        <f t="shared" si="44"/>
        <v>5</v>
      </c>
      <c r="P136" s="35">
        <f t="shared" si="44"/>
        <v>6</v>
      </c>
      <c r="Q136" s="36">
        <f t="shared" si="44"/>
        <v>1</v>
      </c>
      <c r="R136" s="47">
        <f t="shared" si="44"/>
        <v>7</v>
      </c>
      <c r="S136" s="48">
        <f t="shared" si="44"/>
        <v>2</v>
      </c>
      <c r="T136" s="17">
        <f t="shared" si="44"/>
        <v>9</v>
      </c>
      <c r="U136" s="17">
        <f t="shared" si="44"/>
        <v>2</v>
      </c>
      <c r="V136" s="91" t="str">
        <f t="shared" si="19"/>
        <v>○</v>
      </c>
      <c r="W136" s="93">
        <f t="shared" si="20"/>
        <v>11</v>
      </c>
      <c r="X136" s="94" t="str">
        <f>IF(N136=Y136,"○","×")</f>
        <v>○</v>
      </c>
      <c r="Y136" s="93">
        <f>SUM(K136:M136)</f>
        <v>11</v>
      </c>
      <c r="Z136" s="94" t="str">
        <f>IF(T136=AA136,"○","×")</f>
        <v>○</v>
      </c>
      <c r="AA136" s="93">
        <f>SUM(R136:S136)</f>
        <v>9</v>
      </c>
      <c r="AB136" s="94" t="str">
        <f>IF(J136=AC136,"○","×")</f>
        <v>○</v>
      </c>
      <c r="AC136" s="93">
        <f>SUM(E136:I136)</f>
        <v>3</v>
      </c>
      <c r="AD136" s="90"/>
    </row>
    <row r="137" spans="1:30" s="2" customFormat="1" ht="19.5" customHeight="1">
      <c r="A137" s="2">
        <v>1</v>
      </c>
      <c r="C137" s="252" t="s">
        <v>118</v>
      </c>
      <c r="D137" s="5" t="s">
        <v>104</v>
      </c>
      <c r="E137" s="101"/>
      <c r="F137" s="102">
        <v>1</v>
      </c>
      <c r="G137" s="102">
        <v>1</v>
      </c>
      <c r="H137" s="102">
        <v>1</v>
      </c>
      <c r="I137" s="103"/>
      <c r="J137" s="104">
        <f>SUM(E137:I137)</f>
        <v>3</v>
      </c>
      <c r="K137" s="122">
        <v>3</v>
      </c>
      <c r="L137" s="102">
        <v>5</v>
      </c>
      <c r="M137" s="102">
        <v>4</v>
      </c>
      <c r="N137" s="106">
        <f>SUM(K137:M137)</f>
        <v>12</v>
      </c>
      <c r="O137" s="107">
        <v>5</v>
      </c>
      <c r="P137" s="108">
        <v>7</v>
      </c>
      <c r="Q137" s="109"/>
      <c r="R137" s="110">
        <v>4</v>
      </c>
      <c r="S137" s="111">
        <v>5</v>
      </c>
      <c r="T137" s="104">
        <f>R137+S137</f>
        <v>9</v>
      </c>
      <c r="U137" s="112">
        <v>6</v>
      </c>
      <c r="V137" s="91" t="str">
        <f t="shared" si="19"/>
        <v>○</v>
      </c>
      <c r="W137" s="93">
        <f t="shared" si="20"/>
        <v>12</v>
      </c>
      <c r="X137" s="94"/>
      <c r="Y137" s="93"/>
      <c r="Z137" s="94"/>
      <c r="AA137" s="93"/>
      <c r="AB137" s="94"/>
      <c r="AC137" s="93"/>
      <c r="AD137" s="90"/>
    </row>
    <row r="138" spans="1:30" s="2" customFormat="1" ht="19.5" customHeight="1" thickBot="1">
      <c r="A138" s="162"/>
      <c r="B138" s="163">
        <f>COUNT(A137)</f>
        <v>1</v>
      </c>
      <c r="C138" s="253"/>
      <c r="D138" s="6" t="s">
        <v>146</v>
      </c>
      <c r="E138" s="31">
        <f>E137</f>
        <v>0</v>
      </c>
      <c r="F138" s="30">
        <f aca="true" t="shared" si="45" ref="F138:U138">F137</f>
        <v>1</v>
      </c>
      <c r="G138" s="31">
        <f t="shared" si="45"/>
        <v>1</v>
      </c>
      <c r="H138" s="31">
        <f t="shared" si="45"/>
        <v>1</v>
      </c>
      <c r="I138" s="32">
        <f t="shared" si="45"/>
        <v>0</v>
      </c>
      <c r="J138" s="49">
        <f t="shared" si="45"/>
        <v>3</v>
      </c>
      <c r="K138" s="33">
        <f t="shared" si="45"/>
        <v>3</v>
      </c>
      <c r="L138" s="33">
        <f t="shared" si="45"/>
        <v>5</v>
      </c>
      <c r="M138" s="33">
        <f t="shared" si="45"/>
        <v>4</v>
      </c>
      <c r="N138" s="84">
        <f t="shared" si="45"/>
        <v>12</v>
      </c>
      <c r="O138" s="37">
        <f t="shared" si="45"/>
        <v>5</v>
      </c>
      <c r="P138" s="38">
        <f t="shared" si="45"/>
        <v>7</v>
      </c>
      <c r="Q138" s="36">
        <f t="shared" si="45"/>
        <v>0</v>
      </c>
      <c r="R138" s="47">
        <f t="shared" si="45"/>
        <v>4</v>
      </c>
      <c r="S138" s="48">
        <f t="shared" si="45"/>
        <v>5</v>
      </c>
      <c r="T138" s="17">
        <f t="shared" si="45"/>
        <v>9</v>
      </c>
      <c r="U138" s="17">
        <f t="shared" si="45"/>
        <v>6</v>
      </c>
      <c r="V138" s="91" t="str">
        <f aca="true" t="shared" si="46" ref="V138:V156">IF(N138=W138,"○","×")</f>
        <v>○</v>
      </c>
      <c r="W138" s="93">
        <f aca="true" t="shared" si="47" ref="W138:W156">SUM(O138:P138)</f>
        <v>12</v>
      </c>
      <c r="X138" s="94" t="str">
        <f>IF(N138=Y138,"○","×")</f>
        <v>○</v>
      </c>
      <c r="Y138" s="93">
        <f>SUM(K138:M138)</f>
        <v>12</v>
      </c>
      <c r="Z138" s="94" t="str">
        <f>IF(T138=AA138,"○","×")</f>
        <v>○</v>
      </c>
      <c r="AA138" s="93">
        <f>SUM(R138:S138)</f>
        <v>9</v>
      </c>
      <c r="AB138" s="94" t="str">
        <f>IF(J138=AC138,"○","×")</f>
        <v>○</v>
      </c>
      <c r="AC138" s="93">
        <f>SUM(E138:I138)</f>
        <v>3</v>
      </c>
      <c r="AD138" s="90"/>
    </row>
    <row r="139" spans="1:29" ht="19.5" customHeight="1">
      <c r="A139">
        <v>1</v>
      </c>
      <c r="C139" s="250" t="s">
        <v>119</v>
      </c>
      <c r="D139" s="5" t="s">
        <v>105</v>
      </c>
      <c r="E139" s="101"/>
      <c r="F139" s="102">
        <v>1</v>
      </c>
      <c r="G139" s="102">
        <v>1</v>
      </c>
      <c r="H139" s="102">
        <v>1</v>
      </c>
      <c r="I139" s="103">
        <v>1</v>
      </c>
      <c r="J139" s="104">
        <f>SUM(E139:I139)</f>
        <v>4</v>
      </c>
      <c r="K139" s="122">
        <v>7</v>
      </c>
      <c r="L139" s="102">
        <v>8</v>
      </c>
      <c r="M139" s="102">
        <v>8</v>
      </c>
      <c r="N139" s="106">
        <f>SUM(K139:M139)</f>
        <v>23</v>
      </c>
      <c r="O139" s="107">
        <v>12</v>
      </c>
      <c r="P139" s="108">
        <v>11</v>
      </c>
      <c r="Q139" s="109">
        <v>2</v>
      </c>
      <c r="R139" s="110">
        <v>6</v>
      </c>
      <c r="S139" s="111">
        <v>9</v>
      </c>
      <c r="T139" s="104">
        <f>R139+S139</f>
        <v>15</v>
      </c>
      <c r="U139" s="112">
        <v>2</v>
      </c>
      <c r="V139" s="91" t="str">
        <f t="shared" si="46"/>
        <v>○</v>
      </c>
      <c r="W139" s="92">
        <f t="shared" si="47"/>
        <v>23</v>
      </c>
      <c r="X139" s="89"/>
      <c r="Y139" s="92"/>
      <c r="Z139" s="89"/>
      <c r="AA139" s="92"/>
      <c r="AB139" s="89"/>
      <c r="AC139" s="92"/>
    </row>
    <row r="140" spans="1:29" ht="19.5" customHeight="1" thickBot="1">
      <c r="A140" s="162"/>
      <c r="B140" s="167">
        <f>COUNT(A139)</f>
        <v>1</v>
      </c>
      <c r="C140" s="251"/>
      <c r="D140" s="6" t="s">
        <v>146</v>
      </c>
      <c r="E140" s="31">
        <f>E139</f>
        <v>0</v>
      </c>
      <c r="F140" s="30">
        <f>F139</f>
        <v>1</v>
      </c>
      <c r="G140" s="31">
        <f aca="true" t="shared" si="48" ref="G140:U140">G139</f>
        <v>1</v>
      </c>
      <c r="H140" s="31">
        <f t="shared" si="48"/>
        <v>1</v>
      </c>
      <c r="I140" s="30">
        <f t="shared" si="48"/>
        <v>1</v>
      </c>
      <c r="J140" s="49">
        <f t="shared" si="48"/>
        <v>4</v>
      </c>
      <c r="K140" s="39">
        <f t="shared" si="48"/>
        <v>7</v>
      </c>
      <c r="L140" s="33">
        <f t="shared" si="48"/>
        <v>8</v>
      </c>
      <c r="M140" s="33">
        <f t="shared" si="48"/>
        <v>8</v>
      </c>
      <c r="N140" s="52">
        <f t="shared" si="48"/>
        <v>23</v>
      </c>
      <c r="O140" s="34">
        <f t="shared" si="48"/>
        <v>12</v>
      </c>
      <c r="P140" s="35">
        <f t="shared" si="48"/>
        <v>11</v>
      </c>
      <c r="Q140" s="36">
        <f t="shared" si="48"/>
        <v>2</v>
      </c>
      <c r="R140" s="47">
        <f t="shared" si="48"/>
        <v>6</v>
      </c>
      <c r="S140" s="48">
        <f t="shared" si="48"/>
        <v>9</v>
      </c>
      <c r="T140" s="17">
        <f t="shared" si="48"/>
        <v>15</v>
      </c>
      <c r="U140" s="17">
        <f t="shared" si="48"/>
        <v>2</v>
      </c>
      <c r="V140" s="91" t="str">
        <f t="shared" si="46"/>
        <v>○</v>
      </c>
      <c r="W140" s="92">
        <f t="shared" si="47"/>
        <v>23</v>
      </c>
      <c r="X140" s="89" t="str">
        <f>IF(N140=Y140,"○","×")</f>
        <v>○</v>
      </c>
      <c r="Y140" s="92">
        <f>SUM(K140:M140)</f>
        <v>23</v>
      </c>
      <c r="Z140" s="89" t="str">
        <f>IF(T140=AA140,"○","×")</f>
        <v>○</v>
      </c>
      <c r="AA140" s="92">
        <f>SUM(R140:S140)</f>
        <v>15</v>
      </c>
      <c r="AB140" s="89" t="str">
        <f>IF(J140=AC140,"○","×")</f>
        <v>○</v>
      </c>
      <c r="AC140" s="92">
        <f>SUM(E140:I140)</f>
        <v>4</v>
      </c>
    </row>
    <row r="141" spans="1:29" ht="19.5" customHeight="1" thickBot="1">
      <c r="A141" s="168">
        <v>1</v>
      </c>
      <c r="B141" s="169">
        <f>COUNT(A141)</f>
        <v>1</v>
      </c>
      <c r="C141" s="175" t="s">
        <v>144</v>
      </c>
      <c r="D141" s="178" t="s">
        <v>145</v>
      </c>
      <c r="E141" s="26"/>
      <c r="F141" s="24">
        <v>2</v>
      </c>
      <c r="G141" s="24">
        <v>2</v>
      </c>
      <c r="H141" s="24">
        <v>2</v>
      </c>
      <c r="I141" s="26"/>
      <c r="J141" s="49">
        <f>SUM(E141:I141)</f>
        <v>6</v>
      </c>
      <c r="K141" s="25">
        <v>80</v>
      </c>
      <c r="L141" s="24">
        <v>79</v>
      </c>
      <c r="M141" s="24">
        <v>74</v>
      </c>
      <c r="N141" s="14">
        <f>SUM(K141:M141)</f>
        <v>233</v>
      </c>
      <c r="O141" s="45">
        <v>113</v>
      </c>
      <c r="P141" s="27">
        <v>120</v>
      </c>
      <c r="Q141" s="23"/>
      <c r="R141" s="54">
        <v>6</v>
      </c>
      <c r="S141" s="48">
        <v>8</v>
      </c>
      <c r="T141" s="49">
        <f>SUM(R141:S141)</f>
        <v>14</v>
      </c>
      <c r="U141" s="55">
        <v>1</v>
      </c>
      <c r="V141" s="91" t="str">
        <f t="shared" si="46"/>
        <v>○</v>
      </c>
      <c r="W141" s="92">
        <f t="shared" si="47"/>
        <v>233</v>
      </c>
      <c r="X141" s="89" t="str">
        <f>IF(N141=Y141,"○","×")</f>
        <v>○</v>
      </c>
      <c r="Y141" s="92">
        <f>SUM(K141:M141)</f>
        <v>233</v>
      </c>
      <c r="Z141" s="89" t="str">
        <f>IF(T141=AA141,"○","×")</f>
        <v>○</v>
      </c>
      <c r="AA141" s="92">
        <f>SUM(R141:S141)</f>
        <v>14</v>
      </c>
      <c r="AB141" s="89" t="str">
        <f>IF(J141=AC141,"○","×")</f>
        <v>○</v>
      </c>
      <c r="AC141" s="92">
        <f>SUM(E141:I141)</f>
        <v>6</v>
      </c>
    </row>
    <row r="142" spans="1:29" s="3" customFormat="1" ht="19.5" customHeight="1" thickBot="1">
      <c r="A142" s="170" t="s">
        <v>171</v>
      </c>
      <c r="B142" s="171">
        <f>SUM(B32:B141)</f>
        <v>97</v>
      </c>
      <c r="C142" s="141" t="s">
        <v>106</v>
      </c>
      <c r="D142" s="9"/>
      <c r="E142" s="56">
        <f>SUM(E32,E36,E42,E47,E54,E59,E63,E68,E77,E82,E85,E92,E94,E96,E99,E101,E103,E90,E108,E110,E112,E115,E118,E121,E124)+SUM(E126,E130,E128,E132,E134,E136,E138,E140,E106,E141)</f>
        <v>0</v>
      </c>
      <c r="F142" s="57">
        <f>SUM(F32,F36,F42,F47,F54,F59,F63,F68,F77,F82,F85,F92,F94,F96,F99,F101,F103,F90,F108,F110,F112,F115,F118,F121,F124)+SUM(F126,F130,F128,F132,,F134,F136,F138,F140,F106,F141)</f>
        <v>306</v>
      </c>
      <c r="G142" s="57">
        <f>SUM(G32,G36,G42,G47,G54,G59,G63,G68,G77,G82,G85,G92,G94,G96,G99,G101,G103,G90,G108,G110,G112,G115,G118,G121,G124)+SUM(G126,G130,G128,G132,G134,G136,G138,G140,G106,G141)</f>
        <v>320</v>
      </c>
      <c r="H142" s="57">
        <f>SUM(H32,H36,H42,H47,H54,H59,H63,H68,H77,H82,H85,H92,H94,H96,H99,H101,H103,H90,H108,H110,H112,H115,H118,H121,H124)+SUM(H126,H130,H128,H132,H134,H136,H138,H140,H106,H141)</f>
        <v>320</v>
      </c>
      <c r="I142" s="57">
        <f>SUM(I32,I36,I42,I47,I54,I59,I63,I68,I77,I82,I85,I92,I94,I96,I99,I101,I103,I90,I108,I110,I112,I115,I118,I121,I124)+SUM(I126,I130,I128,I132,I134,I136,I138,I140,I106,I141)</f>
        <v>317</v>
      </c>
      <c r="J142" s="58">
        <f>SUM(J32,J36,J42,J47,J54,J59,J63,J68,J77,J82,J85,J92,J94,J96,J99,J101,J103,J90,J108,J110,J112,J115,J118,J121,J124)+SUM(J126,J130,J128,J132,J134,J136,J138,J140,J106,J141)</f>
        <v>1263</v>
      </c>
      <c r="K142" s="56">
        <f>SUM(K32,K36,K42,K47,K54,K59,K63,K68,K77,K82,K85,K92,K94,K96,K99,K101,K103,K90,K108,K110,K112,K115,K118,K121,K124)+SUM(K126,K130,K128,K132,,K134,K136,K138,K140,K106,K141)</f>
        <v>10027</v>
      </c>
      <c r="L142" s="57">
        <f aca="true" t="shared" si="49" ref="L142:U142">SUM(L32,L36,L42,L47,L54,L59,L63,L68,L77,L82,L85,L92,L94,L96,L99,L101,L103,L90,L108,L110,L112,L115,L118,L121,L124)+SUM(L126,L130,L128,L132,L134,L136,L138,L140,L106,L141)</f>
        <v>10437</v>
      </c>
      <c r="M142" s="57">
        <f t="shared" si="49"/>
        <v>10474</v>
      </c>
      <c r="N142" s="57">
        <f t="shared" si="49"/>
        <v>30938</v>
      </c>
      <c r="O142" s="59">
        <f t="shared" si="49"/>
        <v>15505</v>
      </c>
      <c r="P142" s="60">
        <f t="shared" si="49"/>
        <v>15433</v>
      </c>
      <c r="Q142" s="61">
        <f t="shared" si="49"/>
        <v>1187</v>
      </c>
      <c r="R142" s="62">
        <f t="shared" si="49"/>
        <v>1432</v>
      </c>
      <c r="S142" s="63">
        <f t="shared" si="49"/>
        <v>1085</v>
      </c>
      <c r="T142" s="58">
        <f t="shared" si="49"/>
        <v>2517</v>
      </c>
      <c r="U142" s="64">
        <f t="shared" si="49"/>
        <v>337</v>
      </c>
      <c r="V142" s="91" t="str">
        <f t="shared" si="46"/>
        <v>○</v>
      </c>
      <c r="W142" s="92">
        <f t="shared" si="47"/>
        <v>30938</v>
      </c>
      <c r="X142" s="89" t="str">
        <f>IF(N142=Y142,"○","×")</f>
        <v>○</v>
      </c>
      <c r="Y142" s="92">
        <f>SUM(K142:M142)</f>
        <v>30938</v>
      </c>
      <c r="Z142" s="89" t="str">
        <f>IF(T142=AA142,"○","×")</f>
        <v>○</v>
      </c>
      <c r="AA142" s="92">
        <f>SUM(R142:S142)</f>
        <v>2517</v>
      </c>
      <c r="AB142" s="89" t="str">
        <f>IF(J142=AC142,"○","×")</f>
        <v>○</v>
      </c>
      <c r="AC142" s="92">
        <f>SUM(E142:I142)</f>
        <v>1263</v>
      </c>
    </row>
    <row r="143" spans="1:29" ht="19.5" customHeight="1">
      <c r="A143">
        <v>1</v>
      </c>
      <c r="C143" s="142"/>
      <c r="D143" s="8" t="s">
        <v>132</v>
      </c>
      <c r="E143" s="143"/>
      <c r="F143" s="144">
        <v>2</v>
      </c>
      <c r="G143" s="144">
        <v>2</v>
      </c>
      <c r="H143" s="144">
        <v>2</v>
      </c>
      <c r="I143" s="145"/>
      <c r="J143" s="104">
        <f>SUM(E143:I143)</f>
        <v>6</v>
      </c>
      <c r="K143" s="146">
        <v>37</v>
      </c>
      <c r="L143" s="144">
        <v>37</v>
      </c>
      <c r="M143" s="144">
        <v>31</v>
      </c>
      <c r="N143" s="106">
        <f>SUM(K143:M143)</f>
        <v>105</v>
      </c>
      <c r="O143" s="147">
        <v>71</v>
      </c>
      <c r="P143" s="148">
        <v>34</v>
      </c>
      <c r="Q143" s="149"/>
      <c r="R143" s="110">
        <v>10</v>
      </c>
      <c r="S143" s="111">
        <v>5</v>
      </c>
      <c r="T143" s="104">
        <f>SUM(R143:S143)</f>
        <v>15</v>
      </c>
      <c r="U143" s="150">
        <v>1</v>
      </c>
      <c r="V143" s="91" t="str">
        <f t="shared" si="46"/>
        <v>○</v>
      </c>
      <c r="W143" s="92">
        <f t="shared" si="47"/>
        <v>105</v>
      </c>
      <c r="X143" s="89"/>
      <c r="Y143" s="92"/>
      <c r="Z143" s="89"/>
      <c r="AA143" s="92"/>
      <c r="AB143" s="89"/>
      <c r="AC143" s="92"/>
    </row>
    <row r="144" spans="1:29" ht="19.5" customHeight="1">
      <c r="A144">
        <v>1</v>
      </c>
      <c r="C144" s="142"/>
      <c r="D144" s="8" t="s">
        <v>107</v>
      </c>
      <c r="E144" s="151" t="s">
        <v>163</v>
      </c>
      <c r="F144" s="12"/>
      <c r="G144" s="11"/>
      <c r="H144" s="11"/>
      <c r="I144" s="11"/>
      <c r="J144" s="21"/>
      <c r="K144" s="152"/>
      <c r="L144" s="153"/>
      <c r="M144" s="153"/>
      <c r="N144" s="18"/>
      <c r="O144" s="154"/>
      <c r="P144" s="155"/>
      <c r="Q144" s="156"/>
      <c r="R144" s="50"/>
      <c r="S144" s="41"/>
      <c r="T144" s="21"/>
      <c r="U144" s="21"/>
      <c r="V144" s="91" t="str">
        <f t="shared" si="46"/>
        <v>○</v>
      </c>
      <c r="W144" s="92">
        <f t="shared" si="47"/>
        <v>0</v>
      </c>
      <c r="X144" s="89"/>
      <c r="Y144" s="92"/>
      <c r="Z144" s="89"/>
      <c r="AA144" s="92"/>
      <c r="AB144" s="89"/>
      <c r="AC144" s="92"/>
    </row>
    <row r="145" spans="1:29" ht="19.5" customHeight="1">
      <c r="A145">
        <v>1</v>
      </c>
      <c r="C145" s="95" t="s">
        <v>120</v>
      </c>
      <c r="D145" s="8" t="s">
        <v>108</v>
      </c>
      <c r="E145" s="157"/>
      <c r="F145" s="11">
        <v>5</v>
      </c>
      <c r="G145" s="11">
        <v>4</v>
      </c>
      <c r="H145" s="11">
        <v>4</v>
      </c>
      <c r="I145" s="19"/>
      <c r="J145" s="40">
        <f aca="true" t="shared" si="50" ref="J145:J153">SUM(E145:I145)</f>
        <v>13</v>
      </c>
      <c r="K145" s="13">
        <v>217</v>
      </c>
      <c r="L145" s="11">
        <v>183</v>
      </c>
      <c r="M145" s="11">
        <v>174</v>
      </c>
      <c r="N145" s="18">
        <f aca="true" t="shared" si="51" ref="N145:N153">SUM(K145:M145)</f>
        <v>574</v>
      </c>
      <c r="O145" s="158">
        <v>574</v>
      </c>
      <c r="P145" s="29"/>
      <c r="Q145" s="50"/>
      <c r="R145" s="119">
        <v>26</v>
      </c>
      <c r="S145" s="41">
        <v>3</v>
      </c>
      <c r="T145" s="40">
        <f aca="true" t="shared" si="52" ref="T145:T153">SUM(R145:S145)</f>
        <v>29</v>
      </c>
      <c r="U145" s="159">
        <v>3</v>
      </c>
      <c r="V145" s="91" t="str">
        <f t="shared" si="46"/>
        <v>○</v>
      </c>
      <c r="W145" s="92">
        <f t="shared" si="47"/>
        <v>574</v>
      </c>
      <c r="X145" s="89"/>
      <c r="Y145" s="92"/>
      <c r="Z145" s="89"/>
      <c r="AA145" s="92"/>
      <c r="AB145" s="89"/>
      <c r="AC145" s="92"/>
    </row>
    <row r="146" spans="1:29" ht="19.5" customHeight="1">
      <c r="A146">
        <v>1</v>
      </c>
      <c r="C146" s="95"/>
      <c r="D146" s="8" t="s">
        <v>109</v>
      </c>
      <c r="E146" s="157"/>
      <c r="F146" s="18">
        <v>9</v>
      </c>
      <c r="G146" s="18">
        <v>10</v>
      </c>
      <c r="H146" s="18">
        <v>9</v>
      </c>
      <c r="I146" s="18"/>
      <c r="J146" s="40">
        <f t="shared" si="50"/>
        <v>28</v>
      </c>
      <c r="K146" s="18">
        <v>332</v>
      </c>
      <c r="L146" s="18">
        <v>329</v>
      </c>
      <c r="M146" s="18">
        <v>343</v>
      </c>
      <c r="N146" s="18">
        <f t="shared" si="51"/>
        <v>1004</v>
      </c>
      <c r="O146" s="158">
        <v>358</v>
      </c>
      <c r="P146" s="160">
        <v>646</v>
      </c>
      <c r="Q146" s="50"/>
      <c r="R146" s="119">
        <v>34</v>
      </c>
      <c r="S146" s="131">
        <v>24</v>
      </c>
      <c r="T146" s="28">
        <f t="shared" si="52"/>
        <v>58</v>
      </c>
      <c r="U146" s="120">
        <v>5</v>
      </c>
      <c r="V146" s="91" t="str">
        <f t="shared" si="46"/>
        <v>○</v>
      </c>
      <c r="W146" s="92">
        <f t="shared" si="47"/>
        <v>1004</v>
      </c>
      <c r="X146" s="89"/>
      <c r="Y146" s="92"/>
      <c r="Z146" s="89"/>
      <c r="AA146" s="92"/>
      <c r="AB146" s="89"/>
      <c r="AC146" s="92"/>
    </row>
    <row r="147" spans="1:29" ht="19.5" customHeight="1">
      <c r="A147">
        <v>1</v>
      </c>
      <c r="C147" s="95"/>
      <c r="D147" s="8" t="s">
        <v>110</v>
      </c>
      <c r="E147" s="157"/>
      <c r="F147" s="11">
        <v>4</v>
      </c>
      <c r="G147" s="11">
        <v>4</v>
      </c>
      <c r="H147" s="11">
        <v>4</v>
      </c>
      <c r="I147" s="19"/>
      <c r="J147" s="40">
        <f t="shared" si="50"/>
        <v>12</v>
      </c>
      <c r="K147" s="13">
        <v>145</v>
      </c>
      <c r="L147" s="11">
        <v>155</v>
      </c>
      <c r="M147" s="11">
        <v>155</v>
      </c>
      <c r="N147" s="18">
        <f t="shared" si="51"/>
        <v>455</v>
      </c>
      <c r="O147" s="158">
        <v>258</v>
      </c>
      <c r="P147" s="29">
        <v>197</v>
      </c>
      <c r="Q147" s="50"/>
      <c r="R147" s="119">
        <v>20</v>
      </c>
      <c r="S147" s="41">
        <v>10</v>
      </c>
      <c r="T147" s="40">
        <f t="shared" si="52"/>
        <v>30</v>
      </c>
      <c r="U147" s="159">
        <v>4</v>
      </c>
      <c r="V147" s="91" t="str">
        <f t="shared" si="46"/>
        <v>○</v>
      </c>
      <c r="W147" s="92">
        <f t="shared" si="47"/>
        <v>455</v>
      </c>
      <c r="X147" s="89"/>
      <c r="Y147" s="92"/>
      <c r="Z147" s="89"/>
      <c r="AA147" s="92"/>
      <c r="AB147" s="89"/>
      <c r="AC147" s="92"/>
    </row>
    <row r="148" spans="1:29" ht="19.5" customHeight="1">
      <c r="A148">
        <v>1</v>
      </c>
      <c r="C148" s="95"/>
      <c r="D148" s="8" t="s">
        <v>164</v>
      </c>
      <c r="E148" s="157"/>
      <c r="F148" s="11">
        <v>3</v>
      </c>
      <c r="G148" s="11">
        <v>3</v>
      </c>
      <c r="H148" s="11">
        <v>3</v>
      </c>
      <c r="I148" s="19"/>
      <c r="J148" s="40">
        <f t="shared" si="50"/>
        <v>9</v>
      </c>
      <c r="K148" s="13">
        <v>79</v>
      </c>
      <c r="L148" s="11">
        <v>91</v>
      </c>
      <c r="M148" s="11">
        <v>83</v>
      </c>
      <c r="N148" s="18">
        <f t="shared" si="51"/>
        <v>253</v>
      </c>
      <c r="O148" s="158">
        <v>129</v>
      </c>
      <c r="P148" s="29">
        <v>124</v>
      </c>
      <c r="Q148" s="50"/>
      <c r="R148" s="119">
        <v>13</v>
      </c>
      <c r="S148" s="41">
        <v>6</v>
      </c>
      <c r="T148" s="40">
        <f t="shared" si="52"/>
        <v>19</v>
      </c>
      <c r="U148" s="159">
        <v>2</v>
      </c>
      <c r="V148" s="91" t="str">
        <f t="shared" si="46"/>
        <v>○</v>
      </c>
      <c r="W148" s="92">
        <f t="shared" si="47"/>
        <v>253</v>
      </c>
      <c r="X148" s="89"/>
      <c r="Y148" s="92"/>
      <c r="Z148" s="89"/>
      <c r="AA148" s="92"/>
      <c r="AB148" s="89"/>
      <c r="AC148" s="92"/>
    </row>
    <row r="149" spans="1:29" ht="19.5" customHeight="1">
      <c r="A149">
        <v>1</v>
      </c>
      <c r="C149" s="95"/>
      <c r="D149" s="8" t="s">
        <v>111</v>
      </c>
      <c r="E149" s="157"/>
      <c r="F149" s="11">
        <v>4</v>
      </c>
      <c r="G149" s="11">
        <v>4</v>
      </c>
      <c r="H149" s="11">
        <v>5</v>
      </c>
      <c r="I149" s="19"/>
      <c r="J149" s="40">
        <f t="shared" si="50"/>
        <v>13</v>
      </c>
      <c r="K149" s="13">
        <v>166</v>
      </c>
      <c r="L149" s="11">
        <v>158</v>
      </c>
      <c r="M149" s="11">
        <v>177</v>
      </c>
      <c r="N149" s="18">
        <f t="shared" si="51"/>
        <v>501</v>
      </c>
      <c r="O149" s="158">
        <v>305</v>
      </c>
      <c r="P149" s="29">
        <v>196</v>
      </c>
      <c r="Q149" s="50"/>
      <c r="R149" s="119">
        <v>22</v>
      </c>
      <c r="S149" s="41">
        <v>7</v>
      </c>
      <c r="T149" s="40">
        <f t="shared" si="52"/>
        <v>29</v>
      </c>
      <c r="U149" s="159">
        <v>3</v>
      </c>
      <c r="V149" s="91" t="str">
        <f t="shared" si="46"/>
        <v>○</v>
      </c>
      <c r="W149" s="92">
        <f t="shared" si="47"/>
        <v>501</v>
      </c>
      <c r="X149" s="89"/>
      <c r="Y149" s="92"/>
      <c r="Z149" s="89"/>
      <c r="AA149" s="92"/>
      <c r="AB149" s="89"/>
      <c r="AC149" s="92"/>
    </row>
    <row r="150" spans="1:29" ht="19.5" customHeight="1">
      <c r="A150">
        <v>1</v>
      </c>
      <c r="C150" s="95"/>
      <c r="D150" s="8" t="s">
        <v>112</v>
      </c>
      <c r="E150" s="157">
        <v>0</v>
      </c>
      <c r="F150" s="11">
        <v>3</v>
      </c>
      <c r="G150" s="11">
        <v>3</v>
      </c>
      <c r="H150" s="11">
        <v>4</v>
      </c>
      <c r="I150" s="19"/>
      <c r="J150" s="40">
        <f t="shared" si="50"/>
        <v>10</v>
      </c>
      <c r="K150" s="13">
        <v>76</v>
      </c>
      <c r="L150" s="13">
        <v>82</v>
      </c>
      <c r="M150" s="13">
        <v>82</v>
      </c>
      <c r="N150" s="18">
        <f t="shared" si="51"/>
        <v>240</v>
      </c>
      <c r="O150" s="158"/>
      <c r="P150" s="29">
        <v>240</v>
      </c>
      <c r="Q150" s="50"/>
      <c r="R150" s="119">
        <v>10</v>
      </c>
      <c r="S150" s="41">
        <v>12</v>
      </c>
      <c r="T150" s="40">
        <f t="shared" si="52"/>
        <v>22</v>
      </c>
      <c r="U150" s="159">
        <v>2</v>
      </c>
      <c r="V150" s="91" t="str">
        <f t="shared" si="46"/>
        <v>○</v>
      </c>
      <c r="W150" s="92">
        <f t="shared" si="47"/>
        <v>240</v>
      </c>
      <c r="X150" s="89"/>
      <c r="Y150" s="92"/>
      <c r="Z150" s="89"/>
      <c r="AA150" s="92"/>
      <c r="AB150" s="89"/>
      <c r="AC150" s="92"/>
    </row>
    <row r="151" spans="1:30" s="2" customFormat="1" ht="19.5" customHeight="1">
      <c r="A151" s="2">
        <v>1</v>
      </c>
      <c r="C151" s="95" t="s">
        <v>121</v>
      </c>
      <c r="D151" s="8" t="s">
        <v>113</v>
      </c>
      <c r="E151" s="157"/>
      <c r="F151" s="11">
        <v>6</v>
      </c>
      <c r="G151" s="11">
        <v>5</v>
      </c>
      <c r="H151" s="11">
        <v>5</v>
      </c>
      <c r="I151" s="19"/>
      <c r="J151" s="40">
        <f t="shared" si="50"/>
        <v>16</v>
      </c>
      <c r="K151" s="13">
        <v>250</v>
      </c>
      <c r="L151" s="11">
        <v>248</v>
      </c>
      <c r="M151" s="11">
        <v>246</v>
      </c>
      <c r="N151" s="18">
        <f t="shared" si="51"/>
        <v>744</v>
      </c>
      <c r="O151" s="158">
        <v>592</v>
      </c>
      <c r="P151" s="29">
        <v>152</v>
      </c>
      <c r="Q151" s="50"/>
      <c r="R151" s="119">
        <v>26</v>
      </c>
      <c r="S151" s="41">
        <v>7</v>
      </c>
      <c r="T151" s="40">
        <f t="shared" si="52"/>
        <v>33</v>
      </c>
      <c r="U151" s="159">
        <v>4</v>
      </c>
      <c r="V151" s="91" t="str">
        <f t="shared" si="46"/>
        <v>○</v>
      </c>
      <c r="W151" s="93">
        <f t="shared" si="47"/>
        <v>744</v>
      </c>
      <c r="X151" s="94"/>
      <c r="Y151" s="93"/>
      <c r="Z151" s="94"/>
      <c r="AA151" s="93"/>
      <c r="AB151" s="94"/>
      <c r="AC151" s="93"/>
      <c r="AD151" s="90"/>
    </row>
    <row r="152" spans="1:29" ht="19.5" customHeight="1">
      <c r="A152" s="88">
        <v>1</v>
      </c>
      <c r="C152" s="95"/>
      <c r="D152" s="176" t="s">
        <v>122</v>
      </c>
      <c r="E152" s="157"/>
      <c r="F152" s="11">
        <v>3</v>
      </c>
      <c r="G152" s="11">
        <v>3</v>
      </c>
      <c r="H152" s="11">
        <v>3</v>
      </c>
      <c r="I152" s="19"/>
      <c r="J152" s="40">
        <f t="shared" si="50"/>
        <v>9</v>
      </c>
      <c r="K152" s="13">
        <v>95</v>
      </c>
      <c r="L152" s="11">
        <v>83</v>
      </c>
      <c r="M152" s="11">
        <v>93</v>
      </c>
      <c r="N152" s="18">
        <f t="shared" si="51"/>
        <v>271</v>
      </c>
      <c r="O152" s="158">
        <v>134</v>
      </c>
      <c r="P152" s="29">
        <v>137</v>
      </c>
      <c r="Q152" s="50"/>
      <c r="R152" s="119">
        <v>15</v>
      </c>
      <c r="S152" s="41">
        <v>7</v>
      </c>
      <c r="T152" s="40">
        <f t="shared" si="52"/>
        <v>22</v>
      </c>
      <c r="U152" s="159">
        <v>5</v>
      </c>
      <c r="V152" s="91" t="str">
        <f t="shared" si="46"/>
        <v>○</v>
      </c>
      <c r="W152" s="92">
        <f t="shared" si="47"/>
        <v>271</v>
      </c>
      <c r="X152" s="89"/>
      <c r="Y152" s="92"/>
      <c r="Z152" s="89"/>
      <c r="AA152" s="92"/>
      <c r="AB152" s="89"/>
      <c r="AC152" s="92"/>
    </row>
    <row r="153" spans="1:29" ht="19.5" customHeight="1" thickBot="1">
      <c r="A153" s="88">
        <v>1</v>
      </c>
      <c r="C153" s="95"/>
      <c r="D153" s="177" t="s">
        <v>127</v>
      </c>
      <c r="E153" s="161"/>
      <c r="F153" s="24">
        <v>4</v>
      </c>
      <c r="G153" s="24">
        <v>4</v>
      </c>
      <c r="H153" s="24">
        <v>4</v>
      </c>
      <c r="I153" s="26"/>
      <c r="J153" s="49">
        <f t="shared" si="50"/>
        <v>12</v>
      </c>
      <c r="K153" s="25">
        <v>151</v>
      </c>
      <c r="L153" s="24">
        <v>157</v>
      </c>
      <c r="M153" s="24">
        <v>139</v>
      </c>
      <c r="N153" s="14">
        <f t="shared" si="51"/>
        <v>447</v>
      </c>
      <c r="O153" s="53">
        <v>237</v>
      </c>
      <c r="P153" s="16">
        <v>210</v>
      </c>
      <c r="Q153" s="47"/>
      <c r="R153" s="54">
        <v>18</v>
      </c>
      <c r="S153" s="48">
        <v>10</v>
      </c>
      <c r="T153" s="49">
        <f t="shared" si="52"/>
        <v>28</v>
      </c>
      <c r="U153" s="55">
        <v>1</v>
      </c>
      <c r="V153" s="91" t="str">
        <f t="shared" si="46"/>
        <v>○</v>
      </c>
      <c r="W153" s="92">
        <f t="shared" si="47"/>
        <v>447</v>
      </c>
      <c r="X153" s="89"/>
      <c r="Y153" s="92"/>
      <c r="Z153" s="89"/>
      <c r="AA153" s="92"/>
      <c r="AB153" s="89"/>
      <c r="AC153" s="92"/>
    </row>
    <row r="154" spans="1:29" s="3" customFormat="1" ht="19.5" customHeight="1" thickBot="1">
      <c r="A154" s="172" t="s">
        <v>170</v>
      </c>
      <c r="B154" s="173">
        <f>SUM(A143:A153)</f>
        <v>11</v>
      </c>
      <c r="C154" s="141" t="s">
        <v>114</v>
      </c>
      <c r="D154" s="178"/>
      <c r="E154" s="57">
        <f>SUM(E143:E153)</f>
        <v>0</v>
      </c>
      <c r="F154" s="65">
        <f>SUM(F143:F153)</f>
        <v>43</v>
      </c>
      <c r="G154" s="57">
        <f aca="true" t="shared" si="53" ref="G154:U154">SUM(G143:G153)</f>
        <v>42</v>
      </c>
      <c r="H154" s="57">
        <f t="shared" si="53"/>
        <v>43</v>
      </c>
      <c r="I154" s="57">
        <f t="shared" si="53"/>
        <v>0</v>
      </c>
      <c r="J154" s="66">
        <f t="shared" si="53"/>
        <v>128</v>
      </c>
      <c r="K154" s="67">
        <f t="shared" si="53"/>
        <v>1548</v>
      </c>
      <c r="L154" s="68">
        <f t="shared" si="53"/>
        <v>1523</v>
      </c>
      <c r="M154" s="68">
        <f t="shared" si="53"/>
        <v>1523</v>
      </c>
      <c r="N154" s="68">
        <f t="shared" si="53"/>
        <v>4594</v>
      </c>
      <c r="O154" s="69">
        <f t="shared" si="53"/>
        <v>2658</v>
      </c>
      <c r="P154" s="70">
        <f t="shared" si="53"/>
        <v>1936</v>
      </c>
      <c r="Q154" s="71">
        <f t="shared" si="53"/>
        <v>0</v>
      </c>
      <c r="R154" s="72">
        <f t="shared" si="53"/>
        <v>194</v>
      </c>
      <c r="S154" s="73">
        <f t="shared" si="53"/>
        <v>91</v>
      </c>
      <c r="T154" s="71">
        <f t="shared" si="53"/>
        <v>285</v>
      </c>
      <c r="U154" s="71">
        <f t="shared" si="53"/>
        <v>30</v>
      </c>
      <c r="V154" s="91" t="str">
        <f t="shared" si="46"/>
        <v>○</v>
      </c>
      <c r="W154" s="92">
        <f t="shared" si="47"/>
        <v>4594</v>
      </c>
      <c r="X154" s="89" t="str">
        <f>IF(N154=Y154,"○","×")</f>
        <v>○</v>
      </c>
      <c r="Y154" s="92">
        <f>SUM(K154:M154)</f>
        <v>4594</v>
      </c>
      <c r="Z154" s="89" t="str">
        <f>IF(T154=AA154,"○","×")</f>
        <v>○</v>
      </c>
      <c r="AA154" s="92">
        <f>SUM(R154:S154)</f>
        <v>285</v>
      </c>
      <c r="AB154" s="89" t="str">
        <f>IF(J154=AC154,"○","×")</f>
        <v>○</v>
      </c>
      <c r="AC154" s="92">
        <f>SUM(E154:I154)</f>
        <v>128</v>
      </c>
    </row>
    <row r="155" spans="1:29" ht="19.5" customHeight="1" thickBot="1">
      <c r="A155" s="174">
        <v>1</v>
      </c>
      <c r="B155" s="169">
        <v>1</v>
      </c>
      <c r="C155" s="96" t="s">
        <v>115</v>
      </c>
      <c r="D155" s="179" t="s">
        <v>116</v>
      </c>
      <c r="E155" s="26"/>
      <c r="F155" s="24">
        <v>4</v>
      </c>
      <c r="G155" s="24">
        <v>4</v>
      </c>
      <c r="H155" s="24">
        <v>4</v>
      </c>
      <c r="I155" s="26">
        <v>3</v>
      </c>
      <c r="J155" s="49">
        <f>SUM(E155:I155)</f>
        <v>15</v>
      </c>
      <c r="K155" s="25">
        <v>141</v>
      </c>
      <c r="L155" s="24">
        <v>135</v>
      </c>
      <c r="M155" s="24">
        <v>133</v>
      </c>
      <c r="N155" s="14">
        <f>SUM(K155:M155)</f>
        <v>409</v>
      </c>
      <c r="O155" s="53">
        <v>188</v>
      </c>
      <c r="P155" s="16">
        <v>221</v>
      </c>
      <c r="Q155" s="47">
        <v>17</v>
      </c>
      <c r="R155" s="54">
        <v>22</v>
      </c>
      <c r="S155" s="48">
        <v>8</v>
      </c>
      <c r="T155" s="49">
        <f>SUM(R155:S155)</f>
        <v>30</v>
      </c>
      <c r="U155" s="55">
        <v>1</v>
      </c>
      <c r="V155" s="91" t="str">
        <f t="shared" si="46"/>
        <v>○</v>
      </c>
      <c r="W155" s="92">
        <f t="shared" si="47"/>
        <v>409</v>
      </c>
      <c r="X155" s="89" t="str">
        <f>IF(N155=Y155,"○","×")</f>
        <v>○</v>
      </c>
      <c r="Y155" s="92">
        <f>SUM(K155:M155)</f>
        <v>409</v>
      </c>
      <c r="Z155" s="89" t="str">
        <f>IF(T155=AA155,"○","×")</f>
        <v>○</v>
      </c>
      <c r="AA155" s="92">
        <f>SUM(R155:S155)</f>
        <v>30</v>
      </c>
      <c r="AB155" s="89" t="str">
        <f>IF(J155=AC155,"○","×")</f>
        <v>○</v>
      </c>
      <c r="AC155" s="92">
        <f>SUM(E155:I155)</f>
        <v>15</v>
      </c>
    </row>
    <row r="156" spans="1:29" s="3" customFormat="1" ht="19.5" customHeight="1" thickBot="1">
      <c r="A156" s="170" t="s">
        <v>169</v>
      </c>
      <c r="B156" s="171">
        <f>B142+B154+B155</f>
        <v>109</v>
      </c>
      <c r="C156" s="9" t="s">
        <v>126</v>
      </c>
      <c r="D156" s="141"/>
      <c r="E156" s="74">
        <f>SUM(E142,E154,E155)</f>
        <v>0</v>
      </c>
      <c r="F156" s="75">
        <f>SUM(F142,F154,F155)</f>
        <v>353</v>
      </c>
      <c r="G156" s="76">
        <f aca="true" t="shared" si="54" ref="G156:U156">SUM(G142,G154,G155)</f>
        <v>366</v>
      </c>
      <c r="H156" s="76">
        <f t="shared" si="54"/>
        <v>367</v>
      </c>
      <c r="I156" s="76">
        <f t="shared" si="54"/>
        <v>320</v>
      </c>
      <c r="J156" s="66">
        <f t="shared" si="54"/>
        <v>1406</v>
      </c>
      <c r="K156" s="77">
        <f t="shared" si="54"/>
        <v>11716</v>
      </c>
      <c r="L156" s="78">
        <f t="shared" si="54"/>
        <v>12095</v>
      </c>
      <c r="M156" s="78">
        <f t="shared" si="54"/>
        <v>12130</v>
      </c>
      <c r="N156" s="78">
        <f t="shared" si="54"/>
        <v>35941</v>
      </c>
      <c r="O156" s="79">
        <f t="shared" si="54"/>
        <v>18351</v>
      </c>
      <c r="P156" s="80">
        <f t="shared" si="54"/>
        <v>17590</v>
      </c>
      <c r="Q156" s="81">
        <f t="shared" si="54"/>
        <v>1204</v>
      </c>
      <c r="R156" s="82">
        <f t="shared" si="54"/>
        <v>1648</v>
      </c>
      <c r="S156" s="83">
        <f t="shared" si="54"/>
        <v>1184</v>
      </c>
      <c r="T156" s="81">
        <f t="shared" si="54"/>
        <v>2832</v>
      </c>
      <c r="U156" s="81">
        <f t="shared" si="54"/>
        <v>368</v>
      </c>
      <c r="V156" s="91" t="str">
        <f t="shared" si="46"/>
        <v>○</v>
      </c>
      <c r="W156" s="92">
        <f t="shared" si="47"/>
        <v>35941</v>
      </c>
      <c r="X156" s="89" t="str">
        <f>IF(N156=Y156,"○","×")</f>
        <v>○</v>
      </c>
      <c r="Y156" s="92">
        <f>SUM(K156:M156)</f>
        <v>35941</v>
      </c>
      <c r="Z156" s="89" t="str">
        <f>IF(T156=AA156,"○","×")</f>
        <v>○</v>
      </c>
      <c r="AA156" s="92">
        <f>SUM(R156:S156)</f>
        <v>2832</v>
      </c>
      <c r="AB156" s="89" t="str">
        <f>IF(J156=AC156,"○","×")</f>
        <v>○</v>
      </c>
      <c r="AC156" s="92">
        <f>SUM(E156:I156)</f>
        <v>1406</v>
      </c>
    </row>
    <row r="157" spans="1:26" ht="13.5">
      <c r="A157">
        <f>COUNT(A11:A155)</f>
        <v>109</v>
      </c>
      <c r="Z157" s="89"/>
    </row>
    <row r="158" ht="13.5">
      <c r="A158" t="s">
        <v>172</v>
      </c>
    </row>
  </sheetData>
  <sheetProtection/>
  <mergeCells count="69">
    <mergeCell ref="C133:C134"/>
    <mergeCell ref="C135:C136"/>
    <mergeCell ref="C137:C138"/>
    <mergeCell ref="C139:C140"/>
    <mergeCell ref="C119:C121"/>
    <mergeCell ref="C122:C124"/>
    <mergeCell ref="C125:C126"/>
    <mergeCell ref="C127:C128"/>
    <mergeCell ref="C129:C130"/>
    <mergeCell ref="C131:C132"/>
    <mergeCell ref="C104:C106"/>
    <mergeCell ref="C107:C108"/>
    <mergeCell ref="C109:C110"/>
    <mergeCell ref="C111:C112"/>
    <mergeCell ref="C113:C115"/>
    <mergeCell ref="C116:C118"/>
    <mergeCell ref="C91:C92"/>
    <mergeCell ref="C93:C94"/>
    <mergeCell ref="C95:C96"/>
    <mergeCell ref="C97:C99"/>
    <mergeCell ref="C100:C101"/>
    <mergeCell ref="C102:C103"/>
    <mergeCell ref="C60:C63"/>
    <mergeCell ref="C64:C68"/>
    <mergeCell ref="C69:C77"/>
    <mergeCell ref="C78:C82"/>
    <mergeCell ref="C83:C85"/>
    <mergeCell ref="C86:C90"/>
    <mergeCell ref="C11:C32"/>
    <mergeCell ref="C33:C36"/>
    <mergeCell ref="C37:C42"/>
    <mergeCell ref="C43:C47"/>
    <mergeCell ref="C48:C54"/>
    <mergeCell ref="C55:C59"/>
    <mergeCell ref="AB8:AC8"/>
    <mergeCell ref="V9:W9"/>
    <mergeCell ref="X9:Y9"/>
    <mergeCell ref="Z9:AA9"/>
    <mergeCell ref="AB9:AC9"/>
    <mergeCell ref="V10:W10"/>
    <mergeCell ref="X10:Y10"/>
    <mergeCell ref="Z10:AA10"/>
    <mergeCell ref="AB10:AC10"/>
    <mergeCell ref="P5:P10"/>
    <mergeCell ref="Q5:Q10"/>
    <mergeCell ref="R5:T9"/>
    <mergeCell ref="V8:W8"/>
    <mergeCell ref="X8:Y8"/>
    <mergeCell ref="Z8:AA8"/>
    <mergeCell ref="R3:T4"/>
    <mergeCell ref="U3:U9"/>
    <mergeCell ref="E4:E10"/>
    <mergeCell ref="F4:F10"/>
    <mergeCell ref="G4:G10"/>
    <mergeCell ref="H4:H10"/>
    <mergeCell ref="I4:I10"/>
    <mergeCell ref="J4:J10"/>
    <mergeCell ref="K4:K10"/>
    <mergeCell ref="L4:L10"/>
    <mergeCell ref="A3:A10"/>
    <mergeCell ref="B3:B10"/>
    <mergeCell ref="C3:C10"/>
    <mergeCell ref="D3:D10"/>
    <mergeCell ref="E3:J3"/>
    <mergeCell ref="K3:Q3"/>
    <mergeCell ref="M4:M10"/>
    <mergeCell ref="N4:N10"/>
    <mergeCell ref="O4:Q4"/>
    <mergeCell ref="O5:O10"/>
  </mergeCells>
  <printOptions/>
  <pageMargins left="0.31" right="0.15748031496062992" top="0.45" bottom="0.26" header="0.41" footer="0.2"/>
  <pageSetup firstPageNumber="1" useFirstPageNumber="1" horizontalDpi="600" verticalDpi="600" orientation="portrait" paperSize="9" scale="83" r:id="rId1"/>
  <headerFooter alignWithMargins="0">
    <oddFooter>&amp;C&amp;P ページ</oddFooter>
  </headerFooter>
  <rowBreaks count="3" manualBreakCount="3">
    <brk id="47" min="2" max="20" man="1"/>
    <brk id="85" min="2" max="20" man="1"/>
    <brk id="126" min="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KY-SOU56</dc:creator>
  <cp:keywords/>
  <dc:description/>
  <cp:lastModifiedBy>奈良県</cp:lastModifiedBy>
  <cp:lastPrinted>2021-06-28T00:59:09Z</cp:lastPrinted>
  <dcterms:created xsi:type="dcterms:W3CDTF">2019-05-28T02:32:06Z</dcterms:created>
  <dcterms:modified xsi:type="dcterms:W3CDTF">2021-07-02T06:36:02Z</dcterms:modified>
  <cp:category/>
  <cp:version/>
  <cp:contentType/>
  <cp:contentStatus/>
</cp:coreProperties>
</file>