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5655" windowWidth="18195" windowHeight="8820" tabRatio="599" activeTab="0"/>
  </bookViews>
  <sheets>
    <sheet name="定時制 " sheetId="1" r:id="rId1"/>
  </sheets>
  <definedNames>
    <definedName name="_xlnm.Print_Area" localSheetId="0">'定時制 '!$B$1:$O$21</definedName>
  </definedNames>
  <calcPr fullCalcOnLoad="1"/>
</workbook>
</file>

<file path=xl/sharedStrings.xml><?xml version="1.0" encoding="utf-8"?>
<sst xmlns="http://schemas.openxmlformats.org/spreadsheetml/2006/main" count="52" uniqueCount="47">
  <si>
    <t>計</t>
  </si>
  <si>
    <t>男</t>
  </si>
  <si>
    <t>女</t>
  </si>
  <si>
    <t>学　校　名</t>
  </si>
  <si>
    <t>県　　立　　計</t>
  </si>
  <si>
    <t>公　　立　　計</t>
  </si>
  <si>
    <t>全　　県　　計</t>
  </si>
  <si>
    <t>五　　　　　　條</t>
  </si>
  <si>
    <t>天　　　　　　理</t>
  </si>
  <si>
    <t>山　添（山　辺）</t>
  </si>
  <si>
    <t>立</t>
  </si>
  <si>
    <t>私立</t>
  </si>
  <si>
    <t>市町村立</t>
  </si>
  <si>
    <t>市　町　村　立　計</t>
  </si>
  <si>
    <t>奈　良　朱　雀</t>
  </si>
  <si>
    <t>畝　　　　　　傍</t>
  </si>
  <si>
    <t>設置者</t>
  </si>
  <si>
    <t>本務教員数</t>
  </si>
  <si>
    <t>大　和　中　央</t>
  </si>
  <si>
    <t>県</t>
  </si>
  <si>
    <t>生　　徒　　数　　（本　科）</t>
  </si>
  <si>
    <t>本務職員数</t>
  </si>
  <si>
    <t>１学年</t>
  </si>
  <si>
    <t>２学年</t>
  </si>
  <si>
    <t>３学年</t>
  </si>
  <si>
    <t>合計</t>
  </si>
  <si>
    <t>合　　　計</t>
  </si>
  <si>
    <t>男子</t>
  </si>
  <si>
    <t>女子</t>
  </si>
  <si>
    <t>４学年</t>
  </si>
  <si>
    <t>再掲</t>
  </si>
  <si>
    <t>高等学校（定時制）＜暫定速報値＞</t>
  </si>
  <si>
    <t>学年生徒数の合計の合致</t>
  </si>
  <si>
    <t>男女別の生徒数合計と</t>
  </si>
  <si>
    <t>横（学年合計）と</t>
  </si>
  <si>
    <t>縦の合計の合致</t>
  </si>
  <si>
    <t>全県</t>
  </si>
  <si>
    <t>県立</t>
  </si>
  <si>
    <t>市町村立</t>
  </si>
  <si>
    <t>公立</t>
  </si>
  <si>
    <t>生徒数</t>
  </si>
  <si>
    <t>横（男女の合計）と</t>
  </si>
  <si>
    <t>校数</t>
  </si>
  <si>
    <t>学級数合計</t>
  </si>
  <si>
    <t>令和３年５月１日現在</t>
  </si>
  <si>
    <t>奈　良　商　工</t>
  </si>
  <si>
    <t>西 吉 野 農 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</si>
</sst>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0_ "/>
    <numFmt numFmtId="181" formatCode="0_);[Red]\(0\)"/>
    <numFmt numFmtId="182" formatCode="#,##0_ 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38" fontId="0" fillId="0" borderId="18" xfId="0" applyNumberForma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182" fontId="0" fillId="0" borderId="20" xfId="0" applyNumberFormat="1" applyFill="1" applyBorder="1" applyAlignment="1">
      <alignment horizontal="right" vertical="center"/>
    </xf>
    <xf numFmtId="38" fontId="0" fillId="0" borderId="21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2" fontId="0" fillId="0" borderId="22" xfId="0" applyNumberFormat="1" applyFill="1" applyBorder="1" applyAlignment="1">
      <alignment horizontal="right" vertical="center"/>
    </xf>
    <xf numFmtId="38" fontId="0" fillId="0" borderId="23" xfId="0" applyNumberForma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182" fontId="0" fillId="0" borderId="25" xfId="0" applyNumberFormat="1" applyFill="1" applyBorder="1" applyAlignment="1">
      <alignment horizontal="right" vertical="center"/>
    </xf>
    <xf numFmtId="38" fontId="0" fillId="0" borderId="26" xfId="0" applyNumberForma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182" fontId="0" fillId="0" borderId="28" xfId="0" applyNumberFormat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 horizontal="right" vertical="center"/>
    </xf>
    <xf numFmtId="38" fontId="0" fillId="0" borderId="28" xfId="0" applyNumberFormat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6" xfId="0" applyBorder="1" applyAlignment="1">
      <alignment horizontal="right" vertical="center" shrinkToFit="1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Continuous" vertical="center"/>
    </xf>
    <xf numFmtId="38" fontId="5" fillId="0" borderId="20" xfId="0" applyNumberFormat="1" applyFont="1" applyFill="1" applyBorder="1" applyAlignment="1">
      <alignment horizontal="right" vertical="center"/>
    </xf>
    <xf numFmtId="38" fontId="5" fillId="0" borderId="21" xfId="49" applyFont="1" applyFill="1" applyBorder="1" applyAlignment="1" applyProtection="1">
      <alignment horizontal="right" vertical="center"/>
      <protection locked="0"/>
    </xf>
    <xf numFmtId="38" fontId="5" fillId="0" borderId="33" xfId="49" applyFont="1" applyFill="1" applyBorder="1" applyAlignment="1" applyProtection="1">
      <alignment horizontal="right"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38" fontId="5" fillId="0" borderId="34" xfId="49" applyFont="1" applyFill="1" applyBorder="1" applyAlignment="1" applyProtection="1">
      <alignment horizontal="right" vertical="center"/>
      <protection locked="0"/>
    </xf>
    <xf numFmtId="38" fontId="5" fillId="0" borderId="35" xfId="49" applyFont="1" applyFill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36" xfId="49" applyFont="1" applyFill="1" applyBorder="1" applyAlignment="1">
      <alignment horizontal="right" vertical="center"/>
    </xf>
    <xf numFmtId="38" fontId="5" fillId="0" borderId="37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8" fontId="5" fillId="0" borderId="38" xfId="49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39" xfId="49" applyFont="1" applyFill="1" applyBorder="1" applyAlignment="1">
      <alignment horizontal="right" vertical="center"/>
    </xf>
    <xf numFmtId="38" fontId="5" fillId="0" borderId="40" xfId="49" applyFont="1" applyFill="1" applyBorder="1" applyAlignment="1">
      <alignment horizontal="right"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41" xfId="49" applyFont="1" applyFill="1" applyBorder="1" applyAlignment="1">
      <alignment horizontal="right" vertical="center"/>
    </xf>
    <xf numFmtId="38" fontId="5" fillId="0" borderId="42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horizontal="right" vertical="center"/>
    </xf>
    <xf numFmtId="38" fontId="5" fillId="0" borderId="43" xfId="49" applyFont="1" applyFill="1" applyBorder="1" applyAlignment="1">
      <alignment horizontal="right" vertical="center"/>
    </xf>
    <xf numFmtId="38" fontId="5" fillId="0" borderId="27" xfId="49" applyFont="1" applyFill="1" applyBorder="1" applyAlignment="1">
      <alignment horizontal="right" vertical="center"/>
    </xf>
    <xf numFmtId="38" fontId="5" fillId="0" borderId="44" xfId="49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38" fontId="5" fillId="0" borderId="45" xfId="49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38" fontId="5" fillId="0" borderId="21" xfId="49" applyFont="1" applyFill="1" applyBorder="1" applyAlignment="1" applyProtection="1">
      <alignment horizontal="right" vertical="center"/>
      <protection/>
    </xf>
    <xf numFmtId="181" fontId="5" fillId="0" borderId="22" xfId="49" applyNumberFormat="1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horizontal="right" vertical="center"/>
    </xf>
    <xf numFmtId="38" fontId="5" fillId="0" borderId="23" xfId="49" applyFont="1" applyFill="1" applyBorder="1" applyAlignment="1" applyProtection="1">
      <alignment horizontal="right" vertical="center"/>
      <protection locked="0"/>
    </xf>
    <xf numFmtId="38" fontId="5" fillId="0" borderId="46" xfId="49" applyFont="1" applyFill="1" applyBorder="1" applyAlignment="1" applyProtection="1">
      <alignment horizontal="right" vertical="center"/>
      <protection locked="0"/>
    </xf>
    <xf numFmtId="38" fontId="5" fillId="0" borderId="24" xfId="49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38" fontId="5" fillId="0" borderId="23" xfId="49" applyFont="1" applyFill="1" applyBorder="1" applyAlignment="1" applyProtection="1">
      <alignment horizontal="right" vertical="center"/>
      <protection/>
    </xf>
    <xf numFmtId="38" fontId="5" fillId="0" borderId="47" xfId="49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horizontal="right" vertical="center"/>
    </xf>
    <xf numFmtId="181" fontId="5" fillId="0" borderId="25" xfId="49" applyNumberFormat="1" applyFont="1" applyFill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26" xfId="49" applyFont="1" applyBorder="1" applyAlignment="1">
      <alignment horizontal="right" vertical="center"/>
    </xf>
    <xf numFmtId="38" fontId="5" fillId="0" borderId="43" xfId="49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38" fontId="5" fillId="0" borderId="28" xfId="49" applyFont="1" applyBorder="1" applyAlignment="1">
      <alignment vertical="center"/>
    </xf>
    <xf numFmtId="38" fontId="5" fillId="0" borderId="43" xfId="49" applyFont="1" applyBorder="1" applyAlignment="1" applyProtection="1">
      <alignment vertical="center"/>
      <protection locked="0"/>
    </xf>
    <xf numFmtId="38" fontId="5" fillId="0" borderId="43" xfId="49" applyFont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24" xfId="49" applyFont="1" applyBorder="1" applyAlignment="1">
      <alignment horizontal="right" vertical="center"/>
    </xf>
    <xf numFmtId="38" fontId="5" fillId="0" borderId="23" xfId="49" applyFont="1" applyBorder="1" applyAlignment="1">
      <alignment horizontal="right" vertical="center"/>
    </xf>
    <xf numFmtId="38" fontId="5" fillId="0" borderId="46" xfId="49" applyFont="1" applyBorder="1" applyAlignment="1">
      <alignment horizontal="right" vertical="center"/>
    </xf>
    <xf numFmtId="38" fontId="5" fillId="0" borderId="25" xfId="49" applyFont="1" applyBorder="1" applyAlignment="1">
      <alignment horizontal="right" vertical="center"/>
    </xf>
    <xf numFmtId="38" fontId="5" fillId="0" borderId="23" xfId="49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38" fontId="5" fillId="0" borderId="40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textRotation="255"/>
    </xf>
    <xf numFmtId="0" fontId="0" fillId="0" borderId="13" xfId="0" applyFont="1" applyBorder="1" applyAlignment="1">
      <alignment vertical="distributed" textRotation="255"/>
    </xf>
    <xf numFmtId="0" fontId="0" fillId="0" borderId="10" xfId="0" applyFont="1" applyBorder="1" applyAlignment="1">
      <alignment vertical="distributed" textRotation="255"/>
    </xf>
    <xf numFmtId="0" fontId="0" fillId="0" borderId="12" xfId="0" applyFont="1" applyBorder="1" applyAlignment="1">
      <alignment vertical="distributed" textRotation="255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distributed" textRotation="255" indent="1"/>
    </xf>
    <xf numFmtId="0" fontId="5" fillId="0" borderId="10" xfId="0" applyFont="1" applyBorder="1" applyAlignment="1">
      <alignment horizontal="center" vertical="distributed" textRotation="255" indent="1"/>
    </xf>
    <xf numFmtId="0" fontId="5" fillId="0" borderId="12" xfId="0" applyFont="1" applyBorder="1" applyAlignment="1">
      <alignment horizontal="center" vertical="distributed" textRotation="255" inden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distributed" textRotation="255" indent="1"/>
    </xf>
    <xf numFmtId="0" fontId="5" fillId="0" borderId="35" xfId="0" applyFont="1" applyBorder="1" applyAlignment="1">
      <alignment horizontal="center" vertical="distributed" textRotation="255" indent="1"/>
    </xf>
    <xf numFmtId="0" fontId="5" fillId="0" borderId="54" xfId="0" applyFont="1" applyBorder="1" applyAlignment="1">
      <alignment horizontal="center" vertical="distributed" textRotation="255" indent="1"/>
    </xf>
    <xf numFmtId="0" fontId="5" fillId="0" borderId="55" xfId="0" applyFont="1" applyBorder="1" applyAlignment="1">
      <alignment horizontal="center" vertical="distributed" textRotation="255" indent="1"/>
    </xf>
    <xf numFmtId="0" fontId="5" fillId="0" borderId="33" xfId="0" applyFont="1" applyBorder="1" applyAlignment="1">
      <alignment horizontal="center" vertical="distributed" textRotation="255" indent="1"/>
    </xf>
    <xf numFmtId="0" fontId="5" fillId="0" borderId="46" xfId="0" applyFont="1" applyBorder="1" applyAlignment="1">
      <alignment horizontal="center" vertical="distributed" textRotation="255" indent="1"/>
    </xf>
    <xf numFmtId="0" fontId="5" fillId="0" borderId="56" xfId="0" applyFont="1" applyBorder="1" applyAlignment="1">
      <alignment horizontal="distributed" vertical="distributed" indent="1"/>
    </xf>
    <xf numFmtId="0" fontId="5" fillId="0" borderId="57" xfId="0" applyFont="1" applyBorder="1" applyAlignment="1">
      <alignment horizontal="distributed" vertical="distributed" inden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distributed" textRotation="255" indent="1"/>
    </xf>
    <xf numFmtId="0" fontId="5" fillId="0" borderId="22" xfId="0" applyFont="1" applyBorder="1" applyAlignment="1">
      <alignment horizontal="center" vertical="distributed" textRotation="255" indent="1"/>
    </xf>
    <xf numFmtId="0" fontId="5" fillId="0" borderId="25" xfId="0" applyFont="1" applyBorder="1" applyAlignment="1">
      <alignment horizontal="center" vertical="distributed" textRotation="255" indent="1"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0" fillId="0" borderId="25" xfId="0" applyBorder="1" applyAlignment="1">
      <alignment horizontal="center" vertical="top" shrinkToFi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showZeros="0" tabSelected="1" view="pageBreakPreview" zoomScale="90" zoomScaleNormal="85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1" sqref="P1:W16384"/>
    </sheetView>
  </sheetViews>
  <sheetFormatPr defaultColWidth="9.00390625" defaultRowHeight="13.5"/>
  <cols>
    <col min="1" max="1" width="4.00390625" style="0" hidden="1" customWidth="1"/>
    <col min="2" max="2" width="4.625" style="0" customWidth="1"/>
    <col min="3" max="3" width="14.25390625" style="0" customWidth="1"/>
    <col min="4" max="4" width="5.00390625" style="0" customWidth="1"/>
    <col min="5" max="8" width="4.875" style="0" customWidth="1"/>
    <col min="9" max="9" width="7.25390625" style="0" customWidth="1"/>
    <col min="10" max="11" width="4.875" style="0" customWidth="1"/>
    <col min="12" max="14" width="5.375" style="0" customWidth="1"/>
    <col min="15" max="15" width="6.25390625" style="0" customWidth="1"/>
    <col min="16" max="16" width="0" style="0" hidden="1" customWidth="1"/>
    <col min="17" max="17" width="3.625" style="0" hidden="1" customWidth="1"/>
    <col min="18" max="18" width="5.625" style="0" hidden="1" customWidth="1"/>
    <col min="19" max="19" width="7.00390625" style="0" hidden="1" customWidth="1"/>
    <col min="20" max="20" width="4.625" style="0" hidden="1" customWidth="1"/>
    <col min="21" max="21" width="5.50390625" style="0" hidden="1" customWidth="1"/>
    <col min="22" max="22" width="5.25390625" style="0" hidden="1" customWidth="1"/>
    <col min="23" max="23" width="4.875" style="0" hidden="1" customWidth="1"/>
  </cols>
  <sheetData>
    <row r="1" spans="2:11" ht="17.25">
      <c r="B1" s="1" t="s">
        <v>31</v>
      </c>
      <c r="K1" t="s">
        <v>44</v>
      </c>
    </row>
    <row r="2" spans="5:14" ht="14.25" thickBot="1">
      <c r="E2" s="3"/>
      <c r="F2" s="3"/>
      <c r="G2" s="3"/>
      <c r="H2" s="3"/>
      <c r="I2" s="3"/>
      <c r="L2" s="2"/>
      <c r="M2" s="2"/>
      <c r="N2" s="2"/>
    </row>
    <row r="3" spans="1:15" ht="21" customHeight="1">
      <c r="A3" s="115" t="s">
        <v>42</v>
      </c>
      <c r="B3" s="116" t="s">
        <v>16</v>
      </c>
      <c r="C3" s="119" t="s">
        <v>3</v>
      </c>
      <c r="D3" s="122" t="s">
        <v>43</v>
      </c>
      <c r="E3" s="125" t="s">
        <v>20</v>
      </c>
      <c r="F3" s="126"/>
      <c r="G3" s="126"/>
      <c r="H3" s="126"/>
      <c r="I3" s="126"/>
      <c r="J3" s="126"/>
      <c r="K3" s="127"/>
      <c r="L3" s="125" t="s">
        <v>17</v>
      </c>
      <c r="M3" s="126"/>
      <c r="N3" s="127"/>
      <c r="O3" s="134" t="s">
        <v>21</v>
      </c>
    </row>
    <row r="4" spans="1:15" ht="21" customHeight="1">
      <c r="A4" s="115"/>
      <c r="B4" s="117"/>
      <c r="C4" s="120"/>
      <c r="D4" s="123"/>
      <c r="E4" s="128"/>
      <c r="F4" s="129"/>
      <c r="G4" s="129"/>
      <c r="H4" s="129"/>
      <c r="I4" s="129"/>
      <c r="J4" s="129"/>
      <c r="K4" s="130"/>
      <c r="L4" s="131"/>
      <c r="M4" s="132"/>
      <c r="N4" s="133"/>
      <c r="O4" s="135"/>
    </row>
    <row r="5" spans="1:15" ht="24.75" customHeight="1">
      <c r="A5" s="115"/>
      <c r="B5" s="117"/>
      <c r="C5" s="120"/>
      <c r="D5" s="123"/>
      <c r="E5" s="137" t="s">
        <v>22</v>
      </c>
      <c r="F5" s="137" t="s">
        <v>23</v>
      </c>
      <c r="G5" s="137" t="s">
        <v>24</v>
      </c>
      <c r="H5" s="137" t="s">
        <v>29</v>
      </c>
      <c r="I5" s="140" t="s">
        <v>25</v>
      </c>
      <c r="J5" s="143" t="s">
        <v>30</v>
      </c>
      <c r="K5" s="144"/>
      <c r="L5" s="145" t="s">
        <v>26</v>
      </c>
      <c r="M5" s="146"/>
      <c r="N5" s="147"/>
      <c r="O5" s="135"/>
    </row>
    <row r="6" spans="1:15" ht="21" customHeight="1">
      <c r="A6" s="115"/>
      <c r="B6" s="117"/>
      <c r="C6" s="120"/>
      <c r="D6" s="123"/>
      <c r="E6" s="138"/>
      <c r="F6" s="138"/>
      <c r="G6" s="138"/>
      <c r="H6" s="138"/>
      <c r="I6" s="141"/>
      <c r="J6" s="140" t="s">
        <v>27</v>
      </c>
      <c r="K6" s="151" t="s">
        <v>28</v>
      </c>
      <c r="L6" s="148"/>
      <c r="M6" s="149"/>
      <c r="N6" s="150"/>
      <c r="O6" s="135"/>
    </row>
    <row r="7" spans="1:23" ht="24.75" customHeight="1" thickBot="1">
      <c r="A7" s="115"/>
      <c r="B7" s="117"/>
      <c r="C7" s="120"/>
      <c r="D7" s="123"/>
      <c r="E7" s="138"/>
      <c r="F7" s="138"/>
      <c r="G7" s="138"/>
      <c r="H7" s="138"/>
      <c r="I7" s="141"/>
      <c r="J7" s="141"/>
      <c r="K7" s="152"/>
      <c r="L7" s="148"/>
      <c r="M7" s="149"/>
      <c r="N7" s="150"/>
      <c r="O7" s="135"/>
      <c r="P7" s="162" t="s">
        <v>40</v>
      </c>
      <c r="Q7" s="163"/>
      <c r="R7" s="163"/>
      <c r="S7" s="163" t="s">
        <v>40</v>
      </c>
      <c r="T7" s="163"/>
      <c r="U7" s="163"/>
      <c r="V7" s="164" t="s">
        <v>17</v>
      </c>
      <c r="W7" s="164"/>
    </row>
    <row r="8" spans="1:23" ht="21" customHeight="1">
      <c r="A8" s="115"/>
      <c r="B8" s="117"/>
      <c r="C8" s="120"/>
      <c r="D8" s="123"/>
      <c r="E8" s="138"/>
      <c r="F8" s="138"/>
      <c r="G8" s="138"/>
      <c r="H8" s="138"/>
      <c r="I8" s="141"/>
      <c r="J8" s="141"/>
      <c r="K8" s="152"/>
      <c r="L8" s="128"/>
      <c r="M8" s="129"/>
      <c r="N8" s="130"/>
      <c r="O8" s="136"/>
      <c r="P8" s="165" t="s">
        <v>33</v>
      </c>
      <c r="Q8" s="166"/>
      <c r="R8" s="167"/>
      <c r="S8" s="168" t="s">
        <v>34</v>
      </c>
      <c r="T8" s="169"/>
      <c r="U8" s="170"/>
      <c r="V8" s="165" t="s">
        <v>41</v>
      </c>
      <c r="W8" s="167"/>
    </row>
    <row r="9" spans="1:23" ht="24.75" customHeight="1" thickBot="1">
      <c r="A9" s="115"/>
      <c r="B9" s="118"/>
      <c r="C9" s="121"/>
      <c r="D9" s="124"/>
      <c r="E9" s="139"/>
      <c r="F9" s="139"/>
      <c r="G9" s="139"/>
      <c r="H9" s="139"/>
      <c r="I9" s="142"/>
      <c r="J9" s="142"/>
      <c r="K9" s="153"/>
      <c r="L9" s="11" t="s">
        <v>1</v>
      </c>
      <c r="M9" s="12" t="s">
        <v>2</v>
      </c>
      <c r="N9" s="13" t="s">
        <v>0</v>
      </c>
      <c r="O9" s="14" t="s">
        <v>0</v>
      </c>
      <c r="P9" s="154" t="s">
        <v>32</v>
      </c>
      <c r="Q9" s="155"/>
      <c r="R9" s="156"/>
      <c r="S9" s="157" t="s">
        <v>35</v>
      </c>
      <c r="T9" s="158"/>
      <c r="U9" s="159"/>
      <c r="V9" s="154" t="s">
        <v>35</v>
      </c>
      <c r="W9" s="156"/>
    </row>
    <row r="10" spans="1:23" s="4" customFormat="1" ht="27" customHeight="1">
      <c r="A10" s="4">
        <v>1</v>
      </c>
      <c r="B10" s="10"/>
      <c r="C10" s="47" t="s">
        <v>14</v>
      </c>
      <c r="D10" s="50">
        <v>6</v>
      </c>
      <c r="E10" s="51"/>
      <c r="F10" s="52">
        <v>9</v>
      </c>
      <c r="G10" s="53">
        <v>21</v>
      </c>
      <c r="H10" s="54">
        <v>11</v>
      </c>
      <c r="I10" s="55">
        <f>SUM(E10:H10)</f>
        <v>41</v>
      </c>
      <c r="J10" s="56">
        <v>32</v>
      </c>
      <c r="K10" s="57">
        <v>9</v>
      </c>
      <c r="L10" s="58">
        <v>11</v>
      </c>
      <c r="M10" s="59">
        <v>3</v>
      </c>
      <c r="N10" s="60">
        <f>SUM(L10:M10)</f>
        <v>14</v>
      </c>
      <c r="O10" s="61">
        <v>3</v>
      </c>
      <c r="P10" s="16" t="str">
        <f>C10</f>
        <v>奈　良　朱　雀</v>
      </c>
      <c r="Q10" s="17" t="str">
        <f>IF(I10=R10,"○","×")</f>
        <v>○</v>
      </c>
      <c r="R10" s="18">
        <f>J10+K10</f>
        <v>41</v>
      </c>
      <c r="S10" s="28"/>
      <c r="T10" s="29"/>
      <c r="U10" s="30"/>
      <c r="V10" s="41"/>
      <c r="W10" s="30"/>
    </row>
    <row r="11" spans="2:23" s="4" customFormat="1" ht="27" customHeight="1">
      <c r="B11" s="6" t="s">
        <v>19</v>
      </c>
      <c r="C11" s="114" t="s">
        <v>45</v>
      </c>
      <c r="D11" s="113">
        <v>2</v>
      </c>
      <c r="E11" s="51">
        <v>12</v>
      </c>
      <c r="F11" s="52"/>
      <c r="G11" s="53"/>
      <c r="H11" s="52"/>
      <c r="I11" s="55">
        <f>SUM(E11:H11)</f>
        <v>12</v>
      </c>
      <c r="J11" s="56">
        <v>8</v>
      </c>
      <c r="K11" s="57">
        <v>4</v>
      </c>
      <c r="L11" s="63">
        <v>6</v>
      </c>
      <c r="M11" s="64">
        <v>0</v>
      </c>
      <c r="N11" s="65">
        <f>SUM(L11:M11)</f>
        <v>6</v>
      </c>
      <c r="O11" s="66">
        <v>1</v>
      </c>
      <c r="P11" s="19" t="str">
        <f>C11</f>
        <v>奈　良　商　工</v>
      </c>
      <c r="Q11" s="20" t="str">
        <f>IF(I11=R11,"○","×")</f>
        <v>○</v>
      </c>
      <c r="R11" s="21">
        <f>J11+K11</f>
        <v>12</v>
      </c>
      <c r="S11" s="31"/>
      <c r="T11" s="15"/>
      <c r="U11" s="32"/>
      <c r="V11" s="42"/>
      <c r="W11" s="32"/>
    </row>
    <row r="12" spans="1:23" s="4" customFormat="1" ht="27" customHeight="1">
      <c r="A12" s="4">
        <v>1</v>
      </c>
      <c r="B12" s="6"/>
      <c r="C12" s="48" t="s">
        <v>18</v>
      </c>
      <c r="D12" s="62">
        <v>31</v>
      </c>
      <c r="E12" s="51">
        <v>108</v>
      </c>
      <c r="F12" s="52">
        <v>137</v>
      </c>
      <c r="G12" s="53">
        <v>111</v>
      </c>
      <c r="H12" s="52">
        <v>56</v>
      </c>
      <c r="I12" s="55">
        <f>SUM(E12:H12)</f>
        <v>412</v>
      </c>
      <c r="J12" s="56">
        <v>225</v>
      </c>
      <c r="K12" s="57">
        <v>187</v>
      </c>
      <c r="L12" s="63">
        <v>31</v>
      </c>
      <c r="M12" s="64">
        <v>16</v>
      </c>
      <c r="N12" s="65">
        <f>SUM(L12:M12)</f>
        <v>47</v>
      </c>
      <c r="O12" s="66">
        <v>11</v>
      </c>
      <c r="P12" s="19" t="str">
        <f>C12</f>
        <v>大　和　中　央</v>
      </c>
      <c r="Q12" s="20" t="str">
        <f aca="true" t="shared" si="0" ref="Q12:Q21">IF(I12=R12,"○","×")</f>
        <v>○</v>
      </c>
      <c r="R12" s="21">
        <f aca="true" t="shared" si="1" ref="R12:R21">J12+K12</f>
        <v>412</v>
      </c>
      <c r="S12" s="31"/>
      <c r="T12" s="15"/>
      <c r="U12" s="32"/>
      <c r="V12" s="42"/>
      <c r="W12" s="32"/>
    </row>
    <row r="13" spans="1:23" s="4" customFormat="1" ht="27" customHeight="1">
      <c r="A13" s="4">
        <v>1</v>
      </c>
      <c r="B13" s="6" t="s">
        <v>10</v>
      </c>
      <c r="C13" s="48" t="s">
        <v>15</v>
      </c>
      <c r="D13" s="62">
        <v>4</v>
      </c>
      <c r="E13" s="51">
        <v>6</v>
      </c>
      <c r="F13" s="52">
        <v>10</v>
      </c>
      <c r="G13" s="53">
        <v>13</v>
      </c>
      <c r="H13" s="52">
        <v>8</v>
      </c>
      <c r="I13" s="55">
        <f>SUM(E13:H13)</f>
        <v>37</v>
      </c>
      <c r="J13" s="56">
        <v>19</v>
      </c>
      <c r="K13" s="57">
        <v>18</v>
      </c>
      <c r="L13" s="63">
        <v>10</v>
      </c>
      <c r="M13" s="64">
        <v>1</v>
      </c>
      <c r="N13" s="65">
        <f>SUM(L13:M13)</f>
        <v>11</v>
      </c>
      <c r="O13" s="66">
        <v>2</v>
      </c>
      <c r="P13" s="19" t="str">
        <f>C13</f>
        <v>畝　　　　　　傍</v>
      </c>
      <c r="Q13" s="20" t="str">
        <f t="shared" si="0"/>
        <v>○</v>
      </c>
      <c r="R13" s="21">
        <f t="shared" si="1"/>
        <v>37</v>
      </c>
      <c r="S13" s="31"/>
      <c r="T13" s="15"/>
      <c r="U13" s="32"/>
      <c r="V13" s="42"/>
      <c r="W13" s="32"/>
    </row>
    <row r="14" spans="1:23" s="4" customFormat="1" ht="27" customHeight="1" thickBot="1">
      <c r="A14" s="15">
        <v>1</v>
      </c>
      <c r="B14" s="5"/>
      <c r="C14" s="110" t="s">
        <v>7</v>
      </c>
      <c r="D14" s="62">
        <v>2</v>
      </c>
      <c r="E14" s="51"/>
      <c r="F14" s="52"/>
      <c r="G14" s="53">
        <v>2</v>
      </c>
      <c r="H14" s="52">
        <v>2</v>
      </c>
      <c r="I14" s="55">
        <f>SUM(E14:H14)</f>
        <v>4</v>
      </c>
      <c r="J14" s="56">
        <v>3</v>
      </c>
      <c r="K14" s="57">
        <v>1</v>
      </c>
      <c r="L14" s="63">
        <v>4</v>
      </c>
      <c r="M14" s="64">
        <v>1</v>
      </c>
      <c r="N14" s="67">
        <f>SUM(L14:M14)</f>
        <v>5</v>
      </c>
      <c r="O14" s="66">
        <v>1</v>
      </c>
      <c r="P14" s="22" t="str">
        <f>C14</f>
        <v>五　　　　　　條</v>
      </c>
      <c r="Q14" s="23" t="str">
        <f t="shared" si="0"/>
        <v>○</v>
      </c>
      <c r="R14" s="24">
        <f t="shared" si="1"/>
        <v>4</v>
      </c>
      <c r="S14" s="33"/>
      <c r="T14" s="34"/>
      <c r="U14" s="35"/>
      <c r="V14" s="43"/>
      <c r="W14" s="35"/>
    </row>
    <row r="15" spans="1:23" ht="27" customHeight="1" thickBot="1">
      <c r="A15">
        <f>COUNT(A10:A14)</f>
        <v>4</v>
      </c>
      <c r="B15" s="7" t="s">
        <v>4</v>
      </c>
      <c r="C15" s="111"/>
      <c r="D15" s="68">
        <f>SUM(D10:D14)</f>
        <v>45</v>
      </c>
      <c r="E15" s="69">
        <f>SUM(E10:E14)</f>
        <v>126</v>
      </c>
      <c r="F15" s="70">
        <f aca="true" t="shared" si="2" ref="F15:N15">SUM(F10:F14)</f>
        <v>156</v>
      </c>
      <c r="G15" s="71">
        <f t="shared" si="2"/>
        <v>147</v>
      </c>
      <c r="H15" s="70">
        <f t="shared" si="2"/>
        <v>77</v>
      </c>
      <c r="I15" s="72">
        <f t="shared" si="2"/>
        <v>506</v>
      </c>
      <c r="J15" s="73">
        <f t="shared" si="2"/>
        <v>287</v>
      </c>
      <c r="K15" s="74">
        <f t="shared" si="2"/>
        <v>219</v>
      </c>
      <c r="L15" s="69">
        <f t="shared" si="2"/>
        <v>62</v>
      </c>
      <c r="M15" s="75">
        <f t="shared" si="2"/>
        <v>21</v>
      </c>
      <c r="N15" s="76">
        <f t="shared" si="2"/>
        <v>83</v>
      </c>
      <c r="O15" s="76">
        <f>SUM(O10:O14)</f>
        <v>18</v>
      </c>
      <c r="P15" s="25" t="str">
        <f>B15</f>
        <v>県　　立　　計</v>
      </c>
      <c r="Q15" s="26" t="str">
        <f t="shared" si="0"/>
        <v>○</v>
      </c>
      <c r="R15" s="27">
        <f t="shared" si="1"/>
        <v>506</v>
      </c>
      <c r="S15" s="36" t="s">
        <v>37</v>
      </c>
      <c r="T15" s="26" t="str">
        <f>IF(I15=U15,"○","×")</f>
        <v>○</v>
      </c>
      <c r="U15" s="37">
        <f>SUM(E15:H15)</f>
        <v>506</v>
      </c>
      <c r="V15" s="44" t="str">
        <f>IF(N15=W15,"○","×")</f>
        <v>○</v>
      </c>
      <c r="W15" s="37">
        <f>SUM(L15:M15)</f>
        <v>83</v>
      </c>
    </row>
    <row r="16" spans="1:23" s="4" customFormat="1" ht="27" customHeight="1">
      <c r="A16" s="4">
        <v>1</v>
      </c>
      <c r="B16" s="160" t="s">
        <v>12</v>
      </c>
      <c r="C16" s="47" t="s">
        <v>46</v>
      </c>
      <c r="D16" s="77">
        <v>4</v>
      </c>
      <c r="E16" s="51">
        <v>17</v>
      </c>
      <c r="F16" s="52">
        <v>22</v>
      </c>
      <c r="G16" s="53">
        <v>16</v>
      </c>
      <c r="H16" s="52">
        <v>16</v>
      </c>
      <c r="I16" s="55">
        <f>SUM(E16:H16)</f>
        <v>71</v>
      </c>
      <c r="J16" s="78">
        <v>54</v>
      </c>
      <c r="K16" s="79">
        <v>17</v>
      </c>
      <c r="L16" s="80">
        <v>11</v>
      </c>
      <c r="M16" s="64">
        <v>2</v>
      </c>
      <c r="N16" s="66">
        <f>SUM(L16:M16)</f>
        <v>13</v>
      </c>
      <c r="O16" s="81">
        <v>3</v>
      </c>
      <c r="P16" s="16" t="str">
        <f>C16</f>
        <v>西 吉 野 農 業</v>
      </c>
      <c r="Q16" s="17" t="str">
        <f t="shared" si="0"/>
        <v>○</v>
      </c>
      <c r="R16" s="18">
        <f t="shared" si="1"/>
        <v>71</v>
      </c>
      <c r="S16" s="38"/>
      <c r="T16" s="29"/>
      <c r="U16" s="30"/>
      <c r="V16" s="41"/>
      <c r="W16" s="30"/>
    </row>
    <row r="17" spans="1:23" s="4" customFormat="1" ht="27" customHeight="1" thickBot="1">
      <c r="A17" s="4">
        <v>1</v>
      </c>
      <c r="B17" s="161"/>
      <c r="C17" s="48" t="s">
        <v>9</v>
      </c>
      <c r="D17" s="82">
        <v>4</v>
      </c>
      <c r="E17" s="83">
        <v>16</v>
      </c>
      <c r="F17" s="84">
        <v>10</v>
      </c>
      <c r="G17" s="85">
        <v>9</v>
      </c>
      <c r="H17" s="84">
        <v>7</v>
      </c>
      <c r="I17" s="55">
        <f>SUM(E17:H17)</f>
        <v>42</v>
      </c>
      <c r="J17" s="86">
        <v>28</v>
      </c>
      <c r="K17" s="87">
        <v>14</v>
      </c>
      <c r="L17" s="88">
        <v>7</v>
      </c>
      <c r="M17" s="89">
        <v>1</v>
      </c>
      <c r="N17" s="90">
        <f>SUM(L17:M17)</f>
        <v>8</v>
      </c>
      <c r="O17" s="91">
        <v>2</v>
      </c>
      <c r="P17" s="22" t="str">
        <f>C17</f>
        <v>山　添（山　辺）</v>
      </c>
      <c r="Q17" s="23" t="str">
        <f t="shared" si="0"/>
        <v>○</v>
      </c>
      <c r="R17" s="24">
        <f t="shared" si="1"/>
        <v>42</v>
      </c>
      <c r="S17" s="39"/>
      <c r="T17" s="34"/>
      <c r="U17" s="35"/>
      <c r="V17" s="43"/>
      <c r="W17" s="35"/>
    </row>
    <row r="18" spans="1:23" ht="27" customHeight="1" thickBot="1">
      <c r="A18">
        <f>COUNT(A16:A17)</f>
        <v>2</v>
      </c>
      <c r="B18" s="7" t="s">
        <v>13</v>
      </c>
      <c r="C18" s="46"/>
      <c r="D18" s="92">
        <f aca="true" t="shared" si="3" ref="D18:O18">SUM(D16:D17)</f>
        <v>8</v>
      </c>
      <c r="E18" s="93">
        <f t="shared" si="3"/>
        <v>33</v>
      </c>
      <c r="F18" s="94">
        <f t="shared" si="3"/>
        <v>32</v>
      </c>
      <c r="G18" s="92">
        <f t="shared" si="3"/>
        <v>25</v>
      </c>
      <c r="H18" s="94">
        <f t="shared" si="3"/>
        <v>23</v>
      </c>
      <c r="I18" s="94">
        <f t="shared" si="3"/>
        <v>113</v>
      </c>
      <c r="J18" s="95">
        <f t="shared" si="3"/>
        <v>82</v>
      </c>
      <c r="K18" s="96">
        <f t="shared" si="3"/>
        <v>31</v>
      </c>
      <c r="L18" s="69">
        <f t="shared" si="3"/>
        <v>18</v>
      </c>
      <c r="M18" s="75">
        <f t="shared" si="3"/>
        <v>3</v>
      </c>
      <c r="N18" s="76">
        <f t="shared" si="3"/>
        <v>21</v>
      </c>
      <c r="O18" s="76">
        <f t="shared" si="3"/>
        <v>5</v>
      </c>
      <c r="P18" s="25" t="str">
        <f>B18</f>
        <v>市　町　村　立　計</v>
      </c>
      <c r="Q18" s="26" t="str">
        <f t="shared" si="0"/>
        <v>○</v>
      </c>
      <c r="R18" s="27">
        <f t="shared" si="1"/>
        <v>113</v>
      </c>
      <c r="S18" s="40" t="s">
        <v>38</v>
      </c>
      <c r="T18" s="26" t="str">
        <f>IF(I18=U18,"○","×")</f>
        <v>○</v>
      </c>
      <c r="U18" s="37">
        <f>SUM(E18:H18)</f>
        <v>113</v>
      </c>
      <c r="V18" s="44" t="str">
        <f>IF(N18=W18,"○","×")</f>
        <v>○</v>
      </c>
      <c r="W18" s="45">
        <f>SUM(L18:M18)</f>
        <v>21</v>
      </c>
    </row>
    <row r="19" spans="1:23" ht="27" customHeight="1" thickBot="1">
      <c r="A19">
        <f>A15+A18</f>
        <v>6</v>
      </c>
      <c r="B19" s="7" t="s">
        <v>5</v>
      </c>
      <c r="C19" s="46"/>
      <c r="D19" s="92">
        <f aca="true" t="shared" si="4" ref="D19:O19">D15+D18</f>
        <v>53</v>
      </c>
      <c r="E19" s="93">
        <f t="shared" si="4"/>
        <v>159</v>
      </c>
      <c r="F19" s="94">
        <f t="shared" si="4"/>
        <v>188</v>
      </c>
      <c r="G19" s="92">
        <f t="shared" si="4"/>
        <v>172</v>
      </c>
      <c r="H19" s="94">
        <f t="shared" si="4"/>
        <v>100</v>
      </c>
      <c r="I19" s="94">
        <f t="shared" si="4"/>
        <v>619</v>
      </c>
      <c r="J19" s="94">
        <f t="shared" si="4"/>
        <v>369</v>
      </c>
      <c r="K19" s="97">
        <f t="shared" si="4"/>
        <v>250</v>
      </c>
      <c r="L19" s="69">
        <f t="shared" si="4"/>
        <v>80</v>
      </c>
      <c r="M19" s="75">
        <f t="shared" si="4"/>
        <v>24</v>
      </c>
      <c r="N19" s="76">
        <f t="shared" si="4"/>
        <v>104</v>
      </c>
      <c r="O19" s="76">
        <f t="shared" si="4"/>
        <v>23</v>
      </c>
      <c r="P19" s="25" t="str">
        <f>B19</f>
        <v>公　　立　　計</v>
      </c>
      <c r="Q19" s="26" t="str">
        <f t="shared" si="0"/>
        <v>○</v>
      </c>
      <c r="R19" s="27">
        <f t="shared" si="1"/>
        <v>619</v>
      </c>
      <c r="S19" s="36" t="s">
        <v>39</v>
      </c>
      <c r="T19" s="26" t="str">
        <f>IF(I19=U19,"○","×")</f>
        <v>○</v>
      </c>
      <c r="U19" s="37">
        <f>SUM(E19:H19)</f>
        <v>619</v>
      </c>
      <c r="V19" s="44" t="str">
        <f>IF(N19=W19,"○","×")</f>
        <v>○</v>
      </c>
      <c r="W19" s="45">
        <f>SUM(L19:M19)</f>
        <v>104</v>
      </c>
    </row>
    <row r="20" spans="1:23" ht="27" customHeight="1" thickBot="1">
      <c r="A20">
        <v>1</v>
      </c>
      <c r="B20" s="9" t="s">
        <v>11</v>
      </c>
      <c r="C20" s="112" t="s">
        <v>8</v>
      </c>
      <c r="D20" s="98">
        <v>12</v>
      </c>
      <c r="E20" s="99">
        <v>92</v>
      </c>
      <c r="F20" s="99">
        <v>90</v>
      </c>
      <c r="G20" s="99">
        <v>96</v>
      </c>
      <c r="H20" s="99">
        <v>95</v>
      </c>
      <c r="I20" s="100">
        <f>SUM(E20:H20)</f>
        <v>373</v>
      </c>
      <c r="J20" s="99">
        <v>193</v>
      </c>
      <c r="K20" s="99">
        <v>180</v>
      </c>
      <c r="L20" s="101">
        <v>18</v>
      </c>
      <c r="M20" s="102">
        <v>9</v>
      </c>
      <c r="N20" s="103">
        <f>SUM(L20:M20)</f>
        <v>27</v>
      </c>
      <c r="O20" s="104">
        <v>19</v>
      </c>
      <c r="P20" s="25" t="str">
        <f>C20</f>
        <v>天　　　　　　理</v>
      </c>
      <c r="Q20" s="26" t="str">
        <f t="shared" si="0"/>
        <v>○</v>
      </c>
      <c r="R20" s="27">
        <f t="shared" si="1"/>
        <v>373</v>
      </c>
      <c r="S20" s="36" t="s">
        <v>11</v>
      </c>
      <c r="T20" s="26" t="str">
        <f>IF(I20=U20,"○","×")</f>
        <v>○</v>
      </c>
      <c r="U20" s="37">
        <f>SUM(E20:H20)</f>
        <v>373</v>
      </c>
      <c r="V20" s="44" t="str">
        <f>IF(N20=W20,"○","×")</f>
        <v>○</v>
      </c>
      <c r="W20" s="45">
        <f>SUM(L20:M20)</f>
        <v>27</v>
      </c>
    </row>
    <row r="21" spans="1:23" ht="27" customHeight="1" thickBot="1">
      <c r="A21">
        <f>A19+A20</f>
        <v>7</v>
      </c>
      <c r="B21" s="8" t="s">
        <v>6</v>
      </c>
      <c r="C21" s="49"/>
      <c r="D21" s="105">
        <f>D19+D20</f>
        <v>65</v>
      </c>
      <c r="E21" s="106">
        <f aca="true" t="shared" si="5" ref="E21:N21">SUM(E19:E20)</f>
        <v>251</v>
      </c>
      <c r="F21" s="107">
        <f t="shared" si="5"/>
        <v>278</v>
      </c>
      <c r="G21" s="105">
        <f t="shared" si="5"/>
        <v>268</v>
      </c>
      <c r="H21" s="107">
        <f t="shared" si="5"/>
        <v>195</v>
      </c>
      <c r="I21" s="107">
        <f t="shared" si="5"/>
        <v>992</v>
      </c>
      <c r="J21" s="107">
        <f t="shared" si="5"/>
        <v>562</v>
      </c>
      <c r="K21" s="108">
        <f t="shared" si="5"/>
        <v>430</v>
      </c>
      <c r="L21" s="109">
        <f t="shared" si="5"/>
        <v>98</v>
      </c>
      <c r="M21" s="89">
        <f t="shared" si="5"/>
        <v>33</v>
      </c>
      <c r="N21" s="90">
        <f t="shared" si="5"/>
        <v>131</v>
      </c>
      <c r="O21" s="90">
        <f>SUM(O19:O20)</f>
        <v>42</v>
      </c>
      <c r="P21" s="25" t="str">
        <f>B21</f>
        <v>全　　県　　計</v>
      </c>
      <c r="Q21" s="26" t="str">
        <f t="shared" si="0"/>
        <v>○</v>
      </c>
      <c r="R21" s="27">
        <f t="shared" si="1"/>
        <v>992</v>
      </c>
      <c r="S21" s="36" t="s">
        <v>36</v>
      </c>
      <c r="T21" s="26" t="str">
        <f>IF(I21=U21,"○","×")</f>
        <v>○</v>
      </c>
      <c r="U21" s="37">
        <f>SUM(E21:H21)</f>
        <v>992</v>
      </c>
      <c r="V21" s="44" t="str">
        <f>IF(N21=W21,"○","×")</f>
        <v>○</v>
      </c>
      <c r="W21" s="45">
        <f>SUM(L21:M21)</f>
        <v>131</v>
      </c>
    </row>
  </sheetData>
  <sheetProtection/>
  <mergeCells count="26">
    <mergeCell ref="P9:R9"/>
    <mergeCell ref="S9:U9"/>
    <mergeCell ref="V9:W9"/>
    <mergeCell ref="B16:B17"/>
    <mergeCell ref="P7:R7"/>
    <mergeCell ref="S7:U7"/>
    <mergeCell ref="V7:W7"/>
    <mergeCell ref="P8:R8"/>
    <mergeCell ref="S8:U8"/>
    <mergeCell ref="V8:W8"/>
    <mergeCell ref="O3:O8"/>
    <mergeCell ref="E5:E9"/>
    <mergeCell ref="F5:F9"/>
    <mergeCell ref="G5:G9"/>
    <mergeCell ref="H5:H9"/>
    <mergeCell ref="I5:I9"/>
    <mergeCell ref="J5:K5"/>
    <mergeCell ref="L5:N8"/>
    <mergeCell ref="J6:J9"/>
    <mergeCell ref="K6:K9"/>
    <mergeCell ref="A3:A9"/>
    <mergeCell ref="B3:B9"/>
    <mergeCell ref="C3:C9"/>
    <mergeCell ref="D3:D9"/>
    <mergeCell ref="E3:K4"/>
    <mergeCell ref="L3:N4"/>
  </mergeCells>
  <printOptions horizontalCentered="1"/>
  <pageMargins left="0.5905511811023623" right="0.15748031496062992" top="0.7480314960629921" bottom="0.984251968503937" header="0.5118110236220472" footer="0.5118110236220472"/>
  <pageSetup blackAndWhite="1" firstPageNumber="3" useFirstPageNumber="1" horizontalDpi="600" verticalDpi="600" orientation="portrait" paperSize="9" scale="90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2021-06-15T23:45:30Z</cp:lastPrinted>
  <dcterms:created xsi:type="dcterms:W3CDTF">2001-05-27T13:33:54Z</dcterms:created>
  <dcterms:modified xsi:type="dcterms:W3CDTF">2021-07-02T06:22:53Z</dcterms:modified>
  <cp:category/>
  <cp:version/>
  <cp:contentType/>
  <cp:contentStatus/>
</cp:coreProperties>
</file>