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97A4E001-EDD2-4872-8D03-72C6FC9EFF75}"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BE34" i="10" l="1"/>
  <c r="BW34" i="10" s="1"/>
  <c r="BW35" i="10" s="1"/>
  <c r="BW36" i="10" s="1"/>
  <c r="BW37" i="10" s="1"/>
  <c r="BW38" i="10" s="1"/>
  <c r="BW39" i="10" s="1"/>
  <c r="BW40" i="10" s="1"/>
  <c r="CO34" i="10" l="1"/>
  <c r="CO35" i="10" s="1"/>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<sst xmlns="http://schemas.openxmlformats.org/spreadsheetml/2006/main" count="1116" uniqueCount="614">
  <si>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</si>
  <si>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</si>
  <si>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</si>
  <si>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</si>
  <si>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</si>
  <si>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</si>
  <si>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</si>
  <si>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</si>
  <si>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</si>
  <si>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</si>
  <si>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</si>
  <si>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</si>
  <si>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</si>
  <si>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</si>
  <si>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</si>
  <si>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</si>
  <si>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</si>
  <si>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</si>
  <si>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</si>
  <si>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</si>
  <si>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</si>
  <si>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</si>
  <si>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</si>
  <si>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</si>
  <si>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</si>
  <si>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</si>
  <si>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</si>
  <si>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</si>
  <si>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</si>
  <si>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</si>
  <si>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</si>
  <si>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</si>
  <si>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</si>
  <si>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</si>
  <si>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</si>
  <si>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</si>
  <si>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</si>
  <si>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</si>
  <si>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</si>
  <si>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</si>
  <si>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</si>
  <si>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</si>
  <si>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</si>
  <si>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</si>
  <si>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</si>
  <si>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</si>
  <si>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</si>
  <si>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</si>
  <si>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</si>
  <si>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</si>
  <si>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</si>
  <si>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</si>
  <si>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</si>
  <si>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</si>
  <si>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</si>
  <si>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</si>
  <si>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</si>
  <si>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</si>
  <si>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</si>
  <si>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</si>
  <si>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</si>
  <si>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</si>
  <si>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</si>
  <si>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</si>
  <si>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</si>
  <si>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</si>
  <si>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</si>
  <si>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</si>
  <si>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</si>
  <si>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</si>
  <si>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</si>
  <si>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</si>
  <si>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</si>
  <si>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</si>
  <si>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</si>
  <si>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</si>
  <si>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</si>
  <si>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</si>
  <si>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</si>
  <si>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</si>
  <si>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</si>
  <si>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</si>
  <si>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</si>
  <si>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</si>
  <si>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</si>
  <si>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</si>
  <si>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</si>
  <si>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</si>
  <si>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</si>
  <si>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</si>
  <si>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</si>
  <si>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</si>
  <si>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</si>
  <si>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</si>
  <si>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</si>
  <si>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</si>
  <si>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</si>
  <si>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</si>
  <si>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</si>
  <si>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</si>
  <si>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</si>
  <si>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</si>
  <si>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</si>
  <si>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</si>
  <si>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</si>
  <si>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</si>
  <si>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</si>
  <si>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</si>
  <si>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</si>
  <si>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</si>
  <si>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</si>
  <si>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</si>
  <si>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</si>
  <si>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</si>
  <si>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</si>
  <si>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</si>
  <si>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</si>
  <si>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</si>
  <si>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</si>
  <si>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</si>
  <si>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</si>
  <si>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</si>
  <si>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</si>
  <si>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</si>
  <si>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</si>
  <si>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</si>
  <si>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</si>
  <si>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</si>
  <si>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</si>
  <si>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</si>
  <si>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</si>
  <si>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</si>
  <si>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</si>
  <si>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</si>
  <si>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</si>
  <si>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</si>
  <si>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</si>
  <si>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</si>
  <si>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</si>
  <si>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</si>
  <si>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</si>
  <si>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</si>
  <si>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</si>
  <si>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</si>
  <si>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</si>
  <si>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</si>
  <si>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</si>
  <si>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</si>
  <si>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</si>
  <si>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</si>
  <si>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</si>
  <si>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</si>
  <si>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</si>
  <si>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</si>
  <si>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</si>
  <si>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</si>
  <si>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</si>
  <si>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</si>
  <si>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</si>
  <si>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</si>
  <si>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</si>
  <si>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</si>
  <si>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</si>
  <si>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</si>
  <si>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</si>
  <si>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</si>
  <si>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</si>
  <si>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</si>
  <si>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</si>
  <si>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</si>
  <si>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</si>
  <si>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</si>
  <si>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</si>
  <si>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</si>
  <si>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</si>
  <si>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</si>
  <si>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</si>
  <si>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</si>
  <si>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</si>
  <si>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</si>
  <si>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</si>
  <si>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</si>
  <si>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</si>
  <si>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</si>
  <si>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</si>
  <si>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</si>
  <si>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</si>
  <si>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</si>
  <si>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</si>
  <si>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</si>
  <si>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</si>
  <si>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</si>
  <si>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</si>
  <si>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</si>
  <si>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</si>
  <si>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</si>
  <si>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</si>
  <si>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</si>
  <si>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</si>
  <si>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</si>
  <si>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</si>
  <si>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</si>
  <si>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</si>
  <si>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</si>
  <si>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</si>
  <si>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</si>
  <si>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</si>
  <si>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</si>
  <si>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</si>
  <si>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</si>
  <si>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</si>
  <si>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</si>
  <si>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</si>
  <si>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</si>
  <si>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</si>
  <si>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</si>
  <si>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</si>
  <si>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奈良県五條市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</si>
  <si>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</si>
  <si>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</si>
  <si>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</si>
  <si>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</si>
  <si>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</si>
  <si>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</si>
  <si>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</si>
  <si>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</si>
  <si>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</si>
  <si>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</si>
  <si>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</si>
  <si>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</si>
  <si>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</si>
  <si>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</si>
  <si>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</si>
  <si>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</si>
  <si>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</si>
  <si>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</si>
  <si>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</si>
  <si>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</si>
  <si>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</si>
  <si>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</si>
  <si>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</si>
  <si>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</si>
  <si>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</si>
  <si>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</si>
  <si>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</si>
  <si>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</si>
  <si>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</si>
  <si>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</si>
  <si>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</si>
  <si>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</si>
  <si>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</si>
  <si>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</si>
  <si>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</si>
  <si>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</si>
  <si>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</si>
  <si>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</si>
  <si>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</si>
  <si>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</si>
  <si>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</si>
  <si>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</si>
  <si>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</si>
  <si>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</si>
  <si>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</si>
  <si>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</si>
  <si>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</si>
  <si>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</si>
  <si>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</si>
  <si>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</si>
  <si>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</si>
  <si>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</si>
  <si>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</si>
  <si>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</si>
  <si>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</si>
  <si>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</si>
  <si>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</si>
  <si>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</si>
  <si>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</si>
  <si>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</si>
  <si>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</si>
  <si>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</si>
  <si>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</si>
  <si>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</si>
  <si>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</si>
  <si>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</si>
  <si>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</si>
  <si>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</si>
  <si>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</si>
  <si>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</si>
  <si>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</si>
  <si>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</si>
  <si>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</si>
  <si>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</si>
  <si>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</si>
  <si>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</si>
  <si>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</si>
  <si>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</si>
  <si>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</si>
  <si>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</si>
  <si>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</si>
  <si>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</si>
  <si>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</si>
  <si>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</si>
  <si>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</si>
  <si>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</si>
  <si>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</si>
  <si>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</si>
  <si>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</si>
  <si>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</si>
  <si>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</si>
  <si>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</si>
  <si>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</si>
  <si>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</si>
  <si>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</si>
  <si>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</si>
  <si>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</si>
  <si>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</si>
  <si>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</si>
  <si>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</si>
  <si>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</si>
  <si>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</si>
  <si>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</si>
  <si>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</si>
  <si>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</si>
  <si>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</si>
  <si>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</si>
  <si>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</si>
  <si>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</si>
  <si>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</si>
  <si>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</si>
  <si>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</si>
  <si>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</si>
  <si>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</si>
  <si>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</si>
  <si>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</si>
  <si>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</si>
  <si>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</si>
  <si>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</si>
  <si>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</si>
  <si>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</si>
  <si>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</si>
  <si>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</si>
  <si>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</si>
  <si>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</si>
  <si>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</si>
  <si>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</si>
  <si>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</si>
  <si>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</si>
  <si>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</si>
  <si>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</si>
  <si>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</si>
  <si>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</si>
  <si>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</si>
  <si>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</si>
  <si>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</si>
  <si>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</si>
  <si>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</si>
  <si>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</si>
  <si>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</si>
  <si>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</si>
  <si>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</si>
  <si>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</si>
  <si>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</si>
  <si>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</si>
  <si>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</si>
  <si>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</si>
  <si>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</si>
  <si>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</si>
  <si>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</si>
  <si>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</si>
  <si>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</si>
  <si>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</si>
  <si>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奈良県五條市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</si>
  <si>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</si>
  <si>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</si>
  <si>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</si>
  <si>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</si>
  <si>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</si>
  <si>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</si>
  <si>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</si>
  <si>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</si>
  <si>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</si>
  <si>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</si>
  <si>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</si>
  <si>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</si>
  <si>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</si>
  <si>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</si>
  <si>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</si>
  <si>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</si>
  <si>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</si>
  <si>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</si>
  <si>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</si>
  <si>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</si>
  <si>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</si>
  <si>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</si>
  <si>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</si>
  <si>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</si>
  <si>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</si>
  <si>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</si>
  <si>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</si>
  <si>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</si>
  <si>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</si>
  <si>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</si>
  <si>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</si>
  <si>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</si>
  <si>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</si>
  <si>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</si>
  <si>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</si>
  <si>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</si>
  <si>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</si>
  <si>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</si>
  <si>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</si>
  <si>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</si>
  <si>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</si>
  <si>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</si>
  <si>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</si>
  <si>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</si>
  <si>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</si>
  <si>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</si>
  <si>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</si>
  <si>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</si>
  <si>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</si>
  <si>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</si>
  <si>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</si>
  <si>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</si>
  <si>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</si>
  <si>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</si>
  <si>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</si>
  <si>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</si>
  <si>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</si>
  <si>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</si>
  <si>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</si>
  <si>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</si>
  <si>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</si>
  <si>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</si>
  <si>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</si>
  <si>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</si>
  <si>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</si>
  <si>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</si>
  <si>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</si>
  <si>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</si>
  <si>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</si>
  <si>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</si>
  <si>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</si>
  <si>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</si>
  <si>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</si>
  <si>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</si>
  <si>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</si>
  <si>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</si>
  <si>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</si>
  <si>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</si>
  <si>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</si>
  <si>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</si>
  <si>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</si>
  <si>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</si>
  <si>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</si>
  <si>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</si>
  <si>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</si>
  <si>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</si>
  <si>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</si>
  <si>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</si>
  <si>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</si>
  <si>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</si>
  <si>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</si>
  <si>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</si>
  <si>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</si>
  <si>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</si>
  <si>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</si>
  <si>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</si>
  <si>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</si>
  <si>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</si>
  <si>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</si>
  <si>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</si>
  <si>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</si>
  <si>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</si>
  <si>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</si>
  <si>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</si>
  <si>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</si>
  <si>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</si>
  <si>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</si>
  <si>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</si>
  <si>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</si>
  <si>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</si>
  <si>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</si>
  <si>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</si>
  <si>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</si>
  <si>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</si>
  <si>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</si>
  <si>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</si>
  <si>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</si>
  <si>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</si>
  <si>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</si>
  <si>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</si>
  <si>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</si>
  <si>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</si>
  <si>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</si>
  <si>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</si>
  <si>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</si>
  <si>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</si>
  <si>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</si>
  <si>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</si>
  <si>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</si>
  <si>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</si>
  <si>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</si>
  <si>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</si>
  <si>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</si>
  <si>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</si>
  <si>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</si>
  <si>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</si>
  <si>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</si>
  <si>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</si>
  <si>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</si>
  <si>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</si>
  <si>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</si>
  <si>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</si>
  <si>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</si>
  <si>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</si>
  <si>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</si>
  <si>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</si>
  <si>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</si>
  <si>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</si>
  <si>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</si>
  <si>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</si>
  <si>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</si>
  <si>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</si>
  <si>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</si>
  <si>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</si>
  <si>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</si>
  <si>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</si>
  <si>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</si>
  <si>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</si>
  <si>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</si>
  <si>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</si>
  <si>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</si>
  <si>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</si>
  <si>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</si>
  <si>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</si>
  <si>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</si>
  <si>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</si>
  <si>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</si>
  <si>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</si>
  <si>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</si>
  <si>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</si>
  <si>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</si>
  <si>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</si>
  <si>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</si>
  <si>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</si>
  <si>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</si>
  <si>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</si>
  <si>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</si>
  <si>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</si>
  <si>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</si>
  <si>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</si>
  <si>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</si>
  <si>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</si>
  <si>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</si>
  <si>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</si>
  <si>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</si>
  <si>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</si>
  <si>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t>
  </si>
  <si>
    <t>▲ 2.45</t>
  </si>
  <si>
    <t>▲ 11.81</t>
  </si>
  <si>
    <t>▲ 2.42</t>
  </si>
  <si>
    <t>一般会計</t>
  </si>
  <si>
    <t>水道事業会計</t>
  </si>
  <si>
    <t>国民健康保険特別会計</t>
  </si>
  <si>
    <t>介護保険特別会計</t>
  </si>
  <si>
    <t>下水道事業会計</t>
  </si>
  <si>
    <t>後期高齢者医療特別会計</t>
  </si>
  <si>
    <t>大塔診療所特別会計</t>
  </si>
  <si>
    <t>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</si>
  <si>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</si>
  <si>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</si>
  <si>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</si>
  <si>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</si>
  <si>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</si>
  <si>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</si>
  <si>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</si>
  <si>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</si>
  <si>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</si>
  <si>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</si>
  <si>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</si>
  <si>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地域振興基金</t>
    <rPh sb="0" eb="4">
      <t>チイキシンコウ</t>
    </rPh>
    <rPh sb="4" eb="6">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</si>
  <si>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</si>
  <si>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</si>
  <si>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ふるさと五條市応援基金</t>
    <rPh sb="4" eb="7">
      <t>ゴジョウシ</t>
    </rPh>
    <rPh sb="7" eb="9">
      <t>オウエン</t>
    </rPh>
    <rPh sb="9" eb="11">
      <t>キキン</t>
    </rPh>
    <phoneticPr fontId="5"/>
  </si>
  <si>
    <t>文化財保存基金</t>
    <rPh sb="0" eb="3">
      <t>ブンカザイ</t>
    </rPh>
    <rPh sb="3" eb="5">
      <t>ホゾン</t>
    </rPh>
    <rPh sb="5" eb="7">
      <t>キキン</t>
    </rPh>
    <phoneticPr fontId="5"/>
  </si>
  <si>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</si>
  <si>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</si>
  <si>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</si>
  <si>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</si>
  <si>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</si>
  <si>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</si>
  <si>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</si>
  <si>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t>
  </si>
  <si>
    <t>大塔ふるさとセンター</t>
  </si>
  <si>
    <t>五條市土地開発公社</t>
  </si>
  <si>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</si>
  <si>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</si>
  <si>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</si>
  <si>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</si>
  <si>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</si>
  <si>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</si>
  <si>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</si>
  <si>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</si>
  <si>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</si>
  <si>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</si>
  <si>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</si>
  <si>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公営企業への地方債充当繰入金の減少や減債基金の繰り入れ、普通交付税の増額等により　将来負担比率・実質公債費比率ともに数値は改善した。今後は大事業が予定されており、市債の増加が見込まれるため数値の悪化が予想されるなか、事業の選択・集中や有利な財源の活用等により、当比率の改善に努める。</t>
    <rPh sb="28" eb="33">
      <t>フツウコウフゼイ</t>
    </rPh>
    <rPh sb="34" eb="36">
      <t>ゾウガク</t>
    </rPh>
    <rPh sb="36" eb="37">
      <t>トウ</t>
    </rPh>
    <rPh sb="52" eb="53">
      <t>ヒ</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</si>
  <si>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</si>
  <si>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</si>
  <si>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</si>
  <si>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</si>
  <si>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</si>
  <si>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と比較すると、将来負担比率の数値は高くなっている。その要因は、基金を取り崩したため充当可能特定財源の減少等によるものである。次年度も新庁舎建設事業等の大規模な施設整備事業の実施や、歳入の減少が見込まれることから、基金の繰り入れ等により数値が上昇する見込みである。
　有形固定資産減価償却率の改善のため、引き続き施設の統廃合や適正化に取り組んでいく。</t>
    <rPh sb="67" eb="70">
      <t>ジネンド</t>
    </rPh>
    <rPh sb="163" eb="166">
      <t>トウハイゴウ</t>
    </rPh>
    <rPh sb="167" eb="170">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</si>
</sst>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7FC-460F-94F1-59FCF9BA3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94333</c:v>
                </c:pt>
                <c:pt idx="1">
                  <c:v>62239</c:v>
                </c:pt>
                <c:pt idx="2">
                  <c:v>89228</c:v>
                </c:pt>
                <c:pt idx="3">
                  <c:v>153871</c:v>
                </c:pt>
                <c:pt idx="4">
                  <c:v>166076</c:v>
                </c:pt>
              </c:numCache>
            </c:numRef>
          </c:val>
          <c:smooth val="0"/>
          <c:extLst>
            <c:ext xmlns:c16="http://schemas.microsoft.com/office/drawing/2014/chart" uri="{C3380CC4-5D6E-409C-BE32-E72D297353CC}">
              <c16:uniqueId val="{00000001-27FC-460F-94F1-59FCF9BA3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3.55</c:v>
                </c:pt>
                <c:pt idx="1">
                  <c:v>1.1499999999999999</c:v>
                </c:pt>
                <c:pt idx="2">
                  <c:v>2.81</c:v>
                </c:pt>
                <c:pt idx="3">
                  <c:v>1.87</c:v>
                </c:pt>
                <c:pt idx="4">
                  <c:v>6.9</c:v>
                </c:pt>
              </c:numCache>
            </c:numRef>
          </c:val>
          <c:extLst>
            <c:ext xmlns:c16="http://schemas.microsoft.com/office/drawing/2014/chart" uri="{C3380CC4-5D6E-409C-BE32-E72D297353CC}">
              <c16:uniqueId val="{00000000-E3D3-45DF-AEF6-28B156C6B6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27.15</c:v>
                </c:pt>
                <c:pt idx="1">
                  <c:v>27.61</c:v>
                </c:pt>
                <c:pt idx="2">
                  <c:v>13.95</c:v>
                </c:pt>
                <c:pt idx="3">
                  <c:v>12.57</c:v>
                </c:pt>
                <c:pt idx="4">
                  <c:v>12.14</c:v>
                </c:pt>
              </c:numCache>
            </c:numRef>
          </c:val>
          <c:extLst>
            <c:ext xmlns:c16="http://schemas.microsoft.com/office/drawing/2014/chart" uri="{C3380CC4-5D6E-409C-BE32-E72D297353CC}">
              <c16:uniqueId val="{00000001-E3D3-45DF-AEF6-28B156C6B6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-2.4500000000000002</c:v>
                </c:pt>
                <c:pt idx="2">
                  <c:v>-11.81</c:v>
                </c:pt>
                <c:pt idx="3">
                  <c:v>-2.42</c:v>
                </c:pt>
                <c:pt idx="4">
                  <c:v>5.0999999999999996</c:v>
                </c:pt>
              </c:numCache>
            </c:numRef>
          </c:val>
          <c:smooth val="0"/>
          <c:extLst>
            <c:ext xmlns:c16="http://schemas.microsoft.com/office/drawing/2014/chart" uri="{C3380CC4-5D6E-409C-BE32-E72D297353CC}">
              <c16:uniqueId val="{00000002-E3D3-45DF-AEF6-28B156C6B6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c:v>
                </c:pt>
                <c:pt idx="4">
                  <c:v>#N/A</c:v>
                </c:pt>
                <c:pt idx="5">
                  <c:v>0.24</c:v>
                </c:pt>
                <c:pt idx="6">
                  <c:v>#N/A</c:v>
                </c:pt>
                <c:pt idx="7">
                  <c:v>0</c:v>
                </c:pt>
                <c:pt idx="8">
                  <c:v>#N/A</c:v>
                </c:pt>
                <c:pt idx="9">
                  <c:v>0</c:v>
                </c:pt>
              </c:numCache>
            </c:numRef>
          </c:val>
          <c:extLst>
            <c:ext xmlns:c16="http://schemas.microsoft.com/office/drawing/2014/chart" uri="{C3380CC4-5D6E-409C-BE32-E72D297353CC}">
              <c16:uniqueId val="{00000000-BC38-448D-88A7-D71E0E831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38-448D-88A7-D71E0E831053}"/>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38-448D-88A7-D71E0E831053}"/>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38-448D-88A7-D71E0E8310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38-448D-88A7-D71E0E83105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c:v>
                </c:pt>
                <c:pt idx="8">
                  <c:v>#N/A</c:v>
                </c:pt>
                <c:pt idx="9">
                  <c:v>0.13</c:v>
                </c:pt>
              </c:numCache>
            </c:numRef>
          </c:val>
          <c:extLst>
            <c:ext xmlns:c16="http://schemas.microsoft.com/office/drawing/2014/chart" uri="{C3380CC4-5D6E-409C-BE32-E72D297353CC}">
              <c16:uniqueId val="{00000005-BC38-448D-88A7-D71E0E8310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0.55000000000000004</c:v>
                </c:pt>
                <c:pt idx="4">
                  <c:v>#N/A</c:v>
                </c:pt>
                <c:pt idx="5">
                  <c:v>0.62</c:v>
                </c:pt>
                <c:pt idx="6">
                  <c:v>#N/A</c:v>
                </c:pt>
                <c:pt idx="7">
                  <c:v>0.52</c:v>
                </c:pt>
                <c:pt idx="8">
                  <c:v>#N/A</c:v>
                </c:pt>
                <c:pt idx="9">
                  <c:v>0.19</c:v>
                </c:pt>
              </c:numCache>
            </c:numRef>
          </c:val>
          <c:extLst>
            <c:ext xmlns:c16="http://schemas.microsoft.com/office/drawing/2014/chart" uri="{C3380CC4-5D6E-409C-BE32-E72D297353CC}">
              <c16:uniqueId val="{00000006-BC38-448D-88A7-D71E0E8310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1.03</c:v>
                </c:pt>
                <c:pt idx="2">
                  <c:v>#N/A</c:v>
                </c:pt>
                <c:pt idx="3">
                  <c:v>1.46</c:v>
                </c:pt>
                <c:pt idx="4">
                  <c:v>#N/A</c:v>
                </c:pt>
                <c:pt idx="5">
                  <c:v>0.04</c:v>
                </c:pt>
                <c:pt idx="6">
                  <c:v>#N/A</c:v>
                </c:pt>
                <c:pt idx="7">
                  <c:v>0.22</c:v>
                </c:pt>
                <c:pt idx="8">
                  <c:v>#N/A</c:v>
                </c:pt>
                <c:pt idx="9">
                  <c:v>0.64</c:v>
                </c:pt>
              </c:numCache>
            </c:numRef>
          </c:val>
          <c:extLst>
            <c:ext xmlns:c16="http://schemas.microsoft.com/office/drawing/2014/chart" uri="{C3380CC4-5D6E-409C-BE32-E72D297353CC}">
              <c16:uniqueId val="{00000007-BC38-448D-88A7-D71E0E8310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4.25</c:v>
                </c:pt>
                <c:pt idx="2">
                  <c:v>#N/A</c:v>
                </c:pt>
                <c:pt idx="3">
                  <c:v>2.92</c:v>
                </c:pt>
                <c:pt idx="4">
                  <c:v>#N/A</c:v>
                </c:pt>
                <c:pt idx="5">
                  <c:v>2.75</c:v>
                </c:pt>
                <c:pt idx="6">
                  <c:v>#N/A</c:v>
                </c:pt>
                <c:pt idx="7">
                  <c:v>4.91</c:v>
                </c:pt>
                <c:pt idx="8">
                  <c:v>#N/A</c:v>
                </c:pt>
                <c:pt idx="9">
                  <c:v>4.99</c:v>
                </c:pt>
              </c:numCache>
            </c:numRef>
          </c:val>
          <c:extLst>
            <c:ext xmlns:c16="http://schemas.microsoft.com/office/drawing/2014/chart" uri="{C3380CC4-5D6E-409C-BE32-E72D297353CC}">
              <c16:uniqueId val="{00000008-BC38-448D-88A7-D71E0E831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3.54</c:v>
                </c:pt>
                <c:pt idx="2">
                  <c:v>#N/A</c:v>
                </c:pt>
                <c:pt idx="3">
                  <c:v>1.1499999999999999</c:v>
                </c:pt>
                <c:pt idx="4">
                  <c:v>#N/A</c:v>
                </c:pt>
                <c:pt idx="5">
                  <c:v>2.81</c:v>
                </c:pt>
                <c:pt idx="6">
                  <c:v>#N/A</c:v>
                </c:pt>
                <c:pt idx="7">
                  <c:v>1.86</c:v>
                </c:pt>
                <c:pt idx="8">
                  <c:v>#N/A</c:v>
                </c:pt>
                <c:pt idx="9">
                  <c:v>6.89</c:v>
                </c:pt>
              </c:numCache>
            </c:numRef>
          </c:val>
          <c:extLst>
            <c:ext xmlns:c16="http://schemas.microsoft.com/office/drawing/2014/chart" uri="{C3380CC4-5D6E-409C-BE32-E72D297353CC}">
              <c16:uniqueId val="{00000009-BC38-448D-88A7-D71E0E831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2598</c:v>
                </c:pt>
                <c:pt idx="5">
                  <c:v>2671</c:v>
                </c:pt>
                <c:pt idx="8">
                  <c:v>2783</c:v>
                </c:pt>
                <c:pt idx="11">
                  <c:v>2695</c:v>
                </c:pt>
                <c:pt idx="14">
                  <c:v>2780</c:v>
                </c:pt>
              </c:numCache>
            </c:numRef>
          </c:val>
          <c:extLst>
            <c:ext xmlns:c16="http://schemas.microsoft.com/office/drawing/2014/chart" uri="{C3380CC4-5D6E-409C-BE32-E72D297353CC}">
              <c16:uniqueId val="{00000000-9D5A-4B7B-898D-C7AD509734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5A-4B7B-898D-C7AD509734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5A-4B7B-898D-C7AD509734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137</c:v>
                </c:pt>
                <c:pt idx="6">
                  <c:v>186</c:v>
                </c:pt>
                <c:pt idx="9">
                  <c:v>193</c:v>
                </c:pt>
                <c:pt idx="12">
                  <c:v>200</c:v>
                </c:pt>
              </c:numCache>
            </c:numRef>
          </c:val>
          <c:extLst>
            <c:ext xmlns:c16="http://schemas.microsoft.com/office/drawing/2014/chart" uri="{C3380CC4-5D6E-409C-BE32-E72D297353CC}">
              <c16:uniqueId val="{00000003-9D5A-4B7B-898D-C7AD509734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836</c:v>
                </c:pt>
                <c:pt idx="3">
                  <c:v>876</c:v>
                </c:pt>
                <c:pt idx="6">
                  <c:v>905</c:v>
                </c:pt>
                <c:pt idx="9">
                  <c:v>745</c:v>
                </c:pt>
                <c:pt idx="12">
                  <c:v>682</c:v>
                </c:pt>
              </c:numCache>
            </c:numRef>
          </c:val>
          <c:extLst>
            <c:ext xmlns:c16="http://schemas.microsoft.com/office/drawing/2014/chart" uri="{C3380CC4-5D6E-409C-BE32-E72D297353CC}">
              <c16:uniqueId val="{00000004-9D5A-4B7B-898D-C7AD509734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5A-4B7B-898D-C7AD509734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5A-4B7B-898D-C7AD509734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2945</c:v>
                </c:pt>
                <c:pt idx="3">
                  <c:v>2965</c:v>
                </c:pt>
                <c:pt idx="6">
                  <c:v>2980</c:v>
                </c:pt>
                <c:pt idx="9">
                  <c:v>2878</c:v>
                </c:pt>
                <c:pt idx="12">
                  <c:v>2837</c:v>
                </c:pt>
              </c:numCache>
            </c:numRef>
          </c:val>
          <c:extLst>
            <c:ext xmlns:c16="http://schemas.microsoft.com/office/drawing/2014/chart" uri="{C3380CC4-5D6E-409C-BE32-E72D297353CC}">
              <c16:uniqueId val="{00000007-9D5A-4B7B-898D-C7AD509734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1205</c:v>
                </c:pt>
                <c:pt idx="2">
                  <c:v>#N/A</c:v>
                </c:pt>
                <c:pt idx="3">
                  <c:v>#N/A</c:v>
                </c:pt>
                <c:pt idx="4">
                  <c:v>1307</c:v>
                </c:pt>
                <c:pt idx="5">
                  <c:v>#N/A</c:v>
                </c:pt>
                <c:pt idx="6">
                  <c:v>#N/A</c:v>
                </c:pt>
                <c:pt idx="7">
                  <c:v>1288</c:v>
                </c:pt>
                <c:pt idx="8">
                  <c:v>#N/A</c:v>
                </c:pt>
                <c:pt idx="9">
                  <c:v>#N/A</c:v>
                </c:pt>
                <c:pt idx="10">
                  <c:v>1121</c:v>
                </c:pt>
                <c:pt idx="11">
                  <c:v>#N/A</c:v>
                </c:pt>
                <c:pt idx="12">
                  <c:v>#N/A</c:v>
                </c:pt>
                <c:pt idx="13">
                  <c:v>939</c:v>
                </c:pt>
                <c:pt idx="14">
                  <c:v>#N/A</c:v>
                </c:pt>
              </c:numCache>
            </c:numRef>
          </c:val>
          <c:smooth val="0"/>
          <c:extLst>
            <c:ext xmlns:c16="http://schemas.microsoft.com/office/drawing/2014/chart" uri="{C3380CC4-5D6E-409C-BE32-E72D297353CC}">
              <c16:uniqueId val="{00000008-9D5A-4B7B-898D-C7AD509734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23764</c:v>
                </c:pt>
                <c:pt idx="5">
                  <c:v>23810</c:v>
                </c:pt>
                <c:pt idx="8">
                  <c:v>23539</c:v>
                </c:pt>
                <c:pt idx="11">
                  <c:v>24460</c:v>
                </c:pt>
                <c:pt idx="14">
                  <c:v>24927</c:v>
                </c:pt>
              </c:numCache>
            </c:numRef>
          </c:val>
          <c:extLst>
            <c:ext xmlns:c16="http://schemas.microsoft.com/office/drawing/2014/chart" uri="{C3380CC4-5D6E-409C-BE32-E72D297353CC}">
              <c16:uniqueId val="{00000000-F433-4F95-BC57-A24EAAE5C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2112</c:v>
                </c:pt>
                <c:pt idx="5">
                  <c:v>2062</c:v>
                </c:pt>
                <c:pt idx="8">
                  <c:v>1807</c:v>
                </c:pt>
                <c:pt idx="11">
                  <c:v>1698</c:v>
                </c:pt>
                <c:pt idx="14">
                  <c:v>1567</c:v>
                </c:pt>
              </c:numCache>
            </c:numRef>
          </c:val>
          <c:extLst>
            <c:ext xmlns:c16="http://schemas.microsoft.com/office/drawing/2014/chart" uri="{C3380CC4-5D6E-409C-BE32-E72D297353CC}">
              <c16:uniqueId val="{00000001-F433-4F95-BC57-A24EAAE5C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3836</c:v>
                </c:pt>
                <c:pt idx="5">
                  <c:v>3960</c:v>
                </c:pt>
                <c:pt idx="8">
                  <c:v>3356</c:v>
                </c:pt>
                <c:pt idx="11">
                  <c:v>2982</c:v>
                </c:pt>
                <c:pt idx="14">
                  <c:v>2780</c:v>
                </c:pt>
              </c:numCache>
            </c:numRef>
          </c:val>
          <c:extLst>
            <c:ext xmlns:c16="http://schemas.microsoft.com/office/drawing/2014/chart" uri="{C3380CC4-5D6E-409C-BE32-E72D297353CC}">
              <c16:uniqueId val="{00000002-F433-4F95-BC57-A24EAAE5C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33-4F95-BC57-A24EAAE5C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33-4F95-BC57-A24EAAE5C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1994</c:v>
                </c:pt>
                <c:pt idx="3">
                  <c:v>2008</c:v>
                </c:pt>
                <c:pt idx="6">
                  <c:v>1840</c:v>
                </c:pt>
                <c:pt idx="9">
                  <c:v>1751</c:v>
                </c:pt>
                <c:pt idx="12">
                  <c:v>1751</c:v>
                </c:pt>
              </c:numCache>
            </c:numRef>
          </c:val>
          <c:extLst>
            <c:ext xmlns:c16="http://schemas.microsoft.com/office/drawing/2014/chart" uri="{C3380CC4-5D6E-409C-BE32-E72D297353CC}">
              <c16:uniqueId val="{00000005-F433-4F95-BC57-A24EAAE5C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2796</c:v>
                </c:pt>
                <c:pt idx="3">
                  <c:v>2672</c:v>
                </c:pt>
                <c:pt idx="6">
                  <c:v>2715</c:v>
                </c:pt>
                <c:pt idx="9">
                  <c:v>2343</c:v>
                </c:pt>
                <c:pt idx="12">
                  <c:v>2377</c:v>
                </c:pt>
              </c:numCache>
            </c:numRef>
          </c:val>
          <c:extLst>
            <c:ext xmlns:c16="http://schemas.microsoft.com/office/drawing/2014/chart" uri="{C3380CC4-5D6E-409C-BE32-E72D297353CC}">
              <c16:uniqueId val="{00000006-F433-4F95-BC57-A24EAAE5C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1943</c:v>
                </c:pt>
                <c:pt idx="3">
                  <c:v>1973</c:v>
                </c:pt>
                <c:pt idx="6">
                  <c:v>1718</c:v>
                </c:pt>
                <c:pt idx="9">
                  <c:v>1533</c:v>
                </c:pt>
                <c:pt idx="12">
                  <c:v>1343</c:v>
                </c:pt>
              </c:numCache>
            </c:numRef>
          </c:val>
          <c:extLst>
            <c:ext xmlns:c16="http://schemas.microsoft.com/office/drawing/2014/chart" uri="{C3380CC4-5D6E-409C-BE32-E72D297353CC}">
              <c16:uniqueId val="{00000007-F433-4F95-BC57-A24EAAE5C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7150</c:v>
                </c:pt>
                <c:pt idx="3">
                  <c:v>6473</c:v>
                </c:pt>
                <c:pt idx="6">
                  <c:v>6275</c:v>
                </c:pt>
                <c:pt idx="9">
                  <c:v>5927</c:v>
                </c:pt>
                <c:pt idx="12">
                  <c:v>5349</c:v>
                </c:pt>
              </c:numCache>
            </c:numRef>
          </c:val>
          <c:extLst>
            <c:ext xmlns:c16="http://schemas.microsoft.com/office/drawing/2014/chart" uri="{C3380CC4-5D6E-409C-BE32-E72D297353CC}">
              <c16:uniqueId val="{00000008-F433-4F95-BC57-A24EAAE5C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33-4F95-BC57-A24EAAE5C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26440</c:v>
                </c:pt>
                <c:pt idx="3">
                  <c:v>26525</c:v>
                </c:pt>
                <c:pt idx="6">
                  <c:v>26255</c:v>
                </c:pt>
                <c:pt idx="9">
                  <c:v>27713</c:v>
                </c:pt>
                <c:pt idx="12">
                  <c:v>28759</c:v>
                </c:pt>
              </c:numCache>
            </c:numRef>
          </c:val>
          <c:extLst>
            <c:ext xmlns:c16="http://schemas.microsoft.com/office/drawing/2014/chart" uri="{C3380CC4-5D6E-409C-BE32-E72D297353CC}">
              <c16:uniqueId val="{0000000A-F433-4F95-BC57-A24EAAE5CD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10613</c:v>
                </c:pt>
                <c:pt idx="2">
                  <c:v>#N/A</c:v>
                </c:pt>
                <c:pt idx="3">
                  <c:v>#N/A</c:v>
                </c:pt>
                <c:pt idx="4">
                  <c:v>9818</c:v>
                </c:pt>
                <c:pt idx="5">
                  <c:v>#N/A</c:v>
                </c:pt>
                <c:pt idx="6">
                  <c:v>#N/A</c:v>
                </c:pt>
                <c:pt idx="7">
                  <c:v>10101</c:v>
                </c:pt>
                <c:pt idx="8">
                  <c:v>#N/A</c:v>
                </c:pt>
                <c:pt idx="9">
                  <c:v>#N/A</c:v>
                </c:pt>
                <c:pt idx="10">
                  <c:v>10126</c:v>
                </c:pt>
                <c:pt idx="11">
                  <c:v>#N/A</c:v>
                </c:pt>
                <c:pt idx="12">
                  <c:v>#N/A</c:v>
                </c:pt>
                <c:pt idx="13">
                  <c:v>10305</c:v>
                </c:pt>
                <c:pt idx="14">
                  <c:v>#N/A</c:v>
                </c:pt>
              </c:numCache>
            </c:numRef>
          </c:val>
          <c:smooth val="0"/>
          <c:extLst>
            <c:ext xmlns:c16="http://schemas.microsoft.com/office/drawing/2014/chart" uri="{C3380CC4-5D6E-409C-BE32-E72D297353CC}">
              <c16:uniqueId val="{0000000B-F433-4F95-BC57-A24EAAE5CD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1499</c:v>
                </c:pt>
                <c:pt idx="1">
                  <c:v>1343</c:v>
                </c:pt>
                <c:pt idx="2">
                  <c:v>1343</c:v>
                </c:pt>
              </c:numCache>
            </c:numRef>
          </c:val>
          <c:extLst>
            <c:ext xmlns:c16="http://schemas.microsoft.com/office/drawing/2014/chart" uri="{C3380CC4-5D6E-409C-BE32-E72D297353CC}">
              <c16:uniqueId val="{00000000-C385-437B-8F33-B81447255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932</c:v>
                </c:pt>
                <c:pt idx="1">
                  <c:v>802</c:v>
                </c:pt>
                <c:pt idx="2">
                  <c:v>648</c:v>
                </c:pt>
              </c:numCache>
            </c:numRef>
          </c:val>
          <c:extLst>
            <c:ext xmlns:c16="http://schemas.microsoft.com/office/drawing/2014/chart" uri="{C3380CC4-5D6E-409C-BE32-E72D297353CC}">
              <c16:uniqueId val="{00000001-C385-437B-8F33-B81447255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2562</c:v>
                </c:pt>
                <c:pt idx="1">
                  <c:v>2501</c:v>
                </c:pt>
                <c:pt idx="2">
                  <c:v>2527</c:v>
                </c:pt>
              </c:numCache>
            </c:numRef>
          </c:val>
          <c:extLst>
            <c:ext xmlns:c16="http://schemas.microsoft.com/office/drawing/2014/chart" uri="{C3380CC4-5D6E-409C-BE32-E72D297353CC}">
              <c16:uniqueId val="{00000002-C385-437B-8F33-B81447255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{450CB130-3745-44AA-98A4-85AAD38684D6}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E87-4E2F-9D14-CDE21A6639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{D6F1E80B-3CC3-488C-AFCD-106A50C088EE}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7-4E2F-9D14-CDE21A6639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{EE133875-ADC5-4809-AA1D-CBEE726C93A8}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7-4E2F-9D14-CDE21A6639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{C844C367-DE0B-4475-84DD-3F7B8BF4F637}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7-4E2F-9D14-CDE21A6639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{036BF3B4-F1F7-4D95-8CB1-AD71231D9278}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7-4E2F-9D14-CDE21A6639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{9BDB327E-7C23-4321-BBDF-D363057DAE9D}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E87-4E2F-9D14-CDE21A6639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{07590BEC-1952-4C9A-90AB-2BF1C29C4187}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E87-4E2F-9D14-CDE21A6639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{BA789598-3D34-468A-8D40-4D319EEE3CA1}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E87-4E2F-9D14-CDE21A6639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{86AC486F-D223-431E-A880-ECDDEA42CD8E}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E87-4E2F-9D14-CDE21A6639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55.9</c:v>
                </c:pt>
                <c:pt idx="16">
                  <c:v>57.6</c:v>
                </c:pt>
                <c:pt idx="24">
                  <c:v>58.6</c:v>
                </c:pt>
                <c:pt idx="32">
                  <c:v>60.2</c:v>
                </c:pt>
              </c:numCache>
            </c:numRef>
          </c:xVal>
          <c:yVal>
            <c:numRef>
              <c:f>公会計指標分析・財政指標組合せ分析表!$BP$51:$DC$51</c:f>
              <c:numCache>
                <c:formatCode>#,##0.0;"▲ "#,##0.0</c:formatCode>
                <c:ptCount val="40"/>
                <c:pt idx="0">
                  <c:v>126</c:v>
                </c:pt>
                <c:pt idx="8">
                  <c:v>119.6</c:v>
                </c:pt>
                <c:pt idx="16">
                  <c:v>123.1</c:v>
                </c:pt>
                <c:pt idx="24">
                  <c:v>123.2</c:v>
                </c:pt>
                <c:pt idx="32">
                  <c:v>120.9</c:v>
                </c:pt>
              </c:numCache>
            </c:numRef>
          </c:yVal>
          <c:smooth val="0"/>
          <c:extLst>
            <c:ext xmlns:c16="http://schemas.microsoft.com/office/drawing/2014/chart" uri="{C3380CC4-5D6E-409C-BE32-E72D297353CC}">
              <c16:uniqueId val="{00000009-0E87-4E2F-9D14-CDE21A6639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{0278A912-D3D8-4FEB-8576-4CA4D250D4E9}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E87-4E2F-9D14-CDE21A6639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{DB3F589D-E049-4F9B-92CE-105DE6F35A6B}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7-4E2F-9D14-CDE21A6639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{F5CA5312-D28F-4D23-8C35-F5650C7ACE56}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7-4E2F-9D14-CDE21A6639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{0C04EACD-144A-4071-86C8-D387801B02C5}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7-4E2F-9D14-CDE21A6639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{8B711377-4769-43DE-B411-190CEF047DF0}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7-4E2F-9D14-CDE21A6639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{5068C0DC-29D6-40BF-8633-4AFF3586D27B}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E87-4E2F-9D14-CDE21A66399E}"/>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{57D70B7C-1952-4F74-B7AD-4EEFCC9226C1}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E87-4E2F-9D14-CDE21A66399E}"/>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{3A4D86D9-3E4F-415D-87B1-18809D231965}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E87-4E2F-9D14-CDE21A6639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{7400BA82-6064-4916-A693-3C5CA7A90B82}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E87-4E2F-9D14-CDE21A6639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0E87-4E2F-9D14-CDE21A66399E}"/>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{E93CFF3A-D15F-4C26-8F40-B5FE1AB59E67}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9A1-40D9-9D44-8C14381565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{1A442B32-8C7A-4718-BF3E-B1B882E3A7C9}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A1-40D9-9D44-8C14381565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{447DF7D5-DCBB-482A-8418-017051FE0ABF}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A1-40D9-9D44-8C14381565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{3A5EB879-0BED-4380-A51E-FA6C36145C4A}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A1-40D9-9D44-8C14381565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{118442ED-EF00-4163-A1D7-054FD58AE550}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A1-40D9-9D44-8C143815659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{56F56976-1FDA-4CFB-9572-4C8F4190DF01}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9A1-40D9-9D44-8C143815659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{B27D1926-F7DB-4BA9-8789-2EE3A47C7C70}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9A1-40D9-9D44-8C143815659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{2E7C2F48-E406-4A81-83E0-5610BAA78997}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9A1-40D9-9D44-8C14381565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{B46BDC51-EDC9-4F9B-A4F5-AFCDF749C082}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9A1-40D9-9D44-8C14381565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14.3</c:v>
                </c:pt>
                <c:pt idx="16">
                  <c:v>15.3</c:v>
                </c:pt>
                <c:pt idx="24">
                  <c:v>15</c:v>
                </c:pt>
                <c:pt idx="32">
                  <c:v>13.4</c:v>
                </c:pt>
              </c:numCache>
            </c:numRef>
          </c:xVal>
          <c:yVal>
            <c:numRef>
              <c:f>公会計指標分析・財政指標組合せ分析表!$BP$73:$DC$73</c:f>
              <c:numCache>
                <c:formatCode>#,##0.0;"▲ "#,##0.0</c:formatCode>
                <c:ptCount val="40"/>
                <c:pt idx="0">
                  <c:v>126</c:v>
                </c:pt>
                <c:pt idx="8">
                  <c:v>119.6</c:v>
                </c:pt>
                <c:pt idx="16">
                  <c:v>123.1</c:v>
                </c:pt>
                <c:pt idx="24">
                  <c:v>123.2</c:v>
                </c:pt>
                <c:pt idx="32">
                  <c:v>120.9</c:v>
                </c:pt>
              </c:numCache>
            </c:numRef>
          </c:yVal>
          <c:smooth val="0"/>
          <c:extLst>
            <c:ext xmlns:c16="http://schemas.microsoft.com/office/drawing/2014/chart" uri="{C3380CC4-5D6E-409C-BE32-E72D297353CC}">
              <c16:uniqueId val="{00000009-C9A1-40D9-9D44-8C14381565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358942042198582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{724224EE-E833-48D6-A367-35C895F64909}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9A1-40D9-9D44-8C14381565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{4E72B7DE-0940-4F92-BD28-67863C27FD25}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A1-40D9-9D44-8C14381565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{EFE4CEAE-11C9-4571-A93A-4F284AE40EDC}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A1-40D9-9D44-8C14381565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{1BFFED8A-5F94-4DA4-8830-2E8082D57D95}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A1-40D9-9D44-8C14381565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{1B4E5AD1-56A5-483C-AD47-1D0D2778F76E}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A1-40D9-9D44-8C1438156594}"/>
                </c:ext>
              </c:extLst>
            </c:dLbl>
            <c:dLbl>
              <c:idx val="8"/>
              <c:layout>
                <c:manualLayout>
                  <c:x val="-2.8829840147400729E-2"/>
                  <c:y val="-7.23409093866938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{9B854986-DE30-40B5-8898-9BAAFF0472B8}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9A1-40D9-9D44-8C1438156594}"/>
                </c:ext>
              </c:extLst>
            </c:dLbl>
            <c:dLbl>
              <c:idx val="16"/>
              <c:layout>
                <c:manualLayout>
                  <c:x val="-3.1697991619110633E-2"/>
                  <c:y val="-8.22177371572298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{70270248-E102-4454-A47C-FDC0ED236F9B}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9A1-40D9-9D44-8C1438156594}"/>
                </c:ext>
              </c:extLst>
            </c:dLbl>
            <c:dLbl>
              <c:idx val="24"/>
              <c:layout>
                <c:manualLayout>
                  <c:x val="-3.1570342725075584E-2"/>
                  <c:y val="-5.15181788976969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{D294F336-5FB3-49F9-A2AE-8EC5BEF9B903}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9A1-40D9-9D44-8C14381565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{61BA14AC-4E49-4F3A-BA2D-BE9C11ECFA1A}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9A1-40D9-9D44-8C1438156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9A1-40D9-9D44-8C1438156594}"/>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年度に消防庁舎建設事業等、平成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年度に南和広域医療体制整備事業等、平成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年度に総合体育館整備事業、広域塵芥処理施設整備事業等の元金償還が順次開始されたことで実質公債比率の分子が上昇。令和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償還終了に伴う公営企業債の元利償還金に対する繰入金の減少などで、実質公債比率の分子は減少。今後は新庁舎建設事業等の大規模事業に着手していることから、緊急度・優先度等の的確な把握に基づく事業の選択と計画的実施の徹底等により起債に依存しない財政運営、交付税算入割合の高い有利な事業債の活用等により、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年度以降、南和広域医療企業団による病院整備事業、やまと広域環境衛生事務組合による広域塵芥処理施設建設事業といった広域行政への市債発行額の増加に加え、平成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年度のごみ中継施設整備事業、令和元年度の老人福祉施設整備事業、令和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新庁舎整備事業等の影響を受け地方債残高は結果的に増加に転じ、加えて基金取崩による基金残高の減少などの影響を受け将来負担比率は増加となった。現在、新庁舎建設事業などの大規模な施設整備事業に着手し、市債の発行額が増えることからも、今後も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の在り方について整理を行った結果、今後予定されている新庁舎整備事業等の公共施設整備に伴う一般財源確保に備えるため、またそれらの整備に伴う公債費償還財源の確保のため、財政調整基金から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億円の積み替えを行った。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年度においては、公債費に対して減債基金を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憶円、ふるさと納税寄付金充当分としてふるさと五條市応援基金を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億円を取り崩した一方で、ふるさと寄付金等を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新庁舎整備事業等の公共施設設備事業に伴い増加が見込まれる公債費の償還財源確保のため減債基金への積立を予定している。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新庁舎整備事業を含め公共施設の整備の財源として活用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④ふるさと五條市応援基金 ：　ふるさと納税寄附金等の適正な運用に活用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⑤文化財保存基金　　　 　：　伝統的建造物群保存地区における伝統的建造物、指定文化財及び登録文化財の保存活用事業に活用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①預金利子相当額を積み立てたことによる増加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②大型公共施設の整備に備え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③職員の退職者の増加に対応するため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年度ふるさと納税寄附金を積み立て、令和元年度寄附金分を取り崩したことにより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億円の減少は、普通交付税において合併算定替による縮減がかかったことと市民税等が景気動向により変動したことで生じた一般財源の不足に対応するため取り崩しを行ったことによる。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・県公債費補助金を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塵芥処理施設整備事業や南和広域医療体制整備に伴う病院整備事業、ごみ中継施設整備事業や老人福祉施設整備事業、また現在着手している新庁舎整備事業による公債費の増加が今後数年間予定されているため、減債基金を活用し年度毎の公債費負担の平準化を図ると共に、将来負担に対する備えとして減債基金の残高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有形固定資産減価償却率は前年度よりも</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％増加したが、類似団体と比較するとやや低い数値となっている。事業用資産の内、建物等の減価償却率が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％を超えており、耐用年数を超えて資産を使用している場合が多いため、総合管理計画等をもとに統廃合・長寿命化について検討し、減少に向けて取り組んでいく。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10086"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0747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1275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3987800" y="56992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1275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45787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1275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259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429000" y="5015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781300" y="5011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33600" y="4985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485900" y="49575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26543</xdr:rowOff>
    </xdr:from>
    <xdr:to>
      <xdr:col>23</xdr:col>
      <xdr:colOff>136525</xdr:colOff>
      <xdr:row>29</xdr:row>
      <xdr:rowOff>128143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25900" y="4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49420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127500" y="485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429000" y="49640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42799</xdr:rowOff>
    </xdr:from>
    <xdr:to>
      <xdr:col>23</xdr:col>
      <xdr:colOff>85725</xdr:colOff>
      <xdr:row>29</xdr:row>
      <xdr:rowOff>77343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479800" y="5014849"/>
          <a:ext cx="5969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141859</xdr:rowOff>
    </xdr:from>
    <xdr:to>
      <xdr:col>15</xdr:col>
      <xdr:colOff>187325</xdr:colOff>
      <xdr:row>29</xdr:row>
      <xdr:rowOff>72009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781300" y="49424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21209</xdr:rowOff>
    </xdr:from>
    <xdr:to>
      <xdr:col>19</xdr:col>
      <xdr:colOff>136525</xdr:colOff>
      <xdr:row>29</xdr:row>
      <xdr:rowOff>42799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832100" y="4993259"/>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105156</xdr:rowOff>
    </xdr:from>
    <xdr:to>
      <xdr:col>11</xdr:col>
      <xdr:colOff>187325</xdr:colOff>
      <xdr:row>29</xdr:row>
      <xdr:rowOff>35306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33600" y="49057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155956</xdr:rowOff>
    </xdr:from>
    <xdr:to>
      <xdr:col>15</xdr:col>
      <xdr:colOff>136525</xdr:colOff>
      <xdr:row>29</xdr:row>
      <xdr:rowOff>21209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184400" y="4956556"/>
          <a:ext cx="6477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66294</xdr:rowOff>
    </xdr:from>
    <xdr:to>
      <xdr:col>7</xdr:col>
      <xdr:colOff>187325</xdr:colOff>
      <xdr:row>28</xdr:row>
      <xdr:rowOff>167894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485900" y="48668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117094</xdr:rowOff>
    </xdr:from>
    <xdr:to>
      <xdr:col>11</xdr:col>
      <xdr:colOff>136525</xdr:colOff>
      <xdr:row>28</xdr:row>
      <xdr:rowOff>155956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536700" y="4917694"/>
          <a:ext cx="647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293119"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658119"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10419"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62719"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110126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293119" y="4739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88536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658119"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51833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10419" y="468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12971</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362719" y="464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前年度からは</a:t>
          </a:r>
          <a:r>
            <a:rPr lang="en-US" altLang="ja-JP" sz="1050">
              <a:solidFill>
                <a:schemeClr val="dk1"/>
              </a:solidFill>
              <a:effectLst/>
              <a:latin typeface="+mn-lt"/>
              <a:ea typeface="+mn-ea"/>
              <a:cs typeface="+mn-cs"/>
            </a:rPr>
            <a:t>84.4</a:t>
          </a:r>
          <a:r>
            <a:rPr lang="ja-JP" altLang="ja-JP" sz="1050">
              <a:solidFill>
                <a:schemeClr val="dk1"/>
              </a:solidFill>
              <a:effectLst/>
              <a:latin typeface="+mn-lt"/>
              <a:ea typeface="+mn-ea"/>
              <a:cs typeface="+mn-cs"/>
            </a:rPr>
            <a:t>％減少しているが、類似団体と比較すると、依然</a:t>
          </a:r>
          <a:r>
            <a:rPr lang="en-US" altLang="ja-JP" sz="1050">
              <a:solidFill>
                <a:schemeClr val="dk1"/>
              </a:solidFill>
              <a:effectLst/>
              <a:latin typeface="+mn-lt"/>
              <a:ea typeface="+mn-ea"/>
              <a:cs typeface="+mn-cs"/>
            </a:rPr>
            <a:t>152.6</a:t>
          </a:r>
          <a:r>
            <a:rPr lang="ja-JP" altLang="ja-JP" sz="1050">
              <a:solidFill>
                <a:schemeClr val="dk1"/>
              </a:solidFill>
              <a:effectLst/>
              <a:latin typeface="+mn-lt"/>
              <a:ea typeface="+mn-ea"/>
              <a:cs typeface="+mn-cs"/>
            </a:rPr>
            <a:t>％高くなっている。主な要因は、大規模事業による市債の借入れである。令和</a:t>
          </a:r>
          <a:r>
            <a:rPr lang="ja-JP" altLang="en-US" sz="1050">
              <a:solidFill>
                <a:schemeClr val="dk1"/>
              </a:solidFill>
              <a:effectLst/>
              <a:latin typeface="+mn-lt"/>
              <a:ea typeface="+mn-ea"/>
              <a:cs typeface="+mn-cs"/>
            </a:rPr>
            <a:t>２</a:t>
          </a:r>
          <a:r>
            <a:rPr lang="ja-JP" altLang="ja-JP" sz="1050">
              <a:solidFill>
                <a:schemeClr val="dk1"/>
              </a:solidFill>
              <a:effectLst/>
              <a:latin typeface="+mn-lt"/>
              <a:ea typeface="+mn-ea"/>
              <a:cs typeface="+mn-cs"/>
            </a:rPr>
            <a:t>年度は、</a:t>
          </a:r>
          <a:r>
            <a:rPr lang="ja-JP" altLang="en-US" sz="1050">
              <a:solidFill>
                <a:schemeClr val="dk1"/>
              </a:solidFill>
              <a:effectLst/>
              <a:latin typeface="+mn-lt"/>
              <a:ea typeface="+mn-ea"/>
              <a:cs typeface="+mn-cs"/>
            </a:rPr>
            <a:t>新庁舎整備事業、認定こども園整備事業</a:t>
          </a:r>
          <a:r>
            <a:rPr lang="ja-JP" altLang="ja-JP" sz="1050">
              <a:solidFill>
                <a:schemeClr val="dk1"/>
              </a:solidFill>
              <a:effectLst/>
              <a:latin typeface="+mn-lt"/>
              <a:ea typeface="+mn-ea"/>
              <a:cs typeface="+mn-cs"/>
            </a:rPr>
            <a:t>等が実施されており、</a:t>
          </a:r>
          <a:r>
            <a:rPr lang="ja-JP" altLang="en-US" sz="1050">
              <a:solidFill>
                <a:schemeClr val="dk1"/>
              </a:solidFill>
              <a:effectLst/>
              <a:latin typeface="+mn-lt"/>
              <a:ea typeface="+mn-ea"/>
              <a:cs typeface="+mn-cs"/>
            </a:rPr>
            <a:t>次年度</a:t>
          </a:r>
          <a:r>
            <a:rPr lang="ja-JP" altLang="ja-JP" sz="1050">
              <a:solidFill>
                <a:schemeClr val="dk1"/>
              </a:solidFill>
              <a:effectLst/>
              <a:latin typeface="+mn-lt"/>
              <a:ea typeface="+mn-ea"/>
              <a:cs typeface="+mn-cs"/>
            </a:rPr>
            <a:t>も</a:t>
          </a:r>
          <a:r>
            <a:rPr lang="ja-JP" altLang="en-US" sz="1050">
              <a:solidFill>
                <a:schemeClr val="dk1"/>
              </a:solidFill>
              <a:effectLst/>
              <a:latin typeface="+mn-lt"/>
              <a:ea typeface="+mn-ea"/>
              <a:cs typeface="+mn-cs"/>
            </a:rPr>
            <a:t>引き続き新庁舎整備事業等の大型建設</a:t>
          </a:r>
          <a:r>
            <a:rPr lang="ja-JP" altLang="ja-JP" sz="1050">
              <a:solidFill>
                <a:schemeClr val="dk1"/>
              </a:solidFill>
              <a:effectLst/>
              <a:latin typeface="+mn-lt"/>
              <a:ea typeface="+mn-ea"/>
              <a:cs typeface="+mn-cs"/>
            </a:rPr>
            <a:t>事業による起債発行が予想されているなか、将来世代への過度な負担がないよう、市債の借入れ等は慎重に検討していく必要がある。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17552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3312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2593320"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2646025"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534900" y="5935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2646025"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4690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2646025"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73000" y="51252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947525"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299825"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652125"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004425"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573000" y="52821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2646025" y="52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53963</xdr:rowOff>
    </xdr:from>
    <xdr:to>
      <xdr:col>72</xdr:col>
      <xdr:colOff>123825</xdr:colOff>
      <xdr:row>31</xdr:row>
      <xdr:rowOff>155563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947525" y="53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17992</xdr:rowOff>
    </xdr:from>
    <xdr:to>
      <xdr:col>76</xdr:col>
      <xdr:colOff>22225</xdr:colOff>
      <xdr:row>31</xdr:row>
      <xdr:rowOff>104763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1998325" y="5332942"/>
          <a:ext cx="596900" cy="8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69796</xdr:rowOff>
    </xdr:from>
    <xdr:to>
      <xdr:col>68</xdr:col>
      <xdr:colOff>123825</xdr:colOff>
      <xdr:row>31</xdr:row>
      <xdr:rowOff>171396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299825" y="5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104763</xdr:rowOff>
    </xdr:from>
    <xdr:to>
      <xdr:col>72</xdr:col>
      <xdr:colOff>73025</xdr:colOff>
      <xdr:row>31</xdr:row>
      <xdr:rowOff>120596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350625" y="5419713"/>
          <a:ext cx="6477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25176</xdr:rowOff>
    </xdr:from>
    <xdr:to>
      <xdr:col>64</xdr:col>
      <xdr:colOff>123825</xdr:colOff>
      <xdr:row>31</xdr:row>
      <xdr:rowOff>126776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652125" y="53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75976</xdr:rowOff>
    </xdr:from>
    <xdr:to>
      <xdr:col>68</xdr:col>
      <xdr:colOff>73025</xdr:colOff>
      <xdr:row>31</xdr:row>
      <xdr:rowOff>120596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702925" y="5390926"/>
          <a:ext cx="6477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43065</xdr:rowOff>
    </xdr:from>
    <xdr:to>
      <xdr:col>60</xdr:col>
      <xdr:colOff>123825</xdr:colOff>
      <xdr:row>31</xdr:row>
      <xdr:rowOff>144665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004425" y="53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75976</xdr:rowOff>
    </xdr:from>
    <xdr:to>
      <xdr:col>64</xdr:col>
      <xdr:colOff>73025</xdr:colOff>
      <xdr:row>31</xdr:row>
      <xdr:rowOff>93865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055225" y="5390926"/>
          <a:ext cx="6477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17793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1443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4966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98489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146690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1779327" y="546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162523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144327" y="54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117903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496627" y="543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135792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9848927" y="545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2332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678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456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36625" y="640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8989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39878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03575" y="6424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235325" y="6475095"/>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28875"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479675" y="644652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68275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102870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33550" y="641413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36625" y="63290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70485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968375" y="637984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06769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0569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59569"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134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0676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0569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59569"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134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122756"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8905240"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8943975"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8845550" y="721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8943975"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8845550" y="5605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8943975"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883650" y="6959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15975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413625" y="6973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638925"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58928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59734</xdr:rowOff>
    </xdr:from>
    <xdr:to>
      <xdr:col>55</xdr:col>
      <xdr:colOff>50800</xdr:colOff>
      <xdr:row>40</xdr:row>
      <xdr:rowOff>161334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883650" y="69177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82611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8943975" y="67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68594</xdr:rowOff>
    </xdr:from>
    <xdr:to>
      <xdr:col>50</xdr:col>
      <xdr:colOff>165100</xdr:colOff>
      <xdr:row>40</xdr:row>
      <xdr:rowOff>170194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159750" y="69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110534</xdr:rowOff>
    </xdr:from>
    <xdr:to>
      <xdr:col>55</xdr:col>
      <xdr:colOff>0</xdr:colOff>
      <xdr:row>40</xdr:row>
      <xdr:rowOff>119394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210550" y="6968534"/>
          <a:ext cx="695325"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75594</xdr:rowOff>
    </xdr:from>
    <xdr:to>
      <xdr:col>46</xdr:col>
      <xdr:colOff>38100</xdr:colOff>
      <xdr:row>41</xdr:row>
      <xdr:rowOff>5744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413625" y="6933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119394</xdr:rowOff>
    </xdr:from>
    <xdr:to>
      <xdr:col>50</xdr:col>
      <xdr:colOff>114300</xdr:colOff>
      <xdr:row>40</xdr:row>
      <xdr:rowOff>126394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445375" y="6977394"/>
          <a:ext cx="765175"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82496</xdr:rowOff>
    </xdr:from>
    <xdr:to>
      <xdr:col>41</xdr:col>
      <xdr:colOff>101600</xdr:colOff>
      <xdr:row>41</xdr:row>
      <xdr:rowOff>12646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638925" y="69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126394</xdr:rowOff>
    </xdr:from>
    <xdr:to>
      <xdr:col>45</xdr:col>
      <xdr:colOff>177800</xdr:colOff>
      <xdr:row>40</xdr:row>
      <xdr:rowOff>133296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689725" y="6984394"/>
          <a:ext cx="75565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88265</xdr:rowOff>
    </xdr:from>
    <xdr:to>
      <xdr:col>36</xdr:col>
      <xdr:colOff>165100</xdr:colOff>
      <xdr:row>41</xdr:row>
      <xdr:rowOff>18415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58928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133296</xdr:rowOff>
    </xdr:from>
    <xdr:to>
      <xdr:col>41</xdr:col>
      <xdr:colOff>50800</xdr:colOff>
      <xdr:row>40</xdr:row>
      <xdr:rowOff>139065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5943600" y="6991296"/>
          <a:ext cx="746125"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7959236"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2258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479686"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704986"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15271</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7959236" y="67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22271</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225811" y="670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29173</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479686" y="67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34942</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704986" y="67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9490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39878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889375" y="1110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39878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3889375" y="954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39878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8989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203575" y="10615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428875"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68275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36625" y="105429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8989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141622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3987800"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203575" y="103752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139065</xdr:rowOff>
    </xdr:from>
    <xdr:to>
      <xdr:col>24</xdr:col>
      <xdr:colOff>63500</xdr:colOff>
      <xdr:row>60</xdr:row>
      <xdr:rowOff>169545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235325" y="1042606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428875"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139065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479675" y="1039749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68275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110490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33550" y="1036891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36625" y="102876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81915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968375" y="10338435"/>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06769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0569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559569"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134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34942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06769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6367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0569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559569"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118762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134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905240"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8943975"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8845550" y="11044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8943975"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845550" y="97863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8943975"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883650" y="107207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15975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413625" y="107238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638925"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58928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12263</xdr:rowOff>
    </xdr:from>
    <xdr:to>
      <xdr:col>55</xdr:col>
      <xdr:colOff>50800</xdr:colOff>
      <xdr:row>61</xdr:row>
      <xdr:rowOff>113863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883650" y="104707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35140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8943975" y="103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25281</xdr:rowOff>
    </xdr:from>
    <xdr:to>
      <xdr:col>50</xdr:col>
      <xdr:colOff>165100</xdr:colOff>
      <xdr:row>61</xdr:row>
      <xdr:rowOff>126881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159750" y="10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63063</xdr:rowOff>
    </xdr:from>
    <xdr:to>
      <xdr:col>55</xdr:col>
      <xdr:colOff>0</xdr:colOff>
      <xdr:row>61</xdr:row>
      <xdr:rowOff>76081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210550" y="10521513"/>
          <a:ext cx="695325"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36340</xdr:rowOff>
    </xdr:from>
    <xdr:to>
      <xdr:col>46</xdr:col>
      <xdr:colOff>38100</xdr:colOff>
      <xdr:row>61</xdr:row>
      <xdr:rowOff>137940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413625" y="10494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76081</xdr:rowOff>
    </xdr:from>
    <xdr:to>
      <xdr:col>50</xdr:col>
      <xdr:colOff>114300</xdr:colOff>
      <xdr:row>61</xdr:row>
      <xdr:rowOff>87140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445375" y="10534531"/>
          <a:ext cx="765175"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46560</xdr:rowOff>
    </xdr:from>
    <xdr:to>
      <xdr:col>41</xdr:col>
      <xdr:colOff>101600</xdr:colOff>
      <xdr:row>61</xdr:row>
      <xdr:rowOff>148160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638925" y="10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87140</xdr:rowOff>
    </xdr:from>
    <xdr:to>
      <xdr:col>45</xdr:col>
      <xdr:colOff>177800</xdr:colOff>
      <xdr:row>61</xdr:row>
      <xdr:rowOff>97360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689725" y="10545590"/>
          <a:ext cx="75565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56128</xdr:rowOff>
    </xdr:from>
    <xdr:to>
      <xdr:col>36</xdr:col>
      <xdr:colOff>165100</xdr:colOff>
      <xdr:row>61</xdr:row>
      <xdr:rowOff>157728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5892800" y="10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97360</xdr:rowOff>
    </xdr:from>
    <xdr:to>
      <xdr:col>41</xdr:col>
      <xdr:colOff>50800</xdr:colOff>
      <xdr:row>61</xdr:row>
      <xdr:rowOff>106928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5943600" y="10555810"/>
          <a:ext cx="746125"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93644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1934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447370"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672670"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143408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936445" y="1025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193495" y="1027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164687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447370" y="1028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2805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672670" y="1028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39490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39878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889375" y="135864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39878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8989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203575" y="14187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428875"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68275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36625" y="14118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8989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39878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203575" y="14177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235325" y="1422844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428875"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169545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479675" y="14180820"/>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8275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121920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33550" y="14144625"/>
          <a:ext cx="7461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36625" y="140557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85725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968375" y="1410652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06769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0569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559569"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134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06769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0569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559569"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114952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134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8905240"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8943975"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8845550" y="14778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8943975"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845550" y="136332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8943975"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883650" y="14674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15975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413625" y="14675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638925"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58928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54691</xdr:rowOff>
    </xdr:from>
    <xdr:to>
      <xdr:col>55</xdr:col>
      <xdr:colOff>50800</xdr:colOff>
      <xdr:row>85</xdr:row>
      <xdr:rowOff>156291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883650" y="146279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14068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8943975" y="1441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57252</xdr:rowOff>
    </xdr:from>
    <xdr:to>
      <xdr:col>50</xdr:col>
      <xdr:colOff>165100</xdr:colOff>
      <xdr:row>85</xdr:row>
      <xdr:rowOff>158852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15975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105491</xdr:rowOff>
    </xdr:from>
    <xdr:to>
      <xdr:col>55</xdr:col>
      <xdr:colOff>0</xdr:colOff>
      <xdr:row>85</xdr:row>
      <xdr:rowOff>108052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210550" y="14678741"/>
          <a:ext cx="695325"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3" name="n_1aveValue【公営住宅】&#10;一人当たり面積">
          <a:extLst>
            <a:ext uri="{FF2B5EF4-FFF2-40B4-BE49-F238E27FC236}">
              <a16:creationId xmlns:a16="http://schemas.microsoft.com/office/drawing/2014/main" id="{00000000-0008-0000-0E00-00006B010000}"/>
            </a:ext>
          </a:extLst>
        </xdr:cNvPr>
        <xdr:cNvSpPr txBox="1"/>
      </xdr:nvSpPr>
      <xdr:spPr>
        <a:xfrm>
          <a:off x="7991552"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64" name="n_2aveValue【公営住宅】&#10;一人当たり面積">
          <a:extLst>
            <a:ext uri="{FF2B5EF4-FFF2-40B4-BE49-F238E27FC236}">
              <a16:creationId xmlns:a16="http://schemas.microsoft.com/office/drawing/2014/main" id="{00000000-0008-0000-0E00-00006C010000}"/>
            </a:ext>
          </a:extLst>
        </xdr:cNvPr>
        <xdr:cNvSpPr txBox="1"/>
      </xdr:nvSpPr>
      <xdr:spPr>
        <a:xfrm>
          <a:off x="72581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65" name="n_3aveValue【公営住宅】&#10;一人当たり面積">
          <a:extLst>
            <a:ext uri="{FF2B5EF4-FFF2-40B4-BE49-F238E27FC236}">
              <a16:creationId xmlns:a16="http://schemas.microsoft.com/office/drawing/2014/main" id="{00000000-0008-0000-0E00-00006D010000}"/>
            </a:ext>
          </a:extLst>
        </xdr:cNvPr>
        <xdr:cNvSpPr txBox="1"/>
      </xdr:nvSpPr>
      <xdr:spPr>
        <a:xfrm>
          <a:off x="6483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66" name="n_4aveValue【公営住宅】&#10;一人当たり面積">
          <a:extLst>
            <a:ext uri="{FF2B5EF4-FFF2-40B4-BE49-F238E27FC236}">
              <a16:creationId xmlns:a16="http://schemas.microsoft.com/office/drawing/2014/main" id="{00000000-0008-0000-0E00-00006E010000}"/>
            </a:ext>
          </a:extLst>
        </xdr:cNvPr>
        <xdr:cNvSpPr txBox="1"/>
      </xdr:nvSpPr>
      <xdr:spPr>
        <a:xfrm>
          <a:off x="5737302"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3929</xdr:rowOff>
    </xdr:from>
    <xdr:ext cx="469744" cy="259045"/>
    <xdr:sp macro="" textlink="">
      <xdr:nvSpPr>
        <xdr:cNvPr id="367" name="n_1mainValue【公営住宅】&#10;一人当たり面積">
          <a:extLst>
            <a:ext uri="{FF2B5EF4-FFF2-40B4-BE49-F238E27FC236}">
              <a16:creationId xmlns:a16="http://schemas.microsoft.com/office/drawing/2014/main" id="{00000000-0008-0000-0E00-00006F010000}"/>
            </a:ext>
          </a:extLst>
        </xdr:cNvPr>
        <xdr:cNvSpPr txBox="1"/>
      </xdr:nvSpPr>
      <xdr:spPr>
        <a:xfrm>
          <a:off x="7991552" y="144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00000000-0008-0000-0E00-000098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3889989"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0" name="【認定こども園・幼稚園・保育所】&#10;有形固定資産減価償却率最小値テキスト">
          <a:extLst>
            <a:ext uri="{FF2B5EF4-FFF2-40B4-BE49-F238E27FC236}">
              <a16:creationId xmlns:a16="http://schemas.microsoft.com/office/drawing/2014/main" id="{00000000-0008-0000-0E00-00009A01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12" name="【認定こども園・幼稚園・保育所】&#10;有形固定資産減価償却率最大値テキスト">
          <a:extLst>
            <a:ext uri="{FF2B5EF4-FFF2-40B4-BE49-F238E27FC236}">
              <a16:creationId xmlns:a16="http://schemas.microsoft.com/office/drawing/2014/main" id="{00000000-0008-0000-0E00-00009C010000}"/>
            </a:ext>
          </a:extLst>
        </xdr:cNvPr>
        <xdr:cNvSpPr txBox="1"/>
      </xdr:nvSpPr>
      <xdr:spPr>
        <a:xfrm>
          <a:off x="1392872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3801725" y="5773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00000000-0008-0000-0E00-00009E010000}"/>
            </a:ext>
          </a:extLst>
        </xdr:cNvPr>
        <xdr:cNvSpPr txBox="1"/>
      </xdr:nvSpPr>
      <xdr:spPr>
        <a:xfrm>
          <a:off x="13928725"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3839825" y="6564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3115925"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23698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1623675" y="6553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0848975"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87449</xdr:rowOff>
    </xdr:from>
    <xdr:to>
      <xdr:col>85</xdr:col>
      <xdr:colOff>177800</xdr:colOff>
      <xdr:row>42</xdr:row>
      <xdr:rowOff>17599</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839825" y="7116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2376</xdr:rowOff>
    </xdr:from>
    <xdr:ext cx="405111" cy="259045"/>
    <xdr:sp macro="" textlink="">
      <xdr:nvSpPr>
        <xdr:cNvPr id="426" name="【認定こども園・幼稚園・保育所】&#10;有形固定資産減価償却率該当値テキスト">
          <a:extLst>
            <a:ext uri="{FF2B5EF4-FFF2-40B4-BE49-F238E27FC236}">
              <a16:creationId xmlns:a16="http://schemas.microsoft.com/office/drawing/2014/main" id="{00000000-0008-0000-0E00-0000AA010000}"/>
            </a:ext>
          </a:extLst>
        </xdr:cNvPr>
        <xdr:cNvSpPr txBox="1"/>
      </xdr:nvSpPr>
      <xdr:spPr>
        <a:xfrm>
          <a:off x="13928725" y="703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76019</xdr:rowOff>
    </xdr:from>
    <xdr:to>
      <xdr:col>81</xdr:col>
      <xdr:colOff>101600</xdr:colOff>
      <xdr:row>42</xdr:row>
      <xdr:rowOff>6169</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3115925"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126819</xdr:rowOff>
    </xdr:from>
    <xdr:to>
      <xdr:col>85</xdr:col>
      <xdr:colOff>127000</xdr:colOff>
      <xdr:row>41</xdr:row>
      <xdr:rowOff>138249</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3166725" y="7156269"/>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23698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126819</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20600" y="7151370"/>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64588</xdr:rowOff>
    </xdr:from>
    <xdr:to>
      <xdr:col>72</xdr:col>
      <xdr:colOff>38100</xdr:colOff>
      <xdr:row>41</xdr:row>
      <xdr:rowOff>166188</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1623675" y="70940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115388</xdr:rowOff>
    </xdr:from>
    <xdr:to>
      <xdr:col>76</xdr:col>
      <xdr:colOff>114300</xdr:colOff>
      <xdr:row>41</xdr:row>
      <xdr:rowOff>121920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1655425" y="7144838"/>
          <a:ext cx="7651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54791</xdr:rowOff>
    </xdr:from>
    <xdr:to>
      <xdr:col>67</xdr:col>
      <xdr:colOff>101600</xdr:colOff>
      <xdr:row>41</xdr:row>
      <xdr:rowOff>156391</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0848975"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105591</xdr:rowOff>
    </xdr:from>
    <xdr:to>
      <xdr:col>71</xdr:col>
      <xdr:colOff>177800</xdr:colOff>
      <xdr:row>41</xdr:row>
      <xdr:rowOff>115388</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0899775" y="7135041"/>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35" name="n_1aveValue【認定こども園・幼稚園・保育所】&#10;有形固定資産減価償却率">
          <a:extLst>
            <a:ext uri="{FF2B5EF4-FFF2-40B4-BE49-F238E27FC236}">
              <a16:creationId xmlns:a16="http://schemas.microsoft.com/office/drawing/2014/main" id="{00000000-0008-0000-0E00-0000B3010000}"/>
            </a:ext>
          </a:extLst>
        </xdr:cNvPr>
        <xdr:cNvSpPr txBox="1"/>
      </xdr:nvSpPr>
      <xdr:spPr>
        <a:xfrm>
          <a:off x="12980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36" name="n_2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2246619"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7" name="n_3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150049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38" name="n_4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072579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168746</xdr:rowOff>
    </xdr:from>
    <xdr:ext cx="405111" cy="259045"/>
    <xdr:sp macro="" textlink="">
      <xdr:nvSpPr>
        <xdr:cNvPr id="439" name="n_1main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980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440" name="n_2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246619"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157315</xdr:rowOff>
    </xdr:from>
    <xdr:ext cx="405111" cy="259045"/>
    <xdr:sp macro="" textlink="">
      <xdr:nvSpPr>
        <xdr:cNvPr id="441" name="n_3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1500494" y="71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147518</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072579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E00-0000D3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188461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E00-0000D5010000}"/>
            </a:ext>
          </a:extLst>
        </xdr:cNvPr>
        <xdr:cNvSpPr txBox="1"/>
      </xdr:nvSpPr>
      <xdr:spPr>
        <a:xfrm>
          <a:off x="188849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78647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E00-0000D7010000}"/>
            </a:ext>
          </a:extLst>
        </xdr:cNvPr>
        <xdr:cNvSpPr txBox="1"/>
      </xdr:nvSpPr>
      <xdr:spPr>
        <a:xfrm>
          <a:off x="188849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786475" y="565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E00-0000D9010000}"/>
            </a:ext>
          </a:extLst>
        </xdr:cNvPr>
        <xdr:cNvSpPr txBox="1"/>
      </xdr:nvSpPr>
      <xdr:spPr>
        <a:xfrm>
          <a:off x="188849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87960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8100675" y="69470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7325975"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657985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5833725" y="69552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116840</xdr:rowOff>
    </xdr:from>
    <xdr:to>
      <xdr:col>116</xdr:col>
      <xdr:colOff>114300</xdr:colOff>
      <xdr:row>33</xdr:row>
      <xdr:rowOff>46990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87960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69867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E00-0000E5010000}"/>
            </a:ext>
          </a:extLst>
        </xdr:cNvPr>
        <xdr:cNvSpPr txBox="1"/>
      </xdr:nvSpPr>
      <xdr:spPr>
        <a:xfrm>
          <a:off x="18884900"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22134</xdr:rowOff>
    </xdr:from>
    <xdr:to>
      <xdr:col>112</xdr:col>
      <xdr:colOff>38100</xdr:colOff>
      <xdr:row>33</xdr:row>
      <xdr:rowOff>123734</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8100675" y="56799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167640</xdr:rowOff>
    </xdr:from>
    <xdr:to>
      <xdr:col>116</xdr:col>
      <xdr:colOff>63500</xdr:colOff>
      <xdr:row>33</xdr:row>
      <xdr:rowOff>72934</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8132425" y="5654040"/>
          <a:ext cx="714375"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xdr:rowOff>
    </xdr:from>
    <xdr:to>
      <xdr:col>107</xdr:col>
      <xdr:colOff>101600</xdr:colOff>
      <xdr:row>40</xdr:row>
      <xdr:rowOff>102507</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7325975"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72934</xdr:rowOff>
    </xdr:from>
    <xdr:to>
      <xdr:col>111</xdr:col>
      <xdr:colOff>177800</xdr:colOff>
      <xdr:row>40</xdr:row>
      <xdr:rowOff>51707</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7376775" y="5730784"/>
          <a:ext cx="755650" cy="11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490" name="n_1aveValue【認定こども園・幼稚園・保育所】&#10;一人当たり面積">
          <a:extLst>
            <a:ext uri="{FF2B5EF4-FFF2-40B4-BE49-F238E27FC236}">
              <a16:creationId xmlns:a16="http://schemas.microsoft.com/office/drawing/2014/main" id="{00000000-0008-0000-0E00-0000EA010000}"/>
            </a:ext>
          </a:extLst>
        </xdr:cNvPr>
        <xdr:cNvSpPr txBox="1"/>
      </xdr:nvSpPr>
      <xdr:spPr>
        <a:xfrm>
          <a:off x="1793247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491" name="n_2aveValue【認定こども園・幼稚園・保育所】&#10;一人当たり面積">
          <a:extLst>
            <a:ext uri="{FF2B5EF4-FFF2-40B4-BE49-F238E27FC236}">
              <a16:creationId xmlns:a16="http://schemas.microsoft.com/office/drawing/2014/main" id="{00000000-0008-0000-0E00-0000EB010000}"/>
            </a:ext>
          </a:extLst>
        </xdr:cNvPr>
        <xdr:cNvSpPr txBox="1"/>
      </xdr:nvSpPr>
      <xdr:spPr>
        <a:xfrm>
          <a:off x="1717047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92" name="n_3aveValue【認定こども園・幼稚園・保育所】&#10;一人当たり面積">
          <a:extLst>
            <a:ext uri="{FF2B5EF4-FFF2-40B4-BE49-F238E27FC236}">
              <a16:creationId xmlns:a16="http://schemas.microsoft.com/office/drawing/2014/main" id="{00000000-0008-0000-0E00-0000EC010000}"/>
            </a:ext>
          </a:extLst>
        </xdr:cNvPr>
        <xdr:cNvSpPr txBox="1"/>
      </xdr:nvSpPr>
      <xdr:spPr>
        <a:xfrm>
          <a:off x="16424352"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93" name="n_4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156782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140261</xdr:rowOff>
    </xdr:from>
    <xdr:ext cx="469744" cy="259045"/>
    <xdr:sp macro="" textlink="">
      <xdr:nvSpPr>
        <xdr:cNvPr id="494" name="n_1main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17932477" y="54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119034</xdr:rowOff>
    </xdr:from>
    <xdr:ext cx="469744" cy="259045"/>
    <xdr:sp macro="" textlink="">
      <xdr:nvSpPr>
        <xdr:cNvPr id="495" name="n_2main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7170477" y="66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E00-000007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3889989"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00000000-0008-0000-0E00-000009020000}"/>
            </a:ext>
          </a:extLst>
        </xdr:cNvPr>
        <xdr:cNvSpPr txBox="1"/>
      </xdr:nvSpPr>
      <xdr:spPr>
        <a:xfrm>
          <a:off x="13928725"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801725" y="10807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E00-00000B020000}"/>
            </a:ext>
          </a:extLst>
        </xdr:cNvPr>
        <xdr:cNvSpPr txBox="1"/>
      </xdr:nvSpPr>
      <xdr:spPr>
        <a:xfrm>
          <a:off x="13928725"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3801725" y="9738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E00-00000D020000}"/>
            </a:ext>
          </a:extLst>
        </xdr:cNvPr>
        <xdr:cNvSpPr txBox="1"/>
      </xdr:nvSpPr>
      <xdr:spPr>
        <a:xfrm>
          <a:off x="13928725"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839825"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115925"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3698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1623675" y="10240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0848975"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839825" y="10268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E00-000019020000}"/>
            </a:ext>
          </a:extLst>
        </xdr:cNvPr>
        <xdr:cNvSpPr txBox="1"/>
      </xdr:nvSpPr>
      <xdr:spPr>
        <a:xfrm>
          <a:off x="13928725"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115925"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32385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166725" y="1030986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3698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xdr:rowOff>
    </xdr:from>
    <xdr:to>
      <xdr:col>81</xdr:col>
      <xdr:colOff>50800</xdr:colOff>
      <xdr:row>60</xdr:row>
      <xdr:rowOff>22860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20600" y="10292715"/>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1623675" y="1022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5715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1655425" y="10275570"/>
          <a:ext cx="7651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46355</xdr:rowOff>
    </xdr:from>
    <xdr:to>
      <xdr:col>67</xdr:col>
      <xdr:colOff>101600</xdr:colOff>
      <xdr:row>59</xdr:row>
      <xdr:rowOff>147955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0848975"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97155</xdr:rowOff>
    </xdr:from>
    <xdr:to>
      <xdr:col>71</xdr:col>
      <xdr:colOff>177800</xdr:colOff>
      <xdr:row>59</xdr:row>
      <xdr:rowOff>160020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0899775" y="10212705"/>
          <a:ext cx="7556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E00-000022020000}"/>
            </a:ext>
          </a:extLst>
        </xdr:cNvPr>
        <xdr:cNvSpPr txBox="1"/>
      </xdr:nvSpPr>
      <xdr:spPr>
        <a:xfrm>
          <a:off x="12980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E00-000023020000}"/>
            </a:ext>
          </a:extLst>
        </xdr:cNvPr>
        <xdr:cNvSpPr txBox="1"/>
      </xdr:nvSpPr>
      <xdr:spPr>
        <a:xfrm>
          <a:off x="1224661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E00-000024020000}"/>
            </a:ext>
          </a:extLst>
        </xdr:cNvPr>
        <xdr:cNvSpPr txBox="1"/>
      </xdr:nvSpPr>
      <xdr:spPr>
        <a:xfrm>
          <a:off x="1150049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E00-000025020000}"/>
            </a:ext>
          </a:extLst>
        </xdr:cNvPr>
        <xdr:cNvSpPr txBox="1"/>
      </xdr:nvSpPr>
      <xdr:spPr>
        <a:xfrm>
          <a:off x="1072579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E00-000026020000}"/>
            </a:ext>
          </a:extLst>
        </xdr:cNvPr>
        <xdr:cNvSpPr txBox="1"/>
      </xdr:nvSpPr>
      <xdr:spPr>
        <a:xfrm>
          <a:off x="12980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E00-000027020000}"/>
            </a:ext>
          </a:extLst>
        </xdr:cNvPr>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E00-000028020000}"/>
            </a:ext>
          </a:extLst>
        </xdr:cNvPr>
        <xdr:cNvSpPr txBox="1"/>
      </xdr:nvSpPr>
      <xdr:spPr>
        <a:xfrm>
          <a:off x="1150049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E00-000029020000}"/>
            </a:ext>
          </a:extLst>
        </xdr:cNvPr>
        <xdr:cNvSpPr txBox="1"/>
      </xdr:nvSpPr>
      <xdr:spPr>
        <a:xfrm>
          <a:off x="1072579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E00-000040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88461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E00-000042020000}"/>
            </a:ext>
          </a:extLst>
        </xdr:cNvPr>
        <xdr:cNvSpPr txBox="1"/>
      </xdr:nvSpPr>
      <xdr:spPr>
        <a:xfrm>
          <a:off x="188849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786475" y="10799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E00-000044020000}"/>
            </a:ext>
          </a:extLst>
        </xdr:cNvPr>
        <xdr:cNvSpPr txBox="1"/>
      </xdr:nvSpPr>
      <xdr:spPr>
        <a:xfrm>
          <a:off x="188849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786475" y="949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E00-000046020000}"/>
            </a:ext>
          </a:extLst>
        </xdr:cNvPr>
        <xdr:cNvSpPr txBox="1"/>
      </xdr:nvSpPr>
      <xdr:spPr>
        <a:xfrm>
          <a:off x="188849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7960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100675" y="1056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7325975"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657985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5833725" y="10565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15494</xdr:rowOff>
    </xdr:from>
    <xdr:to>
      <xdr:col>116</xdr:col>
      <xdr:colOff>114300</xdr:colOff>
      <xdr:row>55</xdr:row>
      <xdr:rowOff>117094</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7960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139971</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E00-000052020000}"/>
            </a:ext>
          </a:extLst>
        </xdr:cNvPr>
        <xdr:cNvSpPr txBox="1"/>
      </xdr:nvSpPr>
      <xdr:spPr>
        <a:xfrm>
          <a:off x="18884900" y="939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33972</xdr:rowOff>
    </xdr:from>
    <xdr:to>
      <xdr:col>112</xdr:col>
      <xdr:colOff>38100</xdr:colOff>
      <xdr:row>55</xdr:row>
      <xdr:rowOff>135572</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100675" y="946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66294</xdr:rowOff>
    </xdr:from>
    <xdr:to>
      <xdr:col>116</xdr:col>
      <xdr:colOff>63500</xdr:colOff>
      <xdr:row>55</xdr:row>
      <xdr:rowOff>84772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8132425" y="9496044"/>
          <a:ext cx="714375"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66929</xdr:rowOff>
    </xdr:from>
    <xdr:to>
      <xdr:col>107</xdr:col>
      <xdr:colOff>101600</xdr:colOff>
      <xdr:row>61</xdr:row>
      <xdr:rowOff>168529</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7325975" y="10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84772</xdr:rowOff>
    </xdr:from>
    <xdr:to>
      <xdr:col>111</xdr:col>
      <xdr:colOff>177800</xdr:colOff>
      <xdr:row>61</xdr:row>
      <xdr:rowOff>117729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7376775" y="9514522"/>
          <a:ext cx="755650" cy="10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599" name="n_1aveValue【学校施設】&#10;一人当たり面積">
          <a:extLst>
            <a:ext uri="{FF2B5EF4-FFF2-40B4-BE49-F238E27FC236}">
              <a16:creationId xmlns:a16="http://schemas.microsoft.com/office/drawing/2014/main" id="{00000000-0008-0000-0E00-000057020000}"/>
            </a:ext>
          </a:extLst>
        </xdr:cNvPr>
        <xdr:cNvSpPr txBox="1"/>
      </xdr:nvSpPr>
      <xdr:spPr>
        <a:xfrm>
          <a:off x="1793247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00" name="n_2aveValue【学校施設】&#10;一人当たり面積">
          <a:extLst>
            <a:ext uri="{FF2B5EF4-FFF2-40B4-BE49-F238E27FC236}">
              <a16:creationId xmlns:a16="http://schemas.microsoft.com/office/drawing/2014/main" id="{00000000-0008-0000-0E00-000058020000}"/>
            </a:ext>
          </a:extLst>
        </xdr:cNvPr>
        <xdr:cNvSpPr txBox="1"/>
      </xdr:nvSpPr>
      <xdr:spPr>
        <a:xfrm>
          <a:off x="1717047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01" name="n_3aveValue【学校施設】&#10;一人当たり面積">
          <a:extLst>
            <a:ext uri="{FF2B5EF4-FFF2-40B4-BE49-F238E27FC236}">
              <a16:creationId xmlns:a16="http://schemas.microsoft.com/office/drawing/2014/main" id="{00000000-0008-0000-0E00-000059020000}"/>
            </a:ext>
          </a:extLst>
        </xdr:cNvPr>
        <xdr:cNvSpPr txBox="1"/>
      </xdr:nvSpPr>
      <xdr:spPr>
        <a:xfrm>
          <a:off x="16424352"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02" name="n_4aveValue【学校施設】&#10;一人当たり面積">
          <a:extLst>
            <a:ext uri="{FF2B5EF4-FFF2-40B4-BE49-F238E27FC236}">
              <a16:creationId xmlns:a16="http://schemas.microsoft.com/office/drawing/2014/main" id="{00000000-0008-0000-0E00-00005A020000}"/>
            </a:ext>
          </a:extLst>
        </xdr:cNvPr>
        <xdr:cNvSpPr txBox="1"/>
      </xdr:nvSpPr>
      <xdr:spPr>
        <a:xfrm>
          <a:off x="156782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152099</xdr:rowOff>
    </xdr:from>
    <xdr:ext cx="469744" cy="259045"/>
    <xdr:sp macro="" textlink="">
      <xdr:nvSpPr>
        <xdr:cNvPr id="603" name="n_1mainValue【学校施設】&#10;一人当たり面積">
          <a:extLst>
            <a:ext uri="{FF2B5EF4-FFF2-40B4-BE49-F238E27FC236}">
              <a16:creationId xmlns:a16="http://schemas.microsoft.com/office/drawing/2014/main" id="{00000000-0008-0000-0E00-00005B020000}"/>
            </a:ext>
          </a:extLst>
        </xdr:cNvPr>
        <xdr:cNvSpPr txBox="1"/>
      </xdr:nvSpPr>
      <xdr:spPr>
        <a:xfrm>
          <a:off x="17932477" y="9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13606</xdr:rowOff>
    </xdr:from>
    <xdr:ext cx="469744" cy="259045"/>
    <xdr:sp macro="" textlink="">
      <xdr:nvSpPr>
        <xdr:cNvPr id="604" name="n_2mainValue【学校施設】&#10;一人当たり面積">
          <a:extLst>
            <a:ext uri="{FF2B5EF4-FFF2-40B4-BE49-F238E27FC236}">
              <a16:creationId xmlns:a16="http://schemas.microsoft.com/office/drawing/2014/main" id="{00000000-0008-0000-0E00-00005C020000}"/>
            </a:ext>
          </a:extLst>
        </xdr:cNvPr>
        <xdr:cNvSpPr txBox="1"/>
      </xdr:nvSpPr>
      <xdr:spPr>
        <a:xfrm>
          <a:off x="17170477" y="103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id="{00000000-0008-0000-0E00-000075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3889989"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1" name="【児童館】&#10;有形固定資産減価償却率最小値テキスト">
          <a:extLst>
            <a:ext uri="{FF2B5EF4-FFF2-40B4-BE49-F238E27FC236}">
              <a16:creationId xmlns:a16="http://schemas.microsoft.com/office/drawing/2014/main" id="{00000000-0008-0000-0E00-000077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33" name="【児童館】&#10;有形固定資産減価償却率最大値テキスト">
          <a:extLst>
            <a:ext uri="{FF2B5EF4-FFF2-40B4-BE49-F238E27FC236}">
              <a16:creationId xmlns:a16="http://schemas.microsoft.com/office/drawing/2014/main" id="{00000000-0008-0000-0E00-000079020000}"/>
            </a:ext>
          </a:extLst>
        </xdr:cNvPr>
        <xdr:cNvSpPr txBox="1"/>
      </xdr:nvSpPr>
      <xdr:spPr>
        <a:xfrm>
          <a:off x="13928725"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3801725" y="13337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35" name="【児童館】&#10;有形固定資産減価償却率平均値テキスト">
          <a:extLst>
            <a:ext uri="{FF2B5EF4-FFF2-40B4-BE49-F238E27FC236}">
              <a16:creationId xmlns:a16="http://schemas.microsoft.com/office/drawing/2014/main" id="{00000000-0008-0000-0E00-00007B020000}"/>
            </a:ext>
          </a:extLst>
        </xdr:cNvPr>
        <xdr:cNvSpPr txBox="1"/>
      </xdr:nvSpPr>
      <xdr:spPr>
        <a:xfrm>
          <a:off x="13928725"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3839825" y="141196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115925"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1623675" y="14162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3839825" y="14356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647" name="【児童館】&#10;有形固定資産減価償却率該当値テキスト">
          <a:extLst>
            <a:ext uri="{FF2B5EF4-FFF2-40B4-BE49-F238E27FC236}">
              <a16:creationId xmlns:a16="http://schemas.microsoft.com/office/drawing/2014/main" id="{00000000-0008-0000-0E00-000087020000}"/>
            </a:ext>
          </a:extLst>
        </xdr:cNvPr>
        <xdr:cNvSpPr txBox="1"/>
      </xdr:nvSpPr>
      <xdr:spPr>
        <a:xfrm>
          <a:off x="13928725"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3115925"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84</xdr:row>
      <xdr:rowOff>5443</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3166725" y="14358257"/>
          <a:ext cx="723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3698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78921</xdr:rowOff>
    </xdr:from>
    <xdr:to>
      <xdr:col>81</xdr:col>
      <xdr:colOff>50800</xdr:colOff>
      <xdr:row>83</xdr:row>
      <xdr:rowOff>127907</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20600" y="14309271"/>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1623675" y="142127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78921</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1655425" y="14263551"/>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104866</xdr:rowOff>
    </xdr:from>
    <xdr:to>
      <xdr:col>67</xdr:col>
      <xdr:colOff>101600</xdr:colOff>
      <xdr:row>83</xdr:row>
      <xdr:rowOff>35016</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0848975"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155666</xdr:rowOff>
    </xdr:from>
    <xdr:to>
      <xdr:col>71</xdr:col>
      <xdr:colOff>177800</xdr:colOff>
      <xdr:row>83</xdr:row>
      <xdr:rowOff>33201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899775" y="14214566"/>
          <a:ext cx="7556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56" name="n_1aveValue【児童館】&#10;有形固定資産減価償却率">
          <a:extLst>
            <a:ext uri="{FF2B5EF4-FFF2-40B4-BE49-F238E27FC236}">
              <a16:creationId xmlns:a16="http://schemas.microsoft.com/office/drawing/2014/main" id="{00000000-0008-0000-0E00-000090020000}"/>
            </a:ext>
          </a:extLst>
        </xdr:cNvPr>
        <xdr:cNvSpPr txBox="1"/>
      </xdr:nvSpPr>
      <xdr:spPr>
        <a:xfrm>
          <a:off x="12980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57" name="n_2aveValue【児童館】&#10;有形固定資産減価償却率">
          <a:extLst>
            <a:ext uri="{FF2B5EF4-FFF2-40B4-BE49-F238E27FC236}">
              <a16:creationId xmlns:a16="http://schemas.microsoft.com/office/drawing/2014/main" id="{00000000-0008-0000-0E00-000091020000}"/>
            </a:ext>
          </a:extLst>
        </xdr:cNvPr>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58" name="n_3aveValue【児童館】&#10;有形固定資産減価償却率">
          <a:extLst>
            <a:ext uri="{FF2B5EF4-FFF2-40B4-BE49-F238E27FC236}">
              <a16:creationId xmlns:a16="http://schemas.microsoft.com/office/drawing/2014/main" id="{00000000-0008-0000-0E00-000092020000}"/>
            </a:ext>
          </a:extLst>
        </xdr:cNvPr>
        <xdr:cNvSpPr txBox="1"/>
      </xdr:nvSpPr>
      <xdr:spPr>
        <a:xfrm>
          <a:off x="1150049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59" name="n_4aveValue【児童館】&#10;有形固定資産減価償却率">
          <a:extLst>
            <a:ext uri="{FF2B5EF4-FFF2-40B4-BE49-F238E27FC236}">
              <a16:creationId xmlns:a16="http://schemas.microsoft.com/office/drawing/2014/main" id="{00000000-0008-0000-0E00-000093020000}"/>
            </a:ext>
          </a:extLst>
        </xdr:cNvPr>
        <xdr:cNvSpPr txBox="1"/>
      </xdr:nvSpPr>
      <xdr:spPr>
        <a:xfrm>
          <a:off x="107257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60" name="n_1mainValue【児童館】&#10;有形固定資産減価償却率">
          <a:extLst>
            <a:ext uri="{FF2B5EF4-FFF2-40B4-BE49-F238E27FC236}">
              <a16:creationId xmlns:a16="http://schemas.microsoft.com/office/drawing/2014/main" id="{00000000-0008-0000-0E00-000094020000}"/>
            </a:ext>
          </a:extLst>
        </xdr:cNvPr>
        <xdr:cNvSpPr txBox="1"/>
      </xdr:nvSpPr>
      <xdr:spPr>
        <a:xfrm>
          <a:off x="12980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61" name="n_2mainValue【児童館】&#10;有形固定資産減価償却率">
          <a:extLst>
            <a:ext uri="{FF2B5EF4-FFF2-40B4-BE49-F238E27FC236}">
              <a16:creationId xmlns:a16="http://schemas.microsoft.com/office/drawing/2014/main" id="{00000000-0008-0000-0E00-000095020000}"/>
            </a:ext>
          </a:extLst>
        </xdr:cNvPr>
        <xdr:cNvSpPr txBox="1"/>
      </xdr:nvSpPr>
      <xdr:spPr>
        <a:xfrm>
          <a:off x="12246619"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662" name="n_3mainValue【児童館】&#10;有形固定資産減価償却率">
          <a:extLst>
            <a:ext uri="{FF2B5EF4-FFF2-40B4-BE49-F238E27FC236}">
              <a16:creationId xmlns:a16="http://schemas.microsoft.com/office/drawing/2014/main" id="{00000000-0008-0000-0E00-000096020000}"/>
            </a:ext>
          </a:extLst>
        </xdr:cNvPr>
        <xdr:cNvSpPr txBox="1"/>
      </xdr:nvSpPr>
      <xdr:spPr>
        <a:xfrm>
          <a:off x="1150049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26143</xdr:rowOff>
    </xdr:from>
    <xdr:ext cx="405111" cy="259045"/>
    <xdr:sp macro="" textlink="">
      <xdr:nvSpPr>
        <xdr:cNvPr id="663" name="n_4mainValue【児童館】&#10;有形固定資産減価償却率">
          <a:extLst>
            <a:ext uri="{FF2B5EF4-FFF2-40B4-BE49-F238E27FC236}">
              <a16:creationId xmlns:a16="http://schemas.microsoft.com/office/drawing/2014/main" id="{00000000-0008-0000-0E00-000097020000}"/>
            </a:ext>
          </a:extLst>
        </xdr:cNvPr>
        <xdr:cNvSpPr txBox="1"/>
      </xdr:nvSpPr>
      <xdr:spPr>
        <a:xfrm>
          <a:off x="1072579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児童館】&#10;一人当たり面積グラフ枠">
          <a:extLst>
            <a:ext uri="{FF2B5EF4-FFF2-40B4-BE49-F238E27FC236}">
              <a16:creationId xmlns:a16="http://schemas.microsoft.com/office/drawing/2014/main" id="{00000000-0008-0000-0E00-0000AC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72389</xdr:rowOff>
    </xdr:from>
    <xdr:to>
      <xdr:col>116</xdr:col>
      <xdr:colOff>62864</xdr:colOff>
      <xdr:row>86</xdr:row>
      <xdr:rowOff>19813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8846164" y="14302739"/>
          <a:ext cx="0" cy="46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86" name="【児童館】&#10;一人当たり面積最小値テキスト">
          <a:extLst>
            <a:ext uri="{FF2B5EF4-FFF2-40B4-BE49-F238E27FC236}">
              <a16:creationId xmlns:a16="http://schemas.microsoft.com/office/drawing/2014/main" id="{00000000-0008-0000-0E00-0000AE020000}"/>
            </a:ext>
          </a:extLst>
        </xdr:cNvPr>
        <xdr:cNvSpPr txBox="1"/>
      </xdr:nvSpPr>
      <xdr:spPr>
        <a:xfrm>
          <a:off x="188849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786475" y="1476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19066</xdr:rowOff>
    </xdr:from>
    <xdr:ext cx="469744" cy="259045"/>
    <xdr:sp macro="" textlink="">
      <xdr:nvSpPr>
        <xdr:cNvPr id="688" name="【児童館】&#10;一人当たり面積最大値テキスト">
          <a:extLst>
            <a:ext uri="{FF2B5EF4-FFF2-40B4-BE49-F238E27FC236}">
              <a16:creationId xmlns:a16="http://schemas.microsoft.com/office/drawing/2014/main" id="{00000000-0008-0000-0E00-0000B0020000}"/>
            </a:ext>
          </a:extLst>
        </xdr:cNvPr>
        <xdr:cNvSpPr txBox="1"/>
      </xdr:nvSpPr>
      <xdr:spPr>
        <a:xfrm>
          <a:off x="18884900"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72389</xdr:rowOff>
    </xdr:from>
    <xdr:to>
      <xdr:col>116</xdr:col>
      <xdr:colOff>152400</xdr:colOff>
      <xdr:row>83</xdr:row>
      <xdr:rowOff>72389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786475" y="143027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90" name="【児童館】&#10;一人当たり面積平均値テキスト">
          <a:extLst>
            <a:ext uri="{FF2B5EF4-FFF2-40B4-BE49-F238E27FC236}">
              <a16:creationId xmlns:a16="http://schemas.microsoft.com/office/drawing/2014/main" id="{00000000-0008-0000-0E00-0000B2020000}"/>
            </a:ext>
          </a:extLst>
        </xdr:cNvPr>
        <xdr:cNvSpPr txBox="1"/>
      </xdr:nvSpPr>
      <xdr:spPr>
        <a:xfrm>
          <a:off x="188849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87960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17018</xdr:rowOff>
    </xdr:from>
    <xdr:to>
      <xdr:col>112</xdr:col>
      <xdr:colOff>38100</xdr:colOff>
      <xdr:row>85</xdr:row>
      <xdr:rowOff>118618</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100675" y="145902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7325975"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657985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30735</xdr:rowOff>
    </xdr:from>
    <xdr:to>
      <xdr:col>98</xdr:col>
      <xdr:colOff>38100</xdr:colOff>
      <xdr:row>85</xdr:row>
      <xdr:rowOff>132335</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5833725" y="146039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187960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702" name="【児童館】&#10;一人当たり面積該当値テキスト">
          <a:extLst>
            <a:ext uri="{FF2B5EF4-FFF2-40B4-BE49-F238E27FC236}">
              <a16:creationId xmlns:a16="http://schemas.microsoft.com/office/drawing/2014/main" id="{00000000-0008-0000-0E00-0000BE020000}"/>
            </a:ext>
          </a:extLst>
        </xdr:cNvPr>
        <xdr:cNvSpPr txBox="1"/>
      </xdr:nvSpPr>
      <xdr:spPr>
        <a:xfrm>
          <a:off x="188849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18100675" y="146588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136398</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8132425" y="14705076"/>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113030</xdr:rowOff>
    </xdr:from>
    <xdr:to>
      <xdr:col>107</xdr:col>
      <xdr:colOff>101600</xdr:colOff>
      <xdr:row>80</xdr:row>
      <xdr:rowOff>43180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7325975"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163830</xdr:rowOff>
    </xdr:from>
    <xdr:to>
      <xdr:col>111</xdr:col>
      <xdr:colOff>177800</xdr:colOff>
      <xdr:row>85</xdr:row>
      <xdr:rowOff>136398</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7376775" y="13708380"/>
          <a:ext cx="75565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135145</xdr:rowOff>
    </xdr:from>
    <xdr:ext cx="469744" cy="259045"/>
    <xdr:sp macro="" textlink="">
      <xdr:nvSpPr>
        <xdr:cNvPr id="707" name="n_1aveValue【児童館】&#10;一人当たり面積">
          <a:extLst>
            <a:ext uri="{FF2B5EF4-FFF2-40B4-BE49-F238E27FC236}">
              <a16:creationId xmlns:a16="http://schemas.microsoft.com/office/drawing/2014/main" id="{00000000-0008-0000-0E00-0000C3020000}"/>
            </a:ext>
          </a:extLst>
        </xdr:cNvPr>
        <xdr:cNvSpPr txBox="1"/>
      </xdr:nvSpPr>
      <xdr:spPr>
        <a:xfrm>
          <a:off x="1793247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8" name="n_2aveValue【児童館】&#10;一人当たり面積">
          <a:extLst>
            <a:ext uri="{FF2B5EF4-FFF2-40B4-BE49-F238E27FC236}">
              <a16:creationId xmlns:a16="http://schemas.microsoft.com/office/drawing/2014/main" id="{00000000-0008-0000-0E00-0000C4020000}"/>
            </a:ext>
          </a:extLst>
        </xdr:cNvPr>
        <xdr:cNvSpPr txBox="1"/>
      </xdr:nvSpPr>
      <xdr:spPr>
        <a:xfrm>
          <a:off x="17170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09" name="n_3aveValue【児童館】&#10;一人当たり面積">
          <a:extLst>
            <a:ext uri="{FF2B5EF4-FFF2-40B4-BE49-F238E27FC236}">
              <a16:creationId xmlns:a16="http://schemas.microsoft.com/office/drawing/2014/main" id="{00000000-0008-0000-0E00-0000C5020000}"/>
            </a:ext>
          </a:extLst>
        </xdr:cNvPr>
        <xdr:cNvSpPr txBox="1"/>
      </xdr:nvSpPr>
      <xdr:spPr>
        <a:xfrm>
          <a:off x="16424352"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148862</xdr:rowOff>
    </xdr:from>
    <xdr:ext cx="469744" cy="259045"/>
    <xdr:sp macro="" textlink="">
      <xdr:nvSpPr>
        <xdr:cNvPr id="710" name="n_4aveValue【児童館】&#10;一人当たり面積">
          <a:extLst>
            <a:ext uri="{FF2B5EF4-FFF2-40B4-BE49-F238E27FC236}">
              <a16:creationId xmlns:a16="http://schemas.microsoft.com/office/drawing/2014/main" id="{00000000-0008-0000-0E00-0000C6020000}"/>
            </a:ext>
          </a:extLst>
        </xdr:cNvPr>
        <xdr:cNvSpPr txBox="1"/>
      </xdr:nvSpPr>
      <xdr:spPr>
        <a:xfrm>
          <a:off x="156782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11" name="n_1mainValue【児童館】&#10;一人当たり面積">
          <a:extLst>
            <a:ext uri="{FF2B5EF4-FFF2-40B4-BE49-F238E27FC236}">
              <a16:creationId xmlns:a16="http://schemas.microsoft.com/office/drawing/2014/main" id="{00000000-0008-0000-0E00-0000C7020000}"/>
            </a:ext>
          </a:extLst>
        </xdr:cNvPr>
        <xdr:cNvSpPr txBox="1"/>
      </xdr:nvSpPr>
      <xdr:spPr>
        <a:xfrm>
          <a:off x="1793247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59707</xdr:rowOff>
    </xdr:from>
    <xdr:ext cx="469744" cy="259045"/>
    <xdr:sp macro="" textlink="">
      <xdr:nvSpPr>
        <xdr:cNvPr id="712" name="n_2mainValue【児童館】&#10;一人当たり面積">
          <a:extLst>
            <a:ext uri="{FF2B5EF4-FFF2-40B4-BE49-F238E27FC236}">
              <a16:creationId xmlns:a16="http://schemas.microsoft.com/office/drawing/2014/main" id="{00000000-0008-0000-0E00-0000C8020000}"/>
            </a:ext>
          </a:extLst>
        </xdr:cNvPr>
        <xdr:cNvSpPr txBox="1"/>
      </xdr:nvSpPr>
      <xdr:spPr>
        <a:xfrm>
          <a:off x="1717047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id="{00000000-0008-0000-0E00-0000E0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3889989"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8" name="【公民館】&#10;有形固定資産減価償却率最小値テキスト">
          <a:extLst>
            <a:ext uri="{FF2B5EF4-FFF2-40B4-BE49-F238E27FC236}">
              <a16:creationId xmlns:a16="http://schemas.microsoft.com/office/drawing/2014/main" id="{00000000-0008-0000-0E00-0000E202000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0" name="【公民館】&#10;有形固定資産減価償却率最大値テキスト">
          <a:extLst>
            <a:ext uri="{FF2B5EF4-FFF2-40B4-BE49-F238E27FC236}">
              <a16:creationId xmlns:a16="http://schemas.microsoft.com/office/drawing/2014/main" id="{00000000-0008-0000-0E00-0000E4020000}"/>
            </a:ext>
          </a:extLst>
        </xdr:cNvPr>
        <xdr:cNvSpPr txBox="1"/>
      </xdr:nvSpPr>
      <xdr:spPr>
        <a:xfrm>
          <a:off x="13928725"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3801725" y="1706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42" name="【公民館】&#10;有形固定資産減価償却率平均値テキスト">
          <a:extLst>
            <a:ext uri="{FF2B5EF4-FFF2-40B4-BE49-F238E27FC236}">
              <a16:creationId xmlns:a16="http://schemas.microsoft.com/office/drawing/2014/main" id="{00000000-0008-0000-0E00-0000E6020000}"/>
            </a:ext>
          </a:extLst>
        </xdr:cNvPr>
        <xdr:cNvSpPr txBox="1"/>
      </xdr:nvSpPr>
      <xdr:spPr>
        <a:xfrm>
          <a:off x="13928725"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3839825" y="179457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3115925"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23698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1623675" y="1794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084897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3839825" y="17903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95902</xdr:rowOff>
    </xdr:from>
    <xdr:ext cx="405111" cy="259045"/>
    <xdr:sp macro="" textlink="">
      <xdr:nvSpPr>
        <xdr:cNvPr id="754" name="【公民館】&#10;有形固定資産減価償却率該当値テキスト">
          <a:extLst>
            <a:ext uri="{FF2B5EF4-FFF2-40B4-BE49-F238E27FC236}">
              <a16:creationId xmlns:a16="http://schemas.microsoft.com/office/drawing/2014/main" id="{00000000-0008-0000-0E00-0000F2020000}"/>
            </a:ext>
          </a:extLst>
        </xdr:cNvPr>
        <xdr:cNvSpPr txBox="1"/>
      </xdr:nvSpPr>
      <xdr:spPr>
        <a:xfrm>
          <a:off x="13928725"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3115925"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85725</xdr:rowOff>
    </xdr:from>
    <xdr:to>
      <xdr:col>85</xdr:col>
      <xdr:colOff>127000</xdr:colOff>
      <xdr:row>104</xdr:row>
      <xdr:rowOff>123825</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3166725" y="1791652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23698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85725</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20600" y="17884139"/>
          <a:ext cx="74612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1623675" y="17795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53339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1655425" y="17846039"/>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0848975"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15239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0899775" y="17811750"/>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63" name="n_1aveValue【公民館】&#10;有形固定資産減価償却率">
          <a:extLst>
            <a:ext uri="{FF2B5EF4-FFF2-40B4-BE49-F238E27FC236}">
              <a16:creationId xmlns:a16="http://schemas.microsoft.com/office/drawing/2014/main" id="{00000000-0008-0000-0E00-0000FB020000}"/>
            </a:ext>
          </a:extLst>
        </xdr:cNvPr>
        <xdr:cNvSpPr txBox="1"/>
      </xdr:nvSpPr>
      <xdr:spPr>
        <a:xfrm>
          <a:off x="12980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64" name="n_2aveValue【公民館】&#10;有形固定資産減価償却率">
          <a:extLst>
            <a:ext uri="{FF2B5EF4-FFF2-40B4-BE49-F238E27FC236}">
              <a16:creationId xmlns:a16="http://schemas.microsoft.com/office/drawing/2014/main" id="{00000000-0008-0000-0E00-0000FC020000}"/>
            </a:ext>
          </a:extLst>
        </xdr:cNvPr>
        <xdr:cNvSpPr txBox="1"/>
      </xdr:nvSpPr>
      <xdr:spPr>
        <a:xfrm>
          <a:off x="12246619"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65" name="n_3aveValue【公民館】&#10;有形固定資産減価償却率">
          <a:extLst>
            <a:ext uri="{FF2B5EF4-FFF2-40B4-BE49-F238E27FC236}">
              <a16:creationId xmlns:a16="http://schemas.microsoft.com/office/drawing/2014/main" id="{00000000-0008-0000-0E00-0000FD020000}"/>
            </a:ext>
          </a:extLst>
        </xdr:cNvPr>
        <xdr:cNvSpPr txBox="1"/>
      </xdr:nvSpPr>
      <xdr:spPr>
        <a:xfrm>
          <a:off x="1150049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66" name="n_4aveValue【公民館】&#10;有形固定資産減価償却率">
          <a:extLst>
            <a:ext uri="{FF2B5EF4-FFF2-40B4-BE49-F238E27FC236}">
              <a16:creationId xmlns:a16="http://schemas.microsoft.com/office/drawing/2014/main" id="{00000000-0008-0000-0E00-0000FE020000}"/>
            </a:ext>
          </a:extLst>
        </xdr:cNvPr>
        <xdr:cNvSpPr txBox="1"/>
      </xdr:nvSpPr>
      <xdr:spPr>
        <a:xfrm>
          <a:off x="1072579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767" name="n_1mainValue【公民館】&#10;有形固定資産減価償却率">
          <a:extLst>
            <a:ext uri="{FF2B5EF4-FFF2-40B4-BE49-F238E27FC236}">
              <a16:creationId xmlns:a16="http://schemas.microsoft.com/office/drawing/2014/main" id="{00000000-0008-0000-0E00-0000FF020000}"/>
            </a:ext>
          </a:extLst>
        </xdr:cNvPr>
        <xdr:cNvSpPr txBox="1"/>
      </xdr:nvSpPr>
      <xdr:spPr>
        <a:xfrm>
          <a:off x="12980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E00-000000030000}"/>
            </a:ext>
          </a:extLst>
        </xdr:cNvPr>
        <xdr:cNvSpPr txBox="1"/>
      </xdr:nvSpPr>
      <xdr:spPr>
        <a:xfrm>
          <a:off x="12246619"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69" name="n_3mainValue【公民館】&#10;有形固定資産減価償却率">
          <a:extLst>
            <a:ext uri="{FF2B5EF4-FFF2-40B4-BE49-F238E27FC236}">
              <a16:creationId xmlns:a16="http://schemas.microsoft.com/office/drawing/2014/main" id="{00000000-0008-0000-0E00-000001030000}"/>
            </a:ext>
          </a:extLst>
        </xdr:cNvPr>
        <xdr:cNvSpPr txBox="1"/>
      </xdr:nvSpPr>
      <xdr:spPr>
        <a:xfrm>
          <a:off x="1150049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770" name="n_4mainValue【公民館】&#10;有形固定資産減価償却率">
          <a:extLst>
            <a:ext uri="{FF2B5EF4-FFF2-40B4-BE49-F238E27FC236}">
              <a16:creationId xmlns:a16="http://schemas.microsoft.com/office/drawing/2014/main" id="{00000000-0008-0000-0E00-000002030000}"/>
            </a:ext>
          </a:extLst>
        </xdr:cNvPr>
        <xdr:cNvSpPr txBox="1"/>
      </xdr:nvSpPr>
      <xdr:spPr>
        <a:xfrm>
          <a:off x="1072579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id="{00000000-0008-0000-0E00-000019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flipV="1">
          <a:off x="188461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95" name="【公民館】&#10;一人当たり面積最小値テキスト">
          <a:extLst>
            <a:ext uri="{FF2B5EF4-FFF2-40B4-BE49-F238E27FC236}">
              <a16:creationId xmlns:a16="http://schemas.microsoft.com/office/drawing/2014/main" id="{00000000-0008-0000-0E00-00001B030000}"/>
            </a:ext>
          </a:extLst>
        </xdr:cNvPr>
        <xdr:cNvSpPr txBox="1"/>
      </xdr:nvSpPr>
      <xdr:spPr>
        <a:xfrm>
          <a:off x="188849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786475" y="186518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97" name="【公民館】&#10;一人当たり面積最大値テキスト">
          <a:extLst>
            <a:ext uri="{FF2B5EF4-FFF2-40B4-BE49-F238E27FC236}">
              <a16:creationId xmlns:a16="http://schemas.microsoft.com/office/drawing/2014/main" id="{00000000-0008-0000-0E00-00001D030000}"/>
            </a:ext>
          </a:extLst>
        </xdr:cNvPr>
        <xdr:cNvSpPr txBox="1"/>
      </xdr:nvSpPr>
      <xdr:spPr>
        <a:xfrm>
          <a:off x="188849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786475" y="1706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99" name="【公民館】&#10;一人当たり面積平均値テキスト">
          <a:extLst>
            <a:ext uri="{FF2B5EF4-FFF2-40B4-BE49-F238E27FC236}">
              <a16:creationId xmlns:a16="http://schemas.microsoft.com/office/drawing/2014/main" id="{00000000-0008-0000-0E00-00001F030000}"/>
            </a:ext>
          </a:extLst>
        </xdr:cNvPr>
        <xdr:cNvSpPr txBox="1"/>
      </xdr:nvSpPr>
      <xdr:spPr>
        <a:xfrm>
          <a:off x="188849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187960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8100675" y="18204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7325975"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1657985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1583372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61595</xdr:rowOff>
    </xdr:from>
    <xdr:to>
      <xdr:col>116</xdr:col>
      <xdr:colOff>114300</xdr:colOff>
      <xdr:row>103</xdr:row>
      <xdr:rowOff>163195</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187960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84472</xdr:rowOff>
    </xdr:from>
    <xdr:ext cx="469744" cy="259045"/>
    <xdr:sp macro="" textlink="">
      <xdr:nvSpPr>
        <xdr:cNvPr id="811" name="【公民館】&#10;一人当たり面積該当値テキスト">
          <a:extLst>
            <a:ext uri="{FF2B5EF4-FFF2-40B4-BE49-F238E27FC236}">
              <a16:creationId xmlns:a16="http://schemas.microsoft.com/office/drawing/2014/main" id="{00000000-0008-0000-0E00-00002B030000}"/>
            </a:ext>
          </a:extLst>
        </xdr:cNvPr>
        <xdr:cNvSpPr txBox="1"/>
      </xdr:nvSpPr>
      <xdr:spPr>
        <a:xfrm>
          <a:off x="18884900"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84455</xdr:rowOff>
    </xdr:from>
    <xdr:to>
      <xdr:col>112</xdr:col>
      <xdr:colOff>38100</xdr:colOff>
      <xdr:row>104</xdr:row>
      <xdr:rowOff>14605</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18100675" y="17743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112395</xdr:rowOff>
    </xdr:from>
    <xdr:to>
      <xdr:col>116</xdr:col>
      <xdr:colOff>63500</xdr:colOff>
      <xdr:row>103</xdr:row>
      <xdr:rowOff>135255</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8132425" y="17771745"/>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7325975"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135255</xdr:rowOff>
    </xdr:from>
    <xdr:to>
      <xdr:col>111</xdr:col>
      <xdr:colOff>177800</xdr:colOff>
      <xdr:row>105</xdr:row>
      <xdr:rowOff>160020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17376775" y="17794605"/>
          <a:ext cx="75565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16" name="n_1aveValue【公民館】&#10;一人当たり面積">
          <a:extLst>
            <a:ext uri="{FF2B5EF4-FFF2-40B4-BE49-F238E27FC236}">
              <a16:creationId xmlns:a16="http://schemas.microsoft.com/office/drawing/2014/main" id="{00000000-0008-0000-0E00-000030030000}"/>
            </a:ext>
          </a:extLst>
        </xdr:cNvPr>
        <xdr:cNvSpPr txBox="1"/>
      </xdr:nvSpPr>
      <xdr:spPr>
        <a:xfrm>
          <a:off x="1793247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17" name="n_2aveValue【公民館】&#10;一人当たり面積">
          <a:extLst>
            <a:ext uri="{FF2B5EF4-FFF2-40B4-BE49-F238E27FC236}">
              <a16:creationId xmlns:a16="http://schemas.microsoft.com/office/drawing/2014/main" id="{00000000-0008-0000-0E00-000031030000}"/>
            </a:ext>
          </a:extLst>
        </xdr:cNvPr>
        <xdr:cNvSpPr txBox="1"/>
      </xdr:nvSpPr>
      <xdr:spPr>
        <a:xfrm>
          <a:off x="1717047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18" name="n_3aveValue【公民館】&#10;一人当たり面積">
          <a:extLst>
            <a:ext uri="{FF2B5EF4-FFF2-40B4-BE49-F238E27FC236}">
              <a16:creationId xmlns:a16="http://schemas.microsoft.com/office/drawing/2014/main" id="{00000000-0008-0000-0E00-000032030000}"/>
            </a:ext>
          </a:extLst>
        </xdr:cNvPr>
        <xdr:cNvSpPr txBox="1"/>
      </xdr:nvSpPr>
      <xdr:spPr>
        <a:xfrm>
          <a:off x="16424352"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19" name="n_4aveValue【公民館】&#10;一人当たり面積">
          <a:extLst>
            <a:ext uri="{FF2B5EF4-FFF2-40B4-BE49-F238E27FC236}">
              <a16:creationId xmlns:a16="http://schemas.microsoft.com/office/drawing/2014/main" id="{00000000-0008-0000-0E00-000033030000}"/>
            </a:ext>
          </a:extLst>
        </xdr:cNvPr>
        <xdr:cNvSpPr txBox="1"/>
      </xdr:nvSpPr>
      <xdr:spPr>
        <a:xfrm>
          <a:off x="156782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31132</xdr:rowOff>
    </xdr:from>
    <xdr:ext cx="469744" cy="259045"/>
    <xdr:sp macro="" textlink="">
      <xdr:nvSpPr>
        <xdr:cNvPr id="820" name="n_1mainValue【公民館】&#10;一人当たり面積">
          <a:extLst>
            <a:ext uri="{FF2B5EF4-FFF2-40B4-BE49-F238E27FC236}">
              <a16:creationId xmlns:a16="http://schemas.microsoft.com/office/drawing/2014/main" id="{00000000-0008-0000-0E00-000034030000}"/>
            </a:ext>
          </a:extLst>
        </xdr:cNvPr>
        <xdr:cNvSpPr txBox="1"/>
      </xdr:nvSpPr>
      <xdr:spPr>
        <a:xfrm>
          <a:off x="17932477"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21" name="n_2mainValue【公民館】&#10;一人当たり面積">
          <a:extLst>
            <a:ext uri="{FF2B5EF4-FFF2-40B4-BE49-F238E27FC236}">
              <a16:creationId xmlns:a16="http://schemas.microsoft.com/office/drawing/2014/main" id="{00000000-0008-0000-0E00-000035030000}"/>
            </a:ext>
          </a:extLst>
        </xdr:cNvPr>
        <xdr:cNvSpPr txBox="1"/>
      </xdr:nvSpPr>
      <xdr:spPr>
        <a:xfrm>
          <a:off x="1717047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施設状況から見ると、類似団体と比較し一部施設において減価償却が進んでいないように見えるが、公民館等は施設数が多く、同時期に建設しているため、近い将来まとまった財政負担が必要となる。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幼稚園・保育所の減価償却率は</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％を超える高い数値となっているが、平成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年度に策定した基本計画を基に、改修や統廃合等の検討を進めている。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認定こども園・幼稚園・保育所</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学校施設</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公民館</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１人当たり面積（</a:t>
          </a:r>
          <a:r>
            <a:rPr lang="en-US" altLang="ja-JP" sz="1100">
              <a:solidFill>
                <a:schemeClr val="dk1"/>
              </a:solidFill>
              <a:effectLst/>
              <a:latin typeface="+mn-lt"/>
              <a:ea typeface="+mn-ea"/>
              <a:cs typeface="+mn-cs"/>
            </a:rPr>
            <a:t>R01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R02</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土地面積等が</a:t>
          </a:r>
          <a:r>
            <a:rPr lang="ja-JP" altLang="en-US" sz="1100">
              <a:solidFill>
                <a:schemeClr val="dk1"/>
              </a:solidFill>
              <a:effectLst/>
              <a:latin typeface="+mn-lt"/>
              <a:ea typeface="+mn-ea"/>
              <a:cs typeface="+mn-cs"/>
            </a:rPr>
            <a:t>誤って</a:t>
          </a:r>
          <a:r>
            <a:rPr lang="ja-JP" altLang="ja-JP" sz="1100">
              <a:solidFill>
                <a:schemeClr val="dk1"/>
              </a:solidFill>
              <a:effectLst/>
              <a:latin typeface="+mn-lt"/>
              <a:ea typeface="+mn-ea"/>
              <a:cs typeface="+mn-cs"/>
            </a:rPr>
            <a:t>計上されており、</a:t>
          </a:r>
          <a:r>
            <a:rPr lang="ja-JP" altLang="en-US" sz="1100">
              <a:solidFill>
                <a:schemeClr val="dk1"/>
              </a:solidFill>
              <a:effectLst/>
              <a:latin typeface="+mn-lt"/>
              <a:ea typeface="+mn-ea"/>
              <a:cs typeface="+mn-cs"/>
            </a:rPr>
            <a:t>過大な</a:t>
          </a:r>
          <a:r>
            <a:rPr lang="ja-JP" altLang="ja-JP" sz="1100">
              <a:solidFill>
                <a:schemeClr val="dk1"/>
              </a:solidFill>
              <a:effectLst/>
              <a:latin typeface="+mn-lt"/>
              <a:ea typeface="+mn-ea"/>
              <a:cs typeface="+mn-cs"/>
            </a:rPr>
            <a:t>数値となっている。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また</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児童館</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の１人当たり面積</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R01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R02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において、一部施設の面積が計上されておらず、過少な数値となっている。</a:t>
          </a:r>
          <a:endParaRPr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39490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39878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38893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39878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8989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203575" y="62955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428875"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68275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36625" y="6277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159294</xdr:rowOff>
    </xdr:from>
    <xdr:to>
      <xdr:col>24</xdr:col>
      <xdr:colOff>114300</xdr:colOff>
      <xdr:row>41</xdr:row>
      <xdr:rowOff>89444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8989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39878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203575" y="69846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38644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235325" y="703543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428875"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144780</xdr:rowOff>
    </xdr:from>
    <xdr:to>
      <xdr:col>19</xdr:col>
      <xdr:colOff>177800</xdr:colOff>
      <xdr:row>41</xdr:row>
      <xdr:rowOff>5987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479675" y="700278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61323</xdr:rowOff>
    </xdr:from>
    <xdr:to>
      <xdr:col>10</xdr:col>
      <xdr:colOff>165100</xdr:colOff>
      <xdr:row>40</xdr:row>
      <xdr:rowOff>162923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68275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112123</xdr:rowOff>
    </xdr:from>
    <xdr:to>
      <xdr:col>15</xdr:col>
      <xdr:colOff>50800</xdr:colOff>
      <xdr:row>40</xdr:row>
      <xdr:rowOff>144780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33550" y="697012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28666</xdr:rowOff>
    </xdr:from>
    <xdr:to>
      <xdr:col>6</xdr:col>
      <xdr:colOff>38100</xdr:colOff>
      <xdr:row>40</xdr:row>
      <xdr:rowOff>130266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36625" y="68866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79466</xdr:rowOff>
    </xdr:from>
    <xdr:to>
      <xdr:col>10</xdr:col>
      <xdr:colOff>114300</xdr:colOff>
      <xdr:row>40</xdr:row>
      <xdr:rowOff>112123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968375" y="693746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06769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0569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559569"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134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06769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0569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154050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559569"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121393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134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8905240"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8943975"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845550"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8943975"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8845550" y="589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8943975"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883650" y="692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15975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413625" y="6944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638925"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58928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883650" y="7112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8943975"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86360</xdr:rowOff>
    </xdr:from>
    <xdr:to>
      <xdr:col>50</xdr:col>
      <xdr:colOff>165100</xdr:colOff>
      <xdr:row>42</xdr:row>
      <xdr:rowOff>16510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15975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137160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210550" y="716280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413625" y="7092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137160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445375" y="7143750"/>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58928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25417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7991552"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2581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483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737302"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7991552"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2581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5737302"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39490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39878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3889375" y="941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39878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8989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42887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68275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93662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8989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39878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203575" y="1045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72390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235325" y="10504170"/>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428875"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45720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479675" y="1049464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68275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36195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733550" y="1046607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936625" y="10382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7620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968375" y="10433685"/>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0676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3056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559569"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8134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06769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30569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559569"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134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905240"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8943975"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8845550" y="110486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8943975"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845550" y="97295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8943975"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883650" y="108511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15975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413625" y="108701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638925"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58928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883650" y="10502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67327</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8943975"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56642</xdr:rowOff>
    </xdr:from>
    <xdr:to>
      <xdr:col>50</xdr:col>
      <xdr:colOff>165100</xdr:colOff>
      <xdr:row>61</xdr:row>
      <xdr:rowOff>158242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15975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107442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8210550" y="10553700"/>
          <a:ext cx="695325"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7991552"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72581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6483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573730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3319</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7991552"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F00-000013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39490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福祉施設】&#10;有形固定資産減価償却率最小値テキスト">
          <a:extLst>
            <a:ext uri="{FF2B5EF4-FFF2-40B4-BE49-F238E27FC236}">
              <a16:creationId xmlns:a16="http://schemas.microsoft.com/office/drawing/2014/main" id="{00000000-0008-0000-0F00-000015010000}"/>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79" name="【福祉施設】&#10;有形固定資産減価償却率最大値テキスト">
          <a:extLst>
            <a:ext uri="{FF2B5EF4-FFF2-40B4-BE49-F238E27FC236}">
              <a16:creationId xmlns:a16="http://schemas.microsoft.com/office/drawing/2014/main" id="{00000000-0008-0000-0F00-000017010000}"/>
            </a:ext>
          </a:extLst>
        </xdr:cNvPr>
        <xdr:cNvSpPr txBox="1"/>
      </xdr:nvSpPr>
      <xdr:spPr>
        <a:xfrm>
          <a:off x="39878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3889375" y="1338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F00-000019010000}"/>
            </a:ext>
          </a:extLst>
        </xdr:cNvPr>
        <xdr:cNvSpPr txBox="1"/>
      </xdr:nvSpPr>
      <xdr:spPr>
        <a:xfrm>
          <a:off x="39878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38989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3203575" y="1416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2428875"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68275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936625" y="14116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38989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00000000-0008-0000-0F00-000025010000}"/>
            </a:ext>
          </a:extLst>
        </xdr:cNvPr>
        <xdr:cNvSpPr txBox="1"/>
      </xdr:nvSpPr>
      <xdr:spPr>
        <a:xfrm>
          <a:off x="39878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3203575" y="139531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116477</xdr:rowOff>
    </xdr:from>
    <xdr:to>
      <xdr:col>24</xdr:col>
      <xdr:colOff>63500</xdr:colOff>
      <xdr:row>81</xdr:row>
      <xdr:rowOff>163830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3235325" y="14003927"/>
          <a:ext cx="7143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2428875"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116477</xdr:rowOff>
    </xdr:from>
    <xdr:to>
      <xdr:col>19</xdr:col>
      <xdr:colOff>177800</xdr:colOff>
      <xdr:row>84</xdr:row>
      <xdr:rowOff>101781</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2479675" y="14003927"/>
          <a:ext cx="755650"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16692</xdr:rowOff>
    </xdr:from>
    <xdr:to>
      <xdr:col>10</xdr:col>
      <xdr:colOff>165100</xdr:colOff>
      <xdr:row>84</xdr:row>
      <xdr:rowOff>118292</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168275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101781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733550" y="14469292"/>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936625" y="14390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67492</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968375" y="14441532"/>
          <a:ext cx="765175"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02" name="n_1aveValue【福祉施設】&#10;有形固定資産減価償却率">
          <a:extLst>
            <a:ext uri="{FF2B5EF4-FFF2-40B4-BE49-F238E27FC236}">
              <a16:creationId xmlns:a16="http://schemas.microsoft.com/office/drawing/2014/main" id="{00000000-0008-0000-0F00-00002E010000}"/>
            </a:ext>
          </a:extLst>
        </xdr:cNvPr>
        <xdr:cNvSpPr txBox="1"/>
      </xdr:nvSpPr>
      <xdr:spPr>
        <a:xfrm>
          <a:off x="306769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3" name="n_2aveValue【福祉施設】&#10;有形固定資産減価償却率">
          <a:extLst>
            <a:ext uri="{FF2B5EF4-FFF2-40B4-BE49-F238E27FC236}">
              <a16:creationId xmlns:a16="http://schemas.microsoft.com/office/drawing/2014/main" id="{00000000-0008-0000-0F00-00002F010000}"/>
            </a:ext>
          </a:extLst>
        </xdr:cNvPr>
        <xdr:cNvSpPr txBox="1"/>
      </xdr:nvSpPr>
      <xdr:spPr>
        <a:xfrm>
          <a:off x="230569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4" name="n_3aveValue【福祉施設】&#10;有形固定資産減価償却率">
          <a:extLst>
            <a:ext uri="{FF2B5EF4-FFF2-40B4-BE49-F238E27FC236}">
              <a16:creationId xmlns:a16="http://schemas.microsoft.com/office/drawing/2014/main" id="{00000000-0008-0000-0F00-000030010000}"/>
            </a:ext>
          </a:extLst>
        </xdr:cNvPr>
        <xdr:cNvSpPr txBox="1"/>
      </xdr:nvSpPr>
      <xdr:spPr>
        <a:xfrm>
          <a:off x="1559569"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5" name="n_4aveValue【福祉施設】&#10;有形固定資産減価償却率">
          <a:extLst>
            <a:ext uri="{FF2B5EF4-FFF2-40B4-BE49-F238E27FC236}">
              <a16:creationId xmlns:a16="http://schemas.microsoft.com/office/drawing/2014/main" id="{00000000-0008-0000-0F00-000031010000}"/>
            </a:ext>
          </a:extLst>
        </xdr:cNvPr>
        <xdr:cNvSpPr txBox="1"/>
      </xdr:nvSpPr>
      <xdr:spPr>
        <a:xfrm>
          <a:off x="8134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306" name="n_1mainValue【福祉施設】&#10;有形固定資産減価償却率">
          <a:extLst>
            <a:ext uri="{FF2B5EF4-FFF2-40B4-BE49-F238E27FC236}">
              <a16:creationId xmlns:a16="http://schemas.microsoft.com/office/drawing/2014/main" id="{00000000-0008-0000-0F00-000032010000}"/>
            </a:ext>
          </a:extLst>
        </xdr:cNvPr>
        <xdr:cNvSpPr txBox="1"/>
      </xdr:nvSpPr>
      <xdr:spPr>
        <a:xfrm>
          <a:off x="306769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07" name="n_2mainValue【福祉施設】&#10;有形固定資産減価償却率">
          <a:extLst>
            <a:ext uri="{FF2B5EF4-FFF2-40B4-BE49-F238E27FC236}">
              <a16:creationId xmlns:a16="http://schemas.microsoft.com/office/drawing/2014/main" id="{00000000-0008-0000-0F00-000033010000}"/>
            </a:ext>
          </a:extLst>
        </xdr:cNvPr>
        <xdr:cNvSpPr txBox="1"/>
      </xdr:nvSpPr>
      <xdr:spPr>
        <a:xfrm>
          <a:off x="230569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109419</xdr:rowOff>
    </xdr:from>
    <xdr:ext cx="405111" cy="259045"/>
    <xdr:sp macro="" textlink="">
      <xdr:nvSpPr>
        <xdr:cNvPr id="308" name="n_3mainValue【福祉施設】&#10;有形固定資産減価償却率">
          <a:extLst>
            <a:ext uri="{FF2B5EF4-FFF2-40B4-BE49-F238E27FC236}">
              <a16:creationId xmlns:a16="http://schemas.microsoft.com/office/drawing/2014/main" id="{00000000-0008-0000-0F00-000034010000}"/>
            </a:ext>
          </a:extLst>
        </xdr:cNvPr>
        <xdr:cNvSpPr txBox="1"/>
      </xdr:nvSpPr>
      <xdr:spPr>
        <a:xfrm>
          <a:off x="1559569"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09" name="n_4mainValue【福祉施設】&#10;有形固定資産減価償却率">
          <a:extLst>
            <a:ext uri="{FF2B5EF4-FFF2-40B4-BE49-F238E27FC236}">
              <a16:creationId xmlns:a16="http://schemas.microsoft.com/office/drawing/2014/main" id="{00000000-0008-0000-0F00-000035010000}"/>
            </a:ext>
          </a:extLst>
        </xdr:cNvPr>
        <xdr:cNvSpPr txBox="1"/>
      </xdr:nvSpPr>
      <xdr:spPr>
        <a:xfrm>
          <a:off x="8134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8905240"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894397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8845550" y="14852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8943975"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845550" y="13511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8943975"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8883650" y="14611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815975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413625" y="14620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6638925"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58928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95250</xdr:rowOff>
    </xdr:from>
    <xdr:to>
      <xdr:col>55</xdr:col>
      <xdr:colOff>50800</xdr:colOff>
      <xdr:row>81</xdr:row>
      <xdr:rowOff>25400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8883650" y="13811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118127</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F00-00005E010000}"/>
            </a:ext>
          </a:extLst>
        </xdr:cNvPr>
        <xdr:cNvSpPr txBox="1"/>
      </xdr:nvSpPr>
      <xdr:spPr>
        <a:xfrm>
          <a:off x="8943975"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81280</xdr:rowOff>
    </xdr:from>
    <xdr:to>
      <xdr:col>50</xdr:col>
      <xdr:colOff>165100</xdr:colOff>
      <xdr:row>82</xdr:row>
      <xdr:rowOff>11430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815975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146050</xdr:rowOff>
    </xdr:from>
    <xdr:to>
      <xdr:col>55</xdr:col>
      <xdr:colOff>0</xdr:colOff>
      <xdr:row>81</xdr:row>
      <xdr:rowOff>132080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8210550" y="13862050"/>
          <a:ext cx="695325"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53" name="n_1aveValue【福祉施設】&#10;一人当たり面積">
          <a:extLst>
            <a:ext uri="{FF2B5EF4-FFF2-40B4-BE49-F238E27FC236}">
              <a16:creationId xmlns:a16="http://schemas.microsoft.com/office/drawing/2014/main" id="{00000000-0008-0000-0F00-000061010000}"/>
            </a:ext>
          </a:extLst>
        </xdr:cNvPr>
        <xdr:cNvSpPr txBox="1"/>
      </xdr:nvSpPr>
      <xdr:spPr>
        <a:xfrm>
          <a:off x="7991552"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4" name="n_2aveValue【福祉施設】&#10;一人当たり面積">
          <a:extLst>
            <a:ext uri="{FF2B5EF4-FFF2-40B4-BE49-F238E27FC236}">
              <a16:creationId xmlns:a16="http://schemas.microsoft.com/office/drawing/2014/main" id="{00000000-0008-0000-0F00-000062010000}"/>
            </a:ext>
          </a:extLst>
        </xdr:cNvPr>
        <xdr:cNvSpPr txBox="1"/>
      </xdr:nvSpPr>
      <xdr:spPr>
        <a:xfrm>
          <a:off x="72581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5" name="n_3aveValue【福祉施設】&#10;一人当たり面積">
          <a:extLst>
            <a:ext uri="{FF2B5EF4-FFF2-40B4-BE49-F238E27FC236}">
              <a16:creationId xmlns:a16="http://schemas.microsoft.com/office/drawing/2014/main" id="{00000000-0008-0000-0F00-000063010000}"/>
            </a:ext>
          </a:extLst>
        </xdr:cNvPr>
        <xdr:cNvSpPr txBox="1"/>
      </xdr:nvSpPr>
      <xdr:spPr>
        <a:xfrm>
          <a:off x="6483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6" name="n_4aveValue【福祉施設】&#10;一人当たり面積">
          <a:extLst>
            <a:ext uri="{FF2B5EF4-FFF2-40B4-BE49-F238E27FC236}">
              <a16:creationId xmlns:a16="http://schemas.microsoft.com/office/drawing/2014/main" id="{00000000-0008-0000-0F00-000064010000}"/>
            </a:ext>
          </a:extLst>
        </xdr:cNvPr>
        <xdr:cNvSpPr txBox="1"/>
      </xdr:nvSpPr>
      <xdr:spPr>
        <a:xfrm>
          <a:off x="5737302"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27957</xdr:rowOff>
    </xdr:from>
    <xdr:ext cx="469744" cy="259045"/>
    <xdr:sp macro="" textlink="">
      <xdr:nvSpPr>
        <xdr:cNvPr id="357" name="n_1mainValue【福祉施設】&#10;一人当たり面積">
          <a:extLst>
            <a:ext uri="{FF2B5EF4-FFF2-40B4-BE49-F238E27FC236}">
              <a16:creationId xmlns:a16="http://schemas.microsoft.com/office/drawing/2014/main" id="{00000000-0008-0000-0F00-000065010000}"/>
            </a:ext>
          </a:extLst>
        </xdr:cNvPr>
        <xdr:cNvSpPr txBox="1"/>
      </xdr:nvSpPr>
      <xdr:spPr>
        <a:xfrm>
          <a:off x="7991552" y="137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0000000-0008-0000-0F00-00007E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39490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4" name="【市民会館】&#10;有形固定資産減価償却率最小値テキスト">
          <a:extLst>
            <a:ext uri="{FF2B5EF4-FFF2-40B4-BE49-F238E27FC236}">
              <a16:creationId xmlns:a16="http://schemas.microsoft.com/office/drawing/2014/main" id="{00000000-0008-0000-0F00-000080010000}"/>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6" name="【市民会館】&#10;有形固定資産減価償却率最大値テキスト">
          <a:extLst>
            <a:ext uri="{FF2B5EF4-FFF2-40B4-BE49-F238E27FC236}">
              <a16:creationId xmlns:a16="http://schemas.microsoft.com/office/drawing/2014/main" id="{00000000-0008-0000-0F00-000082010000}"/>
            </a:ext>
          </a:extLst>
        </xdr:cNvPr>
        <xdr:cNvSpPr txBox="1"/>
      </xdr:nvSpPr>
      <xdr:spPr>
        <a:xfrm>
          <a:off x="39878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388937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00000000-0008-0000-0F00-000084010000}"/>
            </a:ext>
          </a:extLst>
        </xdr:cNvPr>
        <xdr:cNvSpPr txBox="1"/>
      </xdr:nvSpPr>
      <xdr:spPr>
        <a:xfrm>
          <a:off x="39878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38989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3203575" y="1786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428875"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68275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936625" y="17833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56424</xdr:rowOff>
    </xdr:from>
    <xdr:to>
      <xdr:col>24</xdr:col>
      <xdr:colOff>114300</xdr:colOff>
      <xdr:row>107</xdr:row>
      <xdr:rowOff>158024</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38989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34851</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00000000-0008-0000-0F00-000090010000}"/>
            </a:ext>
          </a:extLst>
        </xdr:cNvPr>
        <xdr:cNvSpPr txBox="1"/>
      </xdr:nvSpPr>
      <xdr:spPr>
        <a:xfrm>
          <a:off x="39878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33564</xdr:rowOff>
    </xdr:from>
    <xdr:to>
      <xdr:col>20</xdr:col>
      <xdr:colOff>38100</xdr:colOff>
      <xdr:row>107</xdr:row>
      <xdr:rowOff>135164</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3203575" y="18378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84364</xdr:rowOff>
    </xdr:from>
    <xdr:to>
      <xdr:col>24</xdr:col>
      <xdr:colOff>63500</xdr:colOff>
      <xdr:row>107</xdr:row>
      <xdr:rowOff>107224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235325" y="18429514"/>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428875"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107</xdr:row>
      <xdr:rowOff>84364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479675" y="18409920"/>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68275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41911</xdr:rowOff>
    </xdr:from>
    <xdr:to>
      <xdr:col>15</xdr:col>
      <xdr:colOff>50800</xdr:colOff>
      <xdr:row>107</xdr:row>
      <xdr:rowOff>64770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733550" y="18387061"/>
          <a:ext cx="74612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936625" y="1831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41911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968375" y="18364200"/>
          <a:ext cx="7651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09" name="n_1aveValue【市民会館】&#10;有形固定資産減価償却率">
          <a:extLst>
            <a:ext uri="{FF2B5EF4-FFF2-40B4-BE49-F238E27FC236}">
              <a16:creationId xmlns:a16="http://schemas.microsoft.com/office/drawing/2014/main" id="{00000000-0008-0000-0F00-000099010000}"/>
            </a:ext>
          </a:extLst>
        </xdr:cNvPr>
        <xdr:cNvSpPr txBox="1"/>
      </xdr:nvSpPr>
      <xdr:spPr>
        <a:xfrm>
          <a:off x="306769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10" name="n_2aveValue【市民会館】&#10;有形固定資産減価償却率">
          <a:extLst>
            <a:ext uri="{FF2B5EF4-FFF2-40B4-BE49-F238E27FC236}">
              <a16:creationId xmlns:a16="http://schemas.microsoft.com/office/drawing/2014/main" id="{00000000-0008-0000-0F00-00009A010000}"/>
            </a:ext>
          </a:extLst>
        </xdr:cNvPr>
        <xdr:cNvSpPr txBox="1"/>
      </xdr:nvSpPr>
      <xdr:spPr>
        <a:xfrm>
          <a:off x="230569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11" name="n_3aveValue【市民会館】&#10;有形固定資産減価償却率">
          <a:extLst>
            <a:ext uri="{FF2B5EF4-FFF2-40B4-BE49-F238E27FC236}">
              <a16:creationId xmlns:a16="http://schemas.microsoft.com/office/drawing/2014/main" id="{00000000-0008-0000-0F00-00009B010000}"/>
            </a:ext>
          </a:extLst>
        </xdr:cNvPr>
        <xdr:cNvSpPr txBox="1"/>
      </xdr:nvSpPr>
      <xdr:spPr>
        <a:xfrm>
          <a:off x="1559569"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12" name="n_4aveValue【市民会館】&#10;有形固定資産減価償却率">
          <a:extLst>
            <a:ext uri="{FF2B5EF4-FFF2-40B4-BE49-F238E27FC236}">
              <a16:creationId xmlns:a16="http://schemas.microsoft.com/office/drawing/2014/main" id="{00000000-0008-0000-0F00-00009C010000}"/>
            </a:ext>
          </a:extLst>
        </xdr:cNvPr>
        <xdr:cNvSpPr txBox="1"/>
      </xdr:nvSpPr>
      <xdr:spPr>
        <a:xfrm>
          <a:off x="8134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126291</xdr:rowOff>
    </xdr:from>
    <xdr:ext cx="405111" cy="259045"/>
    <xdr:sp macro="" textlink="">
      <xdr:nvSpPr>
        <xdr:cNvPr id="413" name="n_1mainValue【市民会館】&#10;有形固定資産減価償却率">
          <a:extLst>
            <a:ext uri="{FF2B5EF4-FFF2-40B4-BE49-F238E27FC236}">
              <a16:creationId xmlns:a16="http://schemas.microsoft.com/office/drawing/2014/main" id="{00000000-0008-0000-0F00-00009D010000}"/>
            </a:ext>
          </a:extLst>
        </xdr:cNvPr>
        <xdr:cNvSpPr txBox="1"/>
      </xdr:nvSpPr>
      <xdr:spPr>
        <a:xfrm>
          <a:off x="306769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414" name="n_2mainValue【市民会館】&#10;有形固定資産減価償却率">
          <a:extLst>
            <a:ext uri="{FF2B5EF4-FFF2-40B4-BE49-F238E27FC236}">
              <a16:creationId xmlns:a16="http://schemas.microsoft.com/office/drawing/2014/main" id="{00000000-0008-0000-0F00-00009E010000}"/>
            </a:ext>
          </a:extLst>
        </xdr:cNvPr>
        <xdr:cNvSpPr txBox="1"/>
      </xdr:nvSpPr>
      <xdr:spPr>
        <a:xfrm>
          <a:off x="230569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15" name="n_3mainValue【市民会館】&#10;有形固定資産減価償却率">
          <a:extLst>
            <a:ext uri="{FF2B5EF4-FFF2-40B4-BE49-F238E27FC236}">
              <a16:creationId xmlns:a16="http://schemas.microsoft.com/office/drawing/2014/main" id="{00000000-0008-0000-0F00-00009F010000}"/>
            </a:ext>
          </a:extLst>
        </xdr:cNvPr>
        <xdr:cNvSpPr txBox="1"/>
      </xdr:nvSpPr>
      <xdr:spPr>
        <a:xfrm>
          <a:off x="1559569"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416" name="n_4mainValue【市民会館】&#10;有形固定資産減価償却率">
          <a:extLst>
            <a:ext uri="{FF2B5EF4-FFF2-40B4-BE49-F238E27FC236}">
              <a16:creationId xmlns:a16="http://schemas.microsoft.com/office/drawing/2014/main" id="{00000000-0008-0000-0F00-0000A0010000}"/>
            </a:ext>
          </a:extLst>
        </xdr:cNvPr>
        <xdr:cNvSpPr txBox="1"/>
      </xdr:nvSpPr>
      <xdr:spPr>
        <a:xfrm>
          <a:off x="8134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F00-0000B7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8905240"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1" name="【市民会館】&#10;一人当たり面積最小値テキスト">
          <a:extLst>
            <a:ext uri="{FF2B5EF4-FFF2-40B4-BE49-F238E27FC236}">
              <a16:creationId xmlns:a16="http://schemas.microsoft.com/office/drawing/2014/main" id="{00000000-0008-0000-0F00-0000B9010000}"/>
            </a:ext>
          </a:extLst>
        </xdr:cNvPr>
        <xdr:cNvSpPr txBox="1"/>
      </xdr:nvSpPr>
      <xdr:spPr>
        <a:xfrm>
          <a:off x="894397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8845550" y="1864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3" name="【市民会館】&#10;一人当たり面積最大値テキスト">
          <a:extLst>
            <a:ext uri="{FF2B5EF4-FFF2-40B4-BE49-F238E27FC236}">
              <a16:creationId xmlns:a16="http://schemas.microsoft.com/office/drawing/2014/main" id="{00000000-0008-0000-0F00-0000BB010000}"/>
            </a:ext>
          </a:extLst>
        </xdr:cNvPr>
        <xdr:cNvSpPr txBox="1"/>
      </xdr:nvSpPr>
      <xdr:spPr>
        <a:xfrm>
          <a:off x="8943975"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8845550" y="171202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5" name="【市民会館】&#10;一人当たり面積平均値テキスト">
          <a:extLst>
            <a:ext uri="{FF2B5EF4-FFF2-40B4-BE49-F238E27FC236}">
              <a16:creationId xmlns:a16="http://schemas.microsoft.com/office/drawing/2014/main" id="{00000000-0008-0000-0F00-0000BD010000}"/>
            </a:ext>
          </a:extLst>
        </xdr:cNvPr>
        <xdr:cNvSpPr txBox="1"/>
      </xdr:nvSpPr>
      <xdr:spPr>
        <a:xfrm>
          <a:off x="8943975"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883650" y="182600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815975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7413625" y="18284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6638925"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58928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132080</xdr:rowOff>
    </xdr:from>
    <xdr:to>
      <xdr:col>55</xdr:col>
      <xdr:colOff>50800</xdr:colOff>
      <xdr:row>108</xdr:row>
      <xdr:rowOff>62230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8883650" y="18477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47007</xdr:rowOff>
    </xdr:from>
    <xdr:ext cx="469744" cy="259045"/>
    <xdr:sp macro="" textlink="">
      <xdr:nvSpPr>
        <xdr:cNvPr id="457" name="【市民会館】&#10;一人当たり面積該当値テキスト">
          <a:extLst>
            <a:ext uri="{FF2B5EF4-FFF2-40B4-BE49-F238E27FC236}">
              <a16:creationId xmlns:a16="http://schemas.microsoft.com/office/drawing/2014/main" id="{00000000-0008-0000-0F00-0000C9010000}"/>
            </a:ext>
          </a:extLst>
        </xdr:cNvPr>
        <xdr:cNvSpPr txBox="1"/>
      </xdr:nvSpPr>
      <xdr:spPr>
        <a:xfrm>
          <a:off x="8943975"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135889</xdr:rowOff>
    </xdr:from>
    <xdr:to>
      <xdr:col>50</xdr:col>
      <xdr:colOff>165100</xdr:colOff>
      <xdr:row>108</xdr:row>
      <xdr:rowOff>66039</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15975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xdr:rowOff>
    </xdr:from>
    <xdr:to>
      <xdr:col>55</xdr:col>
      <xdr:colOff>0</xdr:colOff>
      <xdr:row>108</xdr:row>
      <xdr:rowOff>15239</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210550" y="18528030"/>
          <a:ext cx="6953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413625" y="183553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60961</xdr:rowOff>
    </xdr:from>
    <xdr:to>
      <xdr:col>50</xdr:col>
      <xdr:colOff>114300</xdr:colOff>
      <xdr:row>108</xdr:row>
      <xdr:rowOff>15239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7445375" y="18406111"/>
          <a:ext cx="765175"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2" name="n_1aveValue【市民会館】&#10;一人当たり面積">
          <a:extLst>
            <a:ext uri="{FF2B5EF4-FFF2-40B4-BE49-F238E27FC236}">
              <a16:creationId xmlns:a16="http://schemas.microsoft.com/office/drawing/2014/main" id="{00000000-0008-0000-0F00-0000CE010000}"/>
            </a:ext>
          </a:extLst>
        </xdr:cNvPr>
        <xdr:cNvSpPr txBox="1"/>
      </xdr:nvSpPr>
      <xdr:spPr>
        <a:xfrm>
          <a:off x="7991552"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3" name="n_2aveValue【市民会館】&#10;一人当たり面積">
          <a:extLst>
            <a:ext uri="{FF2B5EF4-FFF2-40B4-BE49-F238E27FC236}">
              <a16:creationId xmlns:a16="http://schemas.microsoft.com/office/drawing/2014/main" id="{00000000-0008-0000-0F00-0000CF010000}"/>
            </a:ext>
          </a:extLst>
        </xdr:cNvPr>
        <xdr:cNvSpPr txBox="1"/>
      </xdr:nvSpPr>
      <xdr:spPr>
        <a:xfrm>
          <a:off x="72581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4" name="n_3aveValue【市民会館】&#10;一人当たり面積">
          <a:extLst>
            <a:ext uri="{FF2B5EF4-FFF2-40B4-BE49-F238E27FC236}">
              <a16:creationId xmlns:a16="http://schemas.microsoft.com/office/drawing/2014/main" id="{00000000-0008-0000-0F00-0000D0010000}"/>
            </a:ext>
          </a:extLst>
        </xdr:cNvPr>
        <xdr:cNvSpPr txBox="1"/>
      </xdr:nvSpPr>
      <xdr:spPr>
        <a:xfrm>
          <a:off x="6483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5" name="n_4aveValue【市民会館】&#10;一人当たり面積">
          <a:extLst>
            <a:ext uri="{FF2B5EF4-FFF2-40B4-BE49-F238E27FC236}">
              <a16:creationId xmlns:a16="http://schemas.microsoft.com/office/drawing/2014/main" id="{00000000-0008-0000-0F00-0000D1010000}"/>
            </a:ext>
          </a:extLst>
        </xdr:cNvPr>
        <xdr:cNvSpPr txBox="1"/>
      </xdr:nvSpPr>
      <xdr:spPr>
        <a:xfrm>
          <a:off x="5737302"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57166</xdr:rowOff>
    </xdr:from>
    <xdr:ext cx="469744" cy="259045"/>
    <xdr:sp macro="" textlink="">
      <xdr:nvSpPr>
        <xdr:cNvPr id="466" name="n_1mainValue【市民会館】&#10;一人当たり面積">
          <a:extLst>
            <a:ext uri="{FF2B5EF4-FFF2-40B4-BE49-F238E27FC236}">
              <a16:creationId xmlns:a16="http://schemas.microsoft.com/office/drawing/2014/main" id="{00000000-0008-0000-0F00-0000D2010000}"/>
            </a:ext>
          </a:extLst>
        </xdr:cNvPr>
        <xdr:cNvSpPr txBox="1"/>
      </xdr:nvSpPr>
      <xdr:spPr>
        <a:xfrm>
          <a:off x="7991552"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467" name="n_2mainValue【市民会館】&#10;一人当たり面積">
          <a:extLst>
            <a:ext uri="{FF2B5EF4-FFF2-40B4-BE49-F238E27FC236}">
              <a16:creationId xmlns:a16="http://schemas.microsoft.com/office/drawing/2014/main" id="{00000000-0008-0000-0F00-0000D3010000}"/>
            </a:ext>
          </a:extLst>
        </xdr:cNvPr>
        <xdr:cNvSpPr txBox="1"/>
      </xdr:nvSpPr>
      <xdr:spPr>
        <a:xfrm>
          <a:off x="72581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F00-0000EC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3889989"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4" name="【一般廃棄物処理施設】&#10;有形固定資産減価償却率最小値テキスト">
          <a:extLst>
            <a:ext uri="{FF2B5EF4-FFF2-40B4-BE49-F238E27FC236}">
              <a16:creationId xmlns:a16="http://schemas.microsoft.com/office/drawing/2014/main" id="{00000000-0008-0000-0F00-0000EE01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96" name="【一般廃棄物処理施設】&#10;有形固定資産減価償却率最大値テキスト">
          <a:extLst>
            <a:ext uri="{FF2B5EF4-FFF2-40B4-BE49-F238E27FC236}">
              <a16:creationId xmlns:a16="http://schemas.microsoft.com/office/drawing/2014/main" id="{00000000-0008-0000-0F00-0000F0010000}"/>
            </a:ext>
          </a:extLst>
        </xdr:cNvPr>
        <xdr:cNvSpPr txBox="1"/>
      </xdr:nvSpPr>
      <xdr:spPr>
        <a:xfrm>
          <a:off x="13928725"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380172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F00-0000F2010000}"/>
            </a:ext>
          </a:extLst>
        </xdr:cNvPr>
        <xdr:cNvSpPr txBox="1"/>
      </xdr:nvSpPr>
      <xdr:spPr>
        <a:xfrm>
          <a:off x="13928725"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3839825" y="657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311592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23698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1623675" y="5969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0848975"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3839825" y="6331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10721</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F00-0000FE010000}"/>
            </a:ext>
          </a:extLst>
        </xdr:cNvPr>
        <xdr:cNvSpPr txBox="1"/>
      </xdr:nvSpPr>
      <xdr:spPr>
        <a:xfrm>
          <a:off x="13928725"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120106</xdr:rowOff>
    </xdr:from>
    <xdr:to>
      <xdr:col>81</xdr:col>
      <xdr:colOff>101600</xdr:colOff>
      <xdr:row>40</xdr:row>
      <xdr:rowOff>50256</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115925"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39</xdr:row>
      <xdr:rowOff>170906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3166725" y="6382294"/>
          <a:ext cx="723900" cy="4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23698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159476</xdr:rowOff>
    </xdr:from>
    <xdr:to>
      <xdr:col>81</xdr:col>
      <xdr:colOff>50800</xdr:colOff>
      <xdr:row>39</xdr:row>
      <xdr:rowOff>170906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20600" y="6674576"/>
          <a:ext cx="746125"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1623675" y="6707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71301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1655425" y="6674576"/>
          <a:ext cx="765175"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0848975"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71301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899775" y="6717030"/>
          <a:ext cx="7556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2980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246619"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150049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072579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41383</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2980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2246619"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150049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526" name="n_4main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072579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00000000-0008-0000-0F00-000023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88461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9" name="【一般廃棄物処理施設】&#10;一人当たり有形固定資産（償却資産）額最小値テキスト">
          <a:extLst>
            <a:ext uri="{FF2B5EF4-FFF2-40B4-BE49-F238E27FC236}">
              <a16:creationId xmlns:a16="http://schemas.microsoft.com/office/drawing/2014/main" id="{00000000-0008-0000-0F00-000025020000}"/>
            </a:ext>
          </a:extLst>
        </xdr:cNvPr>
        <xdr:cNvSpPr txBox="1"/>
      </xdr:nvSpPr>
      <xdr:spPr>
        <a:xfrm>
          <a:off x="188849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786475" y="71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00000000-0008-0000-0F00-000027020000}"/>
            </a:ext>
          </a:extLst>
        </xdr:cNvPr>
        <xdr:cNvSpPr txBox="1"/>
      </xdr:nvSpPr>
      <xdr:spPr>
        <a:xfrm>
          <a:off x="188849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786475" y="56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53" name="【一般廃棄物処理施設】&#10;一人当たり有形固定資産（償却資産）額平均値テキスト">
          <a:extLst>
            <a:ext uri="{FF2B5EF4-FFF2-40B4-BE49-F238E27FC236}">
              <a16:creationId xmlns:a16="http://schemas.microsoft.com/office/drawing/2014/main" id="{00000000-0008-0000-0F00-000029020000}"/>
            </a:ext>
          </a:extLst>
        </xdr:cNvPr>
        <xdr:cNvSpPr txBox="1"/>
      </xdr:nvSpPr>
      <xdr:spPr>
        <a:xfrm>
          <a:off x="188849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7960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8100675" y="6857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7325975"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57985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833725" y="68916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31277</xdr:rowOff>
    </xdr:from>
    <xdr:to>
      <xdr:col>116</xdr:col>
      <xdr:colOff>114300</xdr:colOff>
      <xdr:row>41</xdr:row>
      <xdr:rowOff>132877</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8796000" y="7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117654</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00000000-0008-0000-0F00-000035020000}"/>
            </a:ext>
          </a:extLst>
        </xdr:cNvPr>
        <xdr:cNvSpPr txBox="1"/>
      </xdr:nvSpPr>
      <xdr:spPr>
        <a:xfrm>
          <a:off x="18884900" y="69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67860</xdr:rowOff>
    </xdr:from>
    <xdr:to>
      <xdr:col>112</xdr:col>
      <xdr:colOff>38100</xdr:colOff>
      <xdr:row>40</xdr:row>
      <xdr:rowOff>169460</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8100675" y="69258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118660</xdr:rowOff>
    </xdr:from>
    <xdr:to>
      <xdr:col>116</xdr:col>
      <xdr:colOff>63500</xdr:colOff>
      <xdr:row>41</xdr:row>
      <xdr:rowOff>82077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132425" y="6976660"/>
          <a:ext cx="714375" cy="1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12880</xdr:rowOff>
    </xdr:from>
    <xdr:to>
      <xdr:col>107</xdr:col>
      <xdr:colOff>101600</xdr:colOff>
      <xdr:row>40</xdr:row>
      <xdr:rowOff>114480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7325975" y="68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63680</xdr:rowOff>
    </xdr:from>
    <xdr:to>
      <xdr:col>111</xdr:col>
      <xdr:colOff>177800</xdr:colOff>
      <xdr:row>40</xdr:row>
      <xdr:rowOff>118660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7376775" y="6921680"/>
          <a:ext cx="755650" cy="5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129232</xdr:rowOff>
    </xdr:from>
    <xdr:to>
      <xdr:col>102</xdr:col>
      <xdr:colOff>165100</xdr:colOff>
      <xdr:row>40</xdr:row>
      <xdr:rowOff>59382</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6579850" y="68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8582</xdr:rowOff>
    </xdr:from>
    <xdr:to>
      <xdr:col>107</xdr:col>
      <xdr:colOff>50800</xdr:colOff>
      <xdr:row>40</xdr:row>
      <xdr:rowOff>63680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630650" y="6866582"/>
          <a:ext cx="746125"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134828</xdr:rowOff>
    </xdr:from>
    <xdr:to>
      <xdr:col>98</xdr:col>
      <xdr:colOff>38100</xdr:colOff>
      <xdr:row>40</xdr:row>
      <xdr:rowOff>64978</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5833725" y="68213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8582</xdr:rowOff>
    </xdr:from>
    <xdr:to>
      <xdr:col>102</xdr:col>
      <xdr:colOff>114300</xdr:colOff>
      <xdr:row>40</xdr:row>
      <xdr:rowOff>14178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5865475" y="6866582"/>
          <a:ext cx="765175"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74" name="n_1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786784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75" name="n_2ave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7134420"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76" name="n_3ave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16359720"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77" name="n_4ave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56459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160587</xdr:rowOff>
    </xdr:from>
    <xdr:ext cx="534377" cy="259045"/>
    <xdr:sp macro="" textlink="">
      <xdr:nvSpPr>
        <xdr:cNvPr id="578" name="n_1main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17900161" y="701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105607</xdr:rowOff>
    </xdr:from>
    <xdr:ext cx="599010" cy="259045"/>
    <xdr:sp macro="" textlink="">
      <xdr:nvSpPr>
        <xdr:cNvPr id="579" name="n_2main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17134420" y="696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50509</xdr:rowOff>
    </xdr:from>
    <xdr:ext cx="599010" cy="259045"/>
    <xdr:sp macro="" textlink="">
      <xdr:nvSpPr>
        <xdr:cNvPr id="580" name="n_3main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16359720" y="69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81505</xdr:rowOff>
    </xdr:from>
    <xdr:ext cx="599010" cy="259045"/>
    <xdr:sp macro="" textlink="">
      <xdr:nvSpPr>
        <xdr:cNvPr id="581" name="n_4main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15613595" y="65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a:extLst>
            <a:ext uri="{FF2B5EF4-FFF2-40B4-BE49-F238E27FC236}">
              <a16:creationId xmlns:a16="http://schemas.microsoft.com/office/drawing/2014/main" id="{00000000-0008-0000-0F00-00005E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3889989"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8" name="【保健センター・保健所】&#10;有形固定資産減価償却率最小値テキスト">
          <a:extLst>
            <a:ext uri="{FF2B5EF4-FFF2-40B4-BE49-F238E27FC236}">
              <a16:creationId xmlns:a16="http://schemas.microsoft.com/office/drawing/2014/main" id="{00000000-0008-0000-0F00-000060020000}"/>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10" name="【保健センター・保健所】&#10;有形固定資産減価償却率最大値テキスト">
          <a:extLst>
            <a:ext uri="{FF2B5EF4-FFF2-40B4-BE49-F238E27FC236}">
              <a16:creationId xmlns:a16="http://schemas.microsoft.com/office/drawing/2014/main" id="{00000000-0008-0000-0F00-000062020000}"/>
            </a:ext>
          </a:extLst>
        </xdr:cNvPr>
        <xdr:cNvSpPr txBox="1"/>
      </xdr:nvSpPr>
      <xdr:spPr>
        <a:xfrm>
          <a:off x="13928725"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3801725" y="96844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12" name="【保健センター・保健所】&#10;有形固定資産減価償却率平均値テキスト">
          <a:extLst>
            <a:ext uri="{FF2B5EF4-FFF2-40B4-BE49-F238E27FC236}">
              <a16:creationId xmlns:a16="http://schemas.microsoft.com/office/drawing/2014/main" id="{00000000-0008-0000-0F00-000064020000}"/>
            </a:ext>
          </a:extLst>
        </xdr:cNvPr>
        <xdr:cNvSpPr txBox="1"/>
      </xdr:nvSpPr>
      <xdr:spPr>
        <a:xfrm>
          <a:off x="13928725"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3839825" y="102541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3115925"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23698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1623675" y="1014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084897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3839825" y="10347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624" name="【保健センター・保健所】&#10;有形固定資産減価償却率該当値テキスト">
          <a:extLst>
            <a:ext uri="{FF2B5EF4-FFF2-40B4-BE49-F238E27FC236}">
              <a16:creationId xmlns:a16="http://schemas.microsoft.com/office/drawing/2014/main" id="{00000000-0008-0000-0F00-000070020000}"/>
            </a:ext>
          </a:extLst>
        </xdr:cNvPr>
        <xdr:cNvSpPr txBox="1"/>
      </xdr:nvSpPr>
      <xdr:spPr>
        <a:xfrm>
          <a:off x="13928725"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3115925"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111034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3166725" y="10375174"/>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xdr:rowOff>
    </xdr:from>
    <xdr:to>
      <xdr:col>76</xdr:col>
      <xdr:colOff>165100</xdr:colOff>
      <xdr:row>60</xdr:row>
      <xdr:rowOff>114481</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23698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63681</xdr:rowOff>
    </xdr:from>
    <xdr:to>
      <xdr:col>81</xdr:col>
      <xdr:colOff>50800</xdr:colOff>
      <xdr:row>60</xdr:row>
      <xdr:rowOff>88174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20600" y="10350681"/>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1623675" y="1028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44087</xdr:rowOff>
    </xdr:from>
    <xdr:to>
      <xdr:col>76</xdr:col>
      <xdr:colOff>114300</xdr:colOff>
      <xdr:row>60</xdr:row>
      <xdr:rowOff>63681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1655425" y="10331087"/>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140244</xdr:rowOff>
    </xdr:from>
    <xdr:to>
      <xdr:col>67</xdr:col>
      <xdr:colOff>101600</xdr:colOff>
      <xdr:row>60</xdr:row>
      <xdr:rowOff>70394</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0848975"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19594</xdr:rowOff>
    </xdr:from>
    <xdr:to>
      <xdr:col>71</xdr:col>
      <xdr:colOff>177800</xdr:colOff>
      <xdr:row>60</xdr:row>
      <xdr:rowOff>44087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899775" y="10306594"/>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33" name="n_1aveValue【保健センター・保健所】&#10;有形固定資産減価償却率">
          <a:extLst>
            <a:ext uri="{FF2B5EF4-FFF2-40B4-BE49-F238E27FC236}">
              <a16:creationId xmlns:a16="http://schemas.microsoft.com/office/drawing/2014/main" id="{00000000-0008-0000-0F00-000079020000}"/>
            </a:ext>
          </a:extLst>
        </xdr:cNvPr>
        <xdr:cNvSpPr txBox="1"/>
      </xdr:nvSpPr>
      <xdr:spPr>
        <a:xfrm>
          <a:off x="12980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34" name="n_2aveValue【保健センター・保健所】&#10;有形固定資産減価償却率">
          <a:extLst>
            <a:ext uri="{FF2B5EF4-FFF2-40B4-BE49-F238E27FC236}">
              <a16:creationId xmlns:a16="http://schemas.microsoft.com/office/drawing/2014/main" id="{00000000-0008-0000-0F00-00007A020000}"/>
            </a:ext>
          </a:extLst>
        </xdr:cNvPr>
        <xdr:cNvSpPr txBox="1"/>
      </xdr:nvSpPr>
      <xdr:spPr>
        <a:xfrm>
          <a:off x="12246619"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35" name="n_3aveValue【保健センター・保健所】&#10;有形固定資産減価償却率">
          <a:extLst>
            <a:ext uri="{FF2B5EF4-FFF2-40B4-BE49-F238E27FC236}">
              <a16:creationId xmlns:a16="http://schemas.microsoft.com/office/drawing/2014/main" id="{00000000-0008-0000-0F00-00007B020000}"/>
            </a:ext>
          </a:extLst>
        </xdr:cNvPr>
        <xdr:cNvSpPr txBox="1"/>
      </xdr:nvSpPr>
      <xdr:spPr>
        <a:xfrm>
          <a:off x="115004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36" name="n_4ave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07257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637" name="n_1main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2980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105608</xdr:rowOff>
    </xdr:from>
    <xdr:ext cx="405111" cy="259045"/>
    <xdr:sp macro="" textlink="">
      <xdr:nvSpPr>
        <xdr:cNvPr id="638" name="n_2main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2246619"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86014</xdr:rowOff>
    </xdr:from>
    <xdr:ext cx="405111" cy="259045"/>
    <xdr:sp macro="" textlink="">
      <xdr:nvSpPr>
        <xdr:cNvPr id="639" name="n_3main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150049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61521</xdr:rowOff>
    </xdr:from>
    <xdr:ext cx="405111" cy="259045"/>
    <xdr:sp macro="" textlink="">
      <xdr:nvSpPr>
        <xdr:cNvPr id="640" name="n_4main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072579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a:extLst>
            <a:ext uri="{FF2B5EF4-FFF2-40B4-BE49-F238E27FC236}">
              <a16:creationId xmlns:a16="http://schemas.microsoft.com/office/drawing/2014/main" id="{00000000-0008-0000-0F00-000097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88461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5" name="【保健センター・保健所】&#10;一人当たり面積最小値テキスト">
          <a:extLst>
            <a:ext uri="{FF2B5EF4-FFF2-40B4-BE49-F238E27FC236}">
              <a16:creationId xmlns:a16="http://schemas.microsoft.com/office/drawing/2014/main" id="{00000000-0008-0000-0F00-000099020000}"/>
            </a:ext>
          </a:extLst>
        </xdr:cNvPr>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7" name="【保健センター・保健所】&#10;一人当たり面積最大値テキスト">
          <a:extLst>
            <a:ext uri="{FF2B5EF4-FFF2-40B4-BE49-F238E27FC236}">
              <a16:creationId xmlns:a16="http://schemas.microsoft.com/office/drawing/2014/main" id="{00000000-0008-0000-0F00-00009B020000}"/>
            </a:ext>
          </a:extLst>
        </xdr:cNvPr>
        <xdr:cNvSpPr txBox="1"/>
      </xdr:nvSpPr>
      <xdr:spPr>
        <a:xfrm>
          <a:off x="188849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786475" y="957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69" name="【保健センター・保健所】&#10;一人当たり面積平均値テキスト">
          <a:extLst>
            <a:ext uri="{FF2B5EF4-FFF2-40B4-BE49-F238E27FC236}">
              <a16:creationId xmlns:a16="http://schemas.microsoft.com/office/drawing/2014/main" id="{00000000-0008-0000-0F00-00009D020000}"/>
            </a:ext>
          </a:extLst>
        </xdr:cNvPr>
        <xdr:cNvSpPr txBox="1"/>
      </xdr:nvSpPr>
      <xdr:spPr>
        <a:xfrm>
          <a:off x="188849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87960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8100675" y="10678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7325975"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657985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5833725" y="10735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87960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132097</xdr:rowOff>
    </xdr:from>
    <xdr:ext cx="469744" cy="259045"/>
    <xdr:sp macro="" textlink="">
      <xdr:nvSpPr>
        <xdr:cNvPr id="681" name="【保健センター・保健所】&#10;一人当たり面積該当値テキスト">
          <a:extLst>
            <a:ext uri="{FF2B5EF4-FFF2-40B4-BE49-F238E27FC236}">
              <a16:creationId xmlns:a16="http://schemas.microsoft.com/office/drawing/2014/main" id="{00000000-0008-0000-0F00-0000A9020000}"/>
            </a:ext>
          </a:extLst>
        </xdr:cNvPr>
        <xdr:cNvSpPr txBox="1"/>
      </xdr:nvSpPr>
      <xdr:spPr>
        <a:xfrm>
          <a:off x="18884900"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135890</xdr:rowOff>
    </xdr:from>
    <xdr:to>
      <xdr:col>112</xdr:col>
      <xdr:colOff>38100</xdr:colOff>
      <xdr:row>58</xdr:row>
      <xdr:rowOff>66040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8100675" y="9908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160020</xdr:rowOff>
    </xdr:from>
    <xdr:to>
      <xdr:col>116</xdr:col>
      <xdr:colOff>63500</xdr:colOff>
      <xdr:row>58</xdr:row>
      <xdr:rowOff>15240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8132425" y="9932670"/>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7325975"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xdr:rowOff>
    </xdr:from>
    <xdr:to>
      <xdr:col>111</xdr:col>
      <xdr:colOff>177800</xdr:colOff>
      <xdr:row>63</xdr:row>
      <xdr:rowOff>57150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7376775" y="9959340"/>
          <a:ext cx="755650"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86" name="n_1aveValue【保健センター・保健所】&#10;一人当たり面積">
          <a:extLst>
            <a:ext uri="{FF2B5EF4-FFF2-40B4-BE49-F238E27FC236}">
              <a16:creationId xmlns:a16="http://schemas.microsoft.com/office/drawing/2014/main" id="{00000000-0008-0000-0F00-0000AE020000}"/>
            </a:ext>
          </a:extLst>
        </xdr:cNvPr>
        <xdr:cNvSpPr txBox="1"/>
      </xdr:nvSpPr>
      <xdr:spPr>
        <a:xfrm>
          <a:off x="1793247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7" name="n_2aveValue【保健センター・保健所】&#10;一人当たり面積">
          <a:extLst>
            <a:ext uri="{FF2B5EF4-FFF2-40B4-BE49-F238E27FC236}">
              <a16:creationId xmlns:a16="http://schemas.microsoft.com/office/drawing/2014/main" id="{00000000-0008-0000-0F00-0000AF020000}"/>
            </a:ext>
          </a:extLst>
        </xdr:cNvPr>
        <xdr:cNvSpPr txBox="1"/>
      </xdr:nvSpPr>
      <xdr:spPr>
        <a:xfrm>
          <a:off x="1717047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8" name="n_3aveValue【保健センター・保健所】&#10;一人当たり面積">
          <a:extLst>
            <a:ext uri="{FF2B5EF4-FFF2-40B4-BE49-F238E27FC236}">
              <a16:creationId xmlns:a16="http://schemas.microsoft.com/office/drawing/2014/main" id="{00000000-0008-0000-0F00-0000B0020000}"/>
            </a:ext>
          </a:extLst>
        </xdr:cNvPr>
        <xdr:cNvSpPr txBox="1"/>
      </xdr:nvSpPr>
      <xdr:spPr>
        <a:xfrm>
          <a:off x="16424352"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9" name="n_4aveValue【保健センター・保健所】&#10;一人当たり面積">
          <a:extLst>
            <a:ext uri="{FF2B5EF4-FFF2-40B4-BE49-F238E27FC236}">
              <a16:creationId xmlns:a16="http://schemas.microsoft.com/office/drawing/2014/main" id="{00000000-0008-0000-0F00-0000B1020000}"/>
            </a:ext>
          </a:extLst>
        </xdr:cNvPr>
        <xdr:cNvSpPr txBox="1"/>
      </xdr:nvSpPr>
      <xdr:spPr>
        <a:xfrm>
          <a:off x="156782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82567</xdr:rowOff>
    </xdr:from>
    <xdr:ext cx="469744" cy="259045"/>
    <xdr:sp macro="" textlink="">
      <xdr:nvSpPr>
        <xdr:cNvPr id="690" name="n_1mainValue【保健センター・保健所】&#10;一人当たり面積">
          <a:extLst>
            <a:ext uri="{FF2B5EF4-FFF2-40B4-BE49-F238E27FC236}">
              <a16:creationId xmlns:a16="http://schemas.microsoft.com/office/drawing/2014/main" id="{00000000-0008-0000-0F00-0000B2020000}"/>
            </a:ext>
          </a:extLst>
        </xdr:cNvPr>
        <xdr:cNvSpPr txBox="1"/>
      </xdr:nvSpPr>
      <xdr:spPr>
        <a:xfrm>
          <a:off x="1793247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91" name="n_2mainValue【保健センター・保健所】&#10;一人当たり面積">
          <a:extLst>
            <a:ext uri="{FF2B5EF4-FFF2-40B4-BE49-F238E27FC236}">
              <a16:creationId xmlns:a16="http://schemas.microsoft.com/office/drawing/2014/main" id="{00000000-0008-0000-0F00-0000B3020000}"/>
            </a:ext>
          </a:extLst>
        </xdr:cNvPr>
        <xdr:cNvSpPr txBox="1"/>
      </xdr:nvSpPr>
      <xdr:spPr>
        <a:xfrm>
          <a:off x="1717047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030683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a:extLst>
            <a:ext uri="{FF2B5EF4-FFF2-40B4-BE49-F238E27FC236}">
              <a16:creationId xmlns:a16="http://schemas.microsoft.com/office/drawing/2014/main" id="{00000000-0008-0000-0F00-0000CA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388998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6" name="【消防施設】&#10;有形固定資産減価償却率最小値テキスト">
          <a:extLst>
            <a:ext uri="{FF2B5EF4-FFF2-40B4-BE49-F238E27FC236}">
              <a16:creationId xmlns:a16="http://schemas.microsoft.com/office/drawing/2014/main" id="{00000000-0008-0000-0F00-0000CC020000}"/>
            </a:ext>
          </a:extLst>
        </xdr:cNvPr>
        <xdr:cNvSpPr txBox="1"/>
      </xdr:nvSpPr>
      <xdr:spPr>
        <a:xfrm>
          <a:off x="1392872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380172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8" name="【消防施設】&#10;有形固定資産減価償却率最大値テキスト">
          <a:extLst>
            <a:ext uri="{FF2B5EF4-FFF2-40B4-BE49-F238E27FC236}">
              <a16:creationId xmlns:a16="http://schemas.microsoft.com/office/drawing/2014/main" id="{00000000-0008-0000-0F00-0000CE020000}"/>
            </a:ext>
          </a:extLst>
        </xdr:cNvPr>
        <xdr:cNvSpPr txBox="1"/>
      </xdr:nvSpPr>
      <xdr:spPr>
        <a:xfrm>
          <a:off x="1392872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20" name="【消防施設】&#10;有形固定資産減価償却率平均値テキスト">
          <a:extLst>
            <a:ext uri="{FF2B5EF4-FFF2-40B4-BE49-F238E27FC236}">
              <a16:creationId xmlns:a16="http://schemas.microsoft.com/office/drawing/2014/main" id="{00000000-0008-0000-0F00-0000D0020000}"/>
            </a:ext>
          </a:extLst>
        </xdr:cNvPr>
        <xdr:cNvSpPr txBox="1"/>
      </xdr:nvSpPr>
      <xdr:spPr>
        <a:xfrm>
          <a:off x="13928725"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3839825" y="1405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311592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23698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1623675" y="13945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0848975"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76200</xdr:rowOff>
    </xdr:from>
    <xdr:to>
      <xdr:col>85</xdr:col>
      <xdr:colOff>177800</xdr:colOff>
      <xdr:row>84</xdr:row>
      <xdr:rowOff>6350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3839825" y="14306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54627</xdr:rowOff>
    </xdr:from>
    <xdr:ext cx="405111" cy="259045"/>
    <xdr:sp macro="" textlink="">
      <xdr:nvSpPr>
        <xdr:cNvPr id="732" name="【消防施設】&#10;有形固定資産減価償却率該当値テキスト">
          <a:extLst>
            <a:ext uri="{FF2B5EF4-FFF2-40B4-BE49-F238E27FC236}">
              <a16:creationId xmlns:a16="http://schemas.microsoft.com/office/drawing/2014/main" id="{00000000-0008-0000-0F00-0000DC020000}"/>
            </a:ext>
          </a:extLst>
        </xdr:cNvPr>
        <xdr:cNvSpPr txBox="1"/>
      </xdr:nvSpPr>
      <xdr:spPr>
        <a:xfrm>
          <a:off x="13928725" y="1428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53339</xdr:rowOff>
    </xdr:from>
    <xdr:to>
      <xdr:col>81</xdr:col>
      <xdr:colOff>101600</xdr:colOff>
      <xdr:row>83</xdr:row>
      <xdr:rowOff>154939</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3115925" y="142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104139</xdr:rowOff>
    </xdr:from>
    <xdr:to>
      <xdr:col>85</xdr:col>
      <xdr:colOff>127000</xdr:colOff>
      <xdr:row>83</xdr:row>
      <xdr:rowOff>127000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3166725" y="14334489"/>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24130</xdr:rowOff>
    </xdr:from>
    <xdr:to>
      <xdr:col>76</xdr:col>
      <xdr:colOff>165100</xdr:colOff>
      <xdr:row>83</xdr:row>
      <xdr:rowOff>125730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23698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74930</xdr:rowOff>
    </xdr:from>
    <xdr:to>
      <xdr:col>81</xdr:col>
      <xdr:colOff>50800</xdr:colOff>
      <xdr:row>83</xdr:row>
      <xdr:rowOff>104139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20600" y="14305280"/>
          <a:ext cx="74612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5080</xdr:rowOff>
    </xdr:from>
    <xdr:to>
      <xdr:col>72</xdr:col>
      <xdr:colOff>38100</xdr:colOff>
      <xdr:row>83</xdr:row>
      <xdr:rowOff>106680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1623675" y="14235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74930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1655425" y="1428623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0848975"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55880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899775" y="14253211"/>
          <a:ext cx="75565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41" name="n_1aveValue【消防施設】&#10;有形固定資産減価償却率">
          <a:extLst>
            <a:ext uri="{FF2B5EF4-FFF2-40B4-BE49-F238E27FC236}">
              <a16:creationId xmlns:a16="http://schemas.microsoft.com/office/drawing/2014/main" id="{00000000-0008-0000-0F00-0000E5020000}"/>
            </a:ext>
          </a:extLst>
        </xdr:cNvPr>
        <xdr:cNvSpPr txBox="1"/>
      </xdr:nvSpPr>
      <xdr:spPr>
        <a:xfrm>
          <a:off x="12980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42" name="n_2aveValue【消防施設】&#10;有形固定資産減価償却率">
          <a:extLst>
            <a:ext uri="{FF2B5EF4-FFF2-40B4-BE49-F238E27FC236}">
              <a16:creationId xmlns:a16="http://schemas.microsoft.com/office/drawing/2014/main" id="{00000000-0008-0000-0F00-0000E6020000}"/>
            </a:ext>
          </a:extLst>
        </xdr:cNvPr>
        <xdr:cNvSpPr txBox="1"/>
      </xdr:nvSpPr>
      <xdr:spPr>
        <a:xfrm>
          <a:off x="12246619"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43" name="n_3aveValue【消防施設】&#10;有形固定資産減価償却率">
          <a:extLst>
            <a:ext uri="{FF2B5EF4-FFF2-40B4-BE49-F238E27FC236}">
              <a16:creationId xmlns:a16="http://schemas.microsoft.com/office/drawing/2014/main" id="{00000000-0008-0000-0F00-0000E7020000}"/>
            </a:ext>
          </a:extLst>
        </xdr:cNvPr>
        <xdr:cNvSpPr txBox="1"/>
      </xdr:nvSpPr>
      <xdr:spPr>
        <a:xfrm>
          <a:off x="1150049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44" name="n_4aveValue【消防施設】&#10;有形固定資産減価償却率">
          <a:extLst>
            <a:ext uri="{FF2B5EF4-FFF2-40B4-BE49-F238E27FC236}">
              <a16:creationId xmlns:a16="http://schemas.microsoft.com/office/drawing/2014/main" id="{00000000-0008-0000-0F00-0000E8020000}"/>
            </a:ext>
          </a:extLst>
        </xdr:cNvPr>
        <xdr:cNvSpPr txBox="1"/>
      </xdr:nvSpPr>
      <xdr:spPr>
        <a:xfrm>
          <a:off x="1072579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146066</xdr:rowOff>
    </xdr:from>
    <xdr:ext cx="405111" cy="259045"/>
    <xdr:sp macro="" textlink="">
      <xdr:nvSpPr>
        <xdr:cNvPr id="745" name="n_1mainValue【消防施設】&#10;有形固定資産減価償却率">
          <a:extLst>
            <a:ext uri="{FF2B5EF4-FFF2-40B4-BE49-F238E27FC236}">
              <a16:creationId xmlns:a16="http://schemas.microsoft.com/office/drawing/2014/main" id="{00000000-0008-0000-0F00-0000E9020000}"/>
            </a:ext>
          </a:extLst>
        </xdr:cNvPr>
        <xdr:cNvSpPr txBox="1"/>
      </xdr:nvSpPr>
      <xdr:spPr>
        <a:xfrm>
          <a:off x="12980044" y="1437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116857</xdr:rowOff>
    </xdr:from>
    <xdr:ext cx="405111" cy="259045"/>
    <xdr:sp macro="" textlink="">
      <xdr:nvSpPr>
        <xdr:cNvPr id="746" name="n_2mainValue【消防施設】&#10;有形固定資産減価償却率">
          <a:extLst>
            <a:ext uri="{FF2B5EF4-FFF2-40B4-BE49-F238E27FC236}">
              <a16:creationId xmlns:a16="http://schemas.microsoft.com/office/drawing/2014/main" id="{00000000-0008-0000-0F00-0000EA020000}"/>
            </a:ext>
          </a:extLst>
        </xdr:cNvPr>
        <xdr:cNvSpPr txBox="1"/>
      </xdr:nvSpPr>
      <xdr:spPr>
        <a:xfrm>
          <a:off x="12246619"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97807</xdr:rowOff>
    </xdr:from>
    <xdr:ext cx="405111" cy="259045"/>
    <xdr:sp macro="" textlink="">
      <xdr:nvSpPr>
        <xdr:cNvPr id="747" name="n_3mainValue【消防施設】&#10;有形固定資産減価償却率">
          <a:extLst>
            <a:ext uri="{FF2B5EF4-FFF2-40B4-BE49-F238E27FC236}">
              <a16:creationId xmlns:a16="http://schemas.microsoft.com/office/drawing/2014/main" id="{00000000-0008-0000-0F00-0000EB020000}"/>
            </a:ext>
          </a:extLst>
        </xdr:cNvPr>
        <xdr:cNvSpPr txBox="1"/>
      </xdr:nvSpPr>
      <xdr:spPr>
        <a:xfrm>
          <a:off x="1150049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748" name="n_4mainValue【消防施設】&#10;有形固定資産減価償却率">
          <a:extLst>
            <a:ext uri="{FF2B5EF4-FFF2-40B4-BE49-F238E27FC236}">
              <a16:creationId xmlns:a16="http://schemas.microsoft.com/office/drawing/2014/main" id="{00000000-0008-0000-0F00-0000EC020000}"/>
            </a:ext>
          </a:extLst>
        </xdr:cNvPr>
        <xdr:cNvSpPr txBox="1"/>
      </xdr:nvSpPr>
      <xdr:spPr>
        <a:xfrm>
          <a:off x="1072579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0636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0636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0636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50636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0636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00000000-0008-0000-0F00-000003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88461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73" name="【消防施設】&#10;一人当たり面積最小値テキスト">
          <a:extLst>
            <a:ext uri="{FF2B5EF4-FFF2-40B4-BE49-F238E27FC236}">
              <a16:creationId xmlns:a16="http://schemas.microsoft.com/office/drawing/2014/main" id="{00000000-0008-0000-0F00-000005030000}"/>
            </a:ext>
          </a:extLst>
        </xdr:cNvPr>
        <xdr:cNvSpPr txBox="1"/>
      </xdr:nvSpPr>
      <xdr:spPr>
        <a:xfrm>
          <a:off x="188849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786475" y="1485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75" name="【消防施設】&#10;一人当たり面積最大値テキスト">
          <a:extLst>
            <a:ext uri="{FF2B5EF4-FFF2-40B4-BE49-F238E27FC236}">
              <a16:creationId xmlns:a16="http://schemas.microsoft.com/office/drawing/2014/main" id="{00000000-0008-0000-0F00-000007030000}"/>
            </a:ext>
          </a:extLst>
        </xdr:cNvPr>
        <xdr:cNvSpPr txBox="1"/>
      </xdr:nvSpPr>
      <xdr:spPr>
        <a:xfrm>
          <a:off x="188849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786475" y="1347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7" name="【消防施設】&#10;一人当たり面積平均値テキスト">
          <a:extLst>
            <a:ext uri="{FF2B5EF4-FFF2-40B4-BE49-F238E27FC236}">
              <a16:creationId xmlns:a16="http://schemas.microsoft.com/office/drawing/2014/main" id="{00000000-0008-0000-0F00-000009030000}"/>
            </a:ext>
          </a:extLst>
        </xdr:cNvPr>
        <xdr:cNvSpPr txBox="1"/>
      </xdr:nvSpPr>
      <xdr:spPr>
        <a:xfrm>
          <a:off x="188849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87960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8100675" y="148076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7325975"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657985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5833725" y="148076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62857</xdr:rowOff>
    </xdr:from>
    <xdr:to>
      <xdr:col>116</xdr:col>
      <xdr:colOff>114300</xdr:colOff>
      <xdr:row>86</xdr:row>
      <xdr:rowOff>164457</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8796000" y="14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89" name="【消防施設】&#10;一人当たり面積該当値テキスト">
          <a:extLst>
            <a:ext uri="{FF2B5EF4-FFF2-40B4-BE49-F238E27FC236}">
              <a16:creationId xmlns:a16="http://schemas.microsoft.com/office/drawing/2014/main" id="{00000000-0008-0000-0F00-000015030000}"/>
            </a:ext>
          </a:extLst>
        </xdr:cNvPr>
        <xdr:cNvSpPr txBox="1"/>
      </xdr:nvSpPr>
      <xdr:spPr>
        <a:xfrm>
          <a:off x="188849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62864</xdr:rowOff>
    </xdr:from>
    <xdr:to>
      <xdr:col>112</xdr:col>
      <xdr:colOff>38100</xdr:colOff>
      <xdr:row>86</xdr:row>
      <xdr:rowOff>164464</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8100675" y="14807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113657</xdr:rowOff>
    </xdr:from>
    <xdr:to>
      <xdr:col>116</xdr:col>
      <xdr:colOff>63500</xdr:colOff>
      <xdr:row>86</xdr:row>
      <xdr:rowOff>113664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8132425" y="14858357"/>
          <a:ext cx="714375"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92" name="n_1aveValue【消防施設】&#10;一人当たり面積">
          <a:extLst>
            <a:ext uri="{FF2B5EF4-FFF2-40B4-BE49-F238E27FC236}">
              <a16:creationId xmlns:a16="http://schemas.microsoft.com/office/drawing/2014/main" id="{00000000-0008-0000-0F00-000018030000}"/>
            </a:ext>
          </a:extLst>
        </xdr:cNvPr>
        <xdr:cNvSpPr txBox="1"/>
      </xdr:nvSpPr>
      <xdr:spPr>
        <a:xfrm>
          <a:off x="1793247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93" name="n_2aveValue【消防施設】&#10;一人当たり面積">
          <a:extLst>
            <a:ext uri="{FF2B5EF4-FFF2-40B4-BE49-F238E27FC236}">
              <a16:creationId xmlns:a16="http://schemas.microsoft.com/office/drawing/2014/main" id="{00000000-0008-0000-0F00-000019030000}"/>
            </a:ext>
          </a:extLst>
        </xdr:cNvPr>
        <xdr:cNvSpPr txBox="1"/>
      </xdr:nvSpPr>
      <xdr:spPr>
        <a:xfrm>
          <a:off x="1717047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94" name="n_3aveValue【消防施設】&#10;一人当たり面積">
          <a:extLst>
            <a:ext uri="{FF2B5EF4-FFF2-40B4-BE49-F238E27FC236}">
              <a16:creationId xmlns:a16="http://schemas.microsoft.com/office/drawing/2014/main" id="{00000000-0008-0000-0F00-00001A030000}"/>
            </a:ext>
          </a:extLst>
        </xdr:cNvPr>
        <xdr:cNvSpPr txBox="1"/>
      </xdr:nvSpPr>
      <xdr:spPr>
        <a:xfrm>
          <a:off x="16424352"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5" name="n_4aveValue【消防施設】&#10;一人当たり面積">
          <a:extLst>
            <a:ext uri="{FF2B5EF4-FFF2-40B4-BE49-F238E27FC236}">
              <a16:creationId xmlns:a16="http://schemas.microsoft.com/office/drawing/2014/main" id="{00000000-0008-0000-0F00-00001B030000}"/>
            </a:ext>
          </a:extLst>
        </xdr:cNvPr>
        <xdr:cNvSpPr txBox="1"/>
      </xdr:nvSpPr>
      <xdr:spPr>
        <a:xfrm>
          <a:off x="156782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9541</xdr:rowOff>
    </xdr:from>
    <xdr:ext cx="469744" cy="259045"/>
    <xdr:sp macro="" textlink="">
      <xdr:nvSpPr>
        <xdr:cNvPr id="796" name="n_1mainValue【消防施設】&#10;一人当たり面積">
          <a:extLst>
            <a:ext uri="{FF2B5EF4-FFF2-40B4-BE49-F238E27FC236}">
              <a16:creationId xmlns:a16="http://schemas.microsoft.com/office/drawing/2014/main" id="{00000000-0008-0000-0F00-00001C030000}"/>
            </a:ext>
          </a:extLst>
        </xdr:cNvPr>
        <xdr:cNvSpPr txBox="1"/>
      </xdr:nvSpPr>
      <xdr:spPr>
        <a:xfrm>
          <a:off x="1793247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0000000-0008-0000-0F00-000035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3889989"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3" name="【庁舎】&#10;有形固定資産減価償却率最小値テキスト">
          <a:extLst>
            <a:ext uri="{FF2B5EF4-FFF2-40B4-BE49-F238E27FC236}">
              <a16:creationId xmlns:a16="http://schemas.microsoft.com/office/drawing/2014/main" id="{00000000-0008-0000-0F00-00003703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5" name="【庁舎】&#10;有形固定資産減価償却率最大値テキスト">
          <a:extLst>
            <a:ext uri="{FF2B5EF4-FFF2-40B4-BE49-F238E27FC236}">
              <a16:creationId xmlns:a16="http://schemas.microsoft.com/office/drawing/2014/main" id="{00000000-0008-0000-0F00-000039030000}"/>
            </a:ext>
          </a:extLst>
        </xdr:cNvPr>
        <xdr:cNvSpPr txBox="1"/>
      </xdr:nvSpPr>
      <xdr:spPr>
        <a:xfrm>
          <a:off x="13928725"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3801725" y="1716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7" name="【庁舎】&#10;有形固定資産減価償却率平均値テキスト">
          <a:extLst>
            <a:ext uri="{FF2B5EF4-FFF2-40B4-BE49-F238E27FC236}">
              <a16:creationId xmlns:a16="http://schemas.microsoft.com/office/drawing/2014/main" id="{00000000-0008-0000-0F00-00003B030000}"/>
            </a:ext>
          </a:extLst>
        </xdr:cNvPr>
        <xdr:cNvSpPr txBox="1"/>
      </xdr:nvSpPr>
      <xdr:spPr>
        <a:xfrm>
          <a:off x="13928725"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3839825" y="1787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3115925"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23698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1623675" y="179394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084897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3839825" y="184832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839" name="【庁舎】&#10;有形固定資産減価償却率該当値テキスト">
          <a:extLst>
            <a:ext uri="{FF2B5EF4-FFF2-40B4-BE49-F238E27FC236}">
              <a16:creationId xmlns:a16="http://schemas.microsoft.com/office/drawing/2014/main" id="{00000000-0008-0000-0F00-000047030000}"/>
            </a:ext>
          </a:extLst>
        </xdr:cNvPr>
        <xdr:cNvSpPr txBox="1"/>
      </xdr:nvSpPr>
      <xdr:spPr>
        <a:xfrm>
          <a:off x="13928725"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3115925"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17418</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3166725" y="18511157"/>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23698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166007</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20600" y="18491563"/>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1623675" y="184211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107</xdr:row>
      <xdr:rowOff>146413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1655425" y="18471969"/>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0848975"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107</xdr:row>
      <xdr:rowOff>126819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0899775" y="18452374"/>
          <a:ext cx="7556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48" name="n_1aveValue【庁舎】&#10;有形固定資産減価償却率">
          <a:extLst>
            <a:ext uri="{FF2B5EF4-FFF2-40B4-BE49-F238E27FC236}">
              <a16:creationId xmlns:a16="http://schemas.microsoft.com/office/drawing/2014/main" id="{00000000-0008-0000-0F00-000050030000}"/>
            </a:ext>
          </a:extLst>
        </xdr:cNvPr>
        <xdr:cNvSpPr txBox="1"/>
      </xdr:nvSpPr>
      <xdr:spPr>
        <a:xfrm>
          <a:off x="12980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49" name="n_2aveValue【庁舎】&#10;有形固定資産減価償却率">
          <a:extLst>
            <a:ext uri="{FF2B5EF4-FFF2-40B4-BE49-F238E27FC236}">
              <a16:creationId xmlns:a16="http://schemas.microsoft.com/office/drawing/2014/main" id="{00000000-0008-0000-0F00-000051030000}"/>
            </a:ext>
          </a:extLst>
        </xdr:cNvPr>
        <xdr:cNvSpPr txBox="1"/>
      </xdr:nvSpPr>
      <xdr:spPr>
        <a:xfrm>
          <a:off x="12246619"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50" name="n_3aveValue【庁舎】&#10;有形固定資産減価償却率">
          <a:extLst>
            <a:ext uri="{FF2B5EF4-FFF2-40B4-BE49-F238E27FC236}">
              <a16:creationId xmlns:a16="http://schemas.microsoft.com/office/drawing/2014/main" id="{00000000-0008-0000-0F00-000052030000}"/>
            </a:ext>
          </a:extLst>
        </xdr:cNvPr>
        <xdr:cNvSpPr txBox="1"/>
      </xdr:nvSpPr>
      <xdr:spPr>
        <a:xfrm>
          <a:off x="1150049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51" name="n_4aveValue【庁舎】&#10;有形固定資産減価償却率">
          <a:extLst>
            <a:ext uri="{FF2B5EF4-FFF2-40B4-BE49-F238E27FC236}">
              <a16:creationId xmlns:a16="http://schemas.microsoft.com/office/drawing/2014/main" id="{00000000-0008-0000-0F00-000053030000}"/>
            </a:ext>
          </a:extLst>
        </xdr:cNvPr>
        <xdr:cNvSpPr txBox="1"/>
      </xdr:nvSpPr>
      <xdr:spPr>
        <a:xfrm>
          <a:off x="1072579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852" name="n_1mainValue【庁舎】&#10;有形固定資産減価償却率">
          <a:extLst>
            <a:ext uri="{FF2B5EF4-FFF2-40B4-BE49-F238E27FC236}">
              <a16:creationId xmlns:a16="http://schemas.microsoft.com/office/drawing/2014/main" id="{00000000-0008-0000-0F00-000054030000}"/>
            </a:ext>
          </a:extLst>
        </xdr:cNvPr>
        <xdr:cNvSpPr txBox="1"/>
      </xdr:nvSpPr>
      <xdr:spPr>
        <a:xfrm>
          <a:off x="12980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853" name="n_2mainValue【庁舎】&#10;有形固定資産減価償却率">
          <a:extLst>
            <a:ext uri="{FF2B5EF4-FFF2-40B4-BE49-F238E27FC236}">
              <a16:creationId xmlns:a16="http://schemas.microsoft.com/office/drawing/2014/main" id="{00000000-0008-0000-0F00-000055030000}"/>
            </a:ext>
          </a:extLst>
        </xdr:cNvPr>
        <xdr:cNvSpPr txBox="1"/>
      </xdr:nvSpPr>
      <xdr:spPr>
        <a:xfrm>
          <a:off x="12246619"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854" name="n_3mainValue【庁舎】&#10;有形固定資産減価償却率">
          <a:extLst>
            <a:ext uri="{FF2B5EF4-FFF2-40B4-BE49-F238E27FC236}">
              <a16:creationId xmlns:a16="http://schemas.microsoft.com/office/drawing/2014/main" id="{00000000-0008-0000-0F00-000056030000}"/>
            </a:ext>
          </a:extLst>
        </xdr:cNvPr>
        <xdr:cNvSpPr txBox="1"/>
      </xdr:nvSpPr>
      <xdr:spPr>
        <a:xfrm>
          <a:off x="1150049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855" name="n_4mainValue【庁舎】&#10;有形固定資産減価償却率">
          <a:extLst>
            <a:ext uri="{FF2B5EF4-FFF2-40B4-BE49-F238E27FC236}">
              <a16:creationId xmlns:a16="http://schemas.microsoft.com/office/drawing/2014/main" id="{00000000-0008-0000-0F00-000057030000}"/>
            </a:ext>
          </a:extLst>
        </xdr:cNvPr>
        <xdr:cNvSpPr txBox="1"/>
      </xdr:nvSpPr>
      <xdr:spPr>
        <a:xfrm>
          <a:off x="1072579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庁舎】&#10;一人当たり面積グラフ枠">
          <a:extLst>
            <a:ext uri="{FF2B5EF4-FFF2-40B4-BE49-F238E27FC236}">
              <a16:creationId xmlns:a16="http://schemas.microsoft.com/office/drawing/2014/main" id="{00000000-0008-0000-0F00-000070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flipV="1">
          <a:off x="188461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2" name="【庁舎】&#10;一人当たり面積最小値テキスト">
          <a:extLst>
            <a:ext uri="{FF2B5EF4-FFF2-40B4-BE49-F238E27FC236}">
              <a16:creationId xmlns:a16="http://schemas.microsoft.com/office/drawing/2014/main" id="{00000000-0008-0000-0F00-000072030000}"/>
            </a:ext>
          </a:extLst>
        </xdr:cNvPr>
        <xdr:cNvSpPr txBox="1"/>
      </xdr:nvSpPr>
      <xdr:spPr>
        <a:xfrm>
          <a:off x="188849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8786475" y="1859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84" name="【庁舎】&#10;一人当たり面積最大値テキスト">
          <a:extLst>
            <a:ext uri="{FF2B5EF4-FFF2-40B4-BE49-F238E27FC236}">
              <a16:creationId xmlns:a16="http://schemas.microsoft.com/office/drawing/2014/main" id="{00000000-0008-0000-0F00-000074030000}"/>
            </a:ext>
          </a:extLst>
        </xdr:cNvPr>
        <xdr:cNvSpPr txBox="1"/>
      </xdr:nvSpPr>
      <xdr:spPr>
        <a:xfrm>
          <a:off x="188849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8786475" y="16992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86" name="【庁舎】&#10;一人当たり面積平均値テキスト">
          <a:extLst>
            <a:ext uri="{FF2B5EF4-FFF2-40B4-BE49-F238E27FC236}">
              <a16:creationId xmlns:a16="http://schemas.microsoft.com/office/drawing/2014/main" id="{00000000-0008-0000-0F00-000076030000}"/>
            </a:ext>
          </a:extLst>
        </xdr:cNvPr>
        <xdr:cNvSpPr txBox="1"/>
      </xdr:nvSpPr>
      <xdr:spPr>
        <a:xfrm>
          <a:off x="188849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187960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18100675" y="18055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89" name="フローチャート: 判断 888">
          <a:extLst>
            <a:ext uri="{FF2B5EF4-FFF2-40B4-BE49-F238E27FC236}">
              <a16:creationId xmlns:a16="http://schemas.microsoft.com/office/drawing/2014/main" id="{00000000-0008-0000-0F00-000079030000}"/>
            </a:ext>
          </a:extLst>
        </xdr:cNvPr>
        <xdr:cNvSpPr/>
      </xdr:nvSpPr>
      <xdr:spPr>
        <a:xfrm>
          <a:off x="17325975"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1657985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91" name="フローチャート: 判断 890">
          <a:extLst>
            <a:ext uri="{FF2B5EF4-FFF2-40B4-BE49-F238E27FC236}">
              <a16:creationId xmlns:a16="http://schemas.microsoft.com/office/drawing/2014/main" id="{00000000-0008-0000-0F00-00007B030000}"/>
            </a:ext>
          </a:extLst>
        </xdr:cNvPr>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146231</xdr:rowOff>
    </xdr:from>
    <xdr:to>
      <xdr:col>116</xdr:col>
      <xdr:colOff>114300</xdr:colOff>
      <xdr:row>106</xdr:row>
      <xdr:rowOff>76381</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187960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124658</xdr:rowOff>
    </xdr:from>
    <xdr:ext cx="469744" cy="259045"/>
    <xdr:sp macro="" textlink="">
      <xdr:nvSpPr>
        <xdr:cNvPr id="898" name="【庁舎】&#10;一人当たり面積該当値テキスト">
          <a:extLst>
            <a:ext uri="{FF2B5EF4-FFF2-40B4-BE49-F238E27FC236}">
              <a16:creationId xmlns:a16="http://schemas.microsoft.com/office/drawing/2014/main" id="{00000000-0008-0000-0F00-000082030000}"/>
            </a:ext>
          </a:extLst>
        </xdr:cNvPr>
        <xdr:cNvSpPr txBox="1"/>
      </xdr:nvSpPr>
      <xdr:spPr>
        <a:xfrm>
          <a:off x="18884900" y="181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899" name="楕円 898">
          <a:extLst>
            <a:ext uri="{FF2B5EF4-FFF2-40B4-BE49-F238E27FC236}">
              <a16:creationId xmlns:a16="http://schemas.microsoft.com/office/drawing/2014/main" id="{00000000-0008-0000-0F00-000083030000}"/>
            </a:ext>
          </a:extLst>
        </xdr:cNvPr>
        <xdr:cNvSpPr/>
      </xdr:nvSpPr>
      <xdr:spPr>
        <a:xfrm>
          <a:off x="18100675" y="181615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25581</xdr:rowOff>
    </xdr:from>
    <xdr:to>
      <xdr:col>116</xdr:col>
      <xdr:colOff>63500</xdr:colOff>
      <xdr:row>106</xdr:row>
      <xdr:rowOff>38644</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flipV="1">
          <a:off x="18132425" y="18199281"/>
          <a:ext cx="714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01" name="n_1aveValue【庁舎】&#10;一人当たり面積">
          <a:extLst>
            <a:ext uri="{FF2B5EF4-FFF2-40B4-BE49-F238E27FC236}">
              <a16:creationId xmlns:a16="http://schemas.microsoft.com/office/drawing/2014/main" id="{00000000-0008-0000-0F00-000085030000}"/>
            </a:ext>
          </a:extLst>
        </xdr:cNvPr>
        <xdr:cNvSpPr txBox="1"/>
      </xdr:nvSpPr>
      <xdr:spPr>
        <a:xfrm>
          <a:off x="1793247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02" name="n_2aveValue【庁舎】&#10;一人当たり面積">
          <a:extLst>
            <a:ext uri="{FF2B5EF4-FFF2-40B4-BE49-F238E27FC236}">
              <a16:creationId xmlns:a16="http://schemas.microsoft.com/office/drawing/2014/main" id="{00000000-0008-0000-0F00-000086030000}"/>
            </a:ext>
          </a:extLst>
        </xdr:cNvPr>
        <xdr:cNvSpPr txBox="1"/>
      </xdr:nvSpPr>
      <xdr:spPr>
        <a:xfrm>
          <a:off x="1717047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03" name="n_3aveValue【庁舎】&#10;一人当たり面積">
          <a:extLst>
            <a:ext uri="{FF2B5EF4-FFF2-40B4-BE49-F238E27FC236}">
              <a16:creationId xmlns:a16="http://schemas.microsoft.com/office/drawing/2014/main" id="{00000000-0008-0000-0F00-000087030000}"/>
            </a:ext>
          </a:extLst>
        </xdr:cNvPr>
        <xdr:cNvSpPr txBox="1"/>
      </xdr:nvSpPr>
      <xdr:spPr>
        <a:xfrm>
          <a:off x="16424352"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04" name="n_4aveValue【庁舎】&#10;一人当たり面積">
          <a:extLst>
            <a:ext uri="{FF2B5EF4-FFF2-40B4-BE49-F238E27FC236}">
              <a16:creationId xmlns:a16="http://schemas.microsoft.com/office/drawing/2014/main" id="{00000000-0008-0000-0F00-000088030000}"/>
            </a:ext>
          </a:extLst>
        </xdr:cNvPr>
        <xdr:cNvSpPr txBox="1"/>
      </xdr:nvSpPr>
      <xdr:spPr>
        <a:xfrm>
          <a:off x="156782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80571</xdr:rowOff>
    </xdr:from>
    <xdr:ext cx="469744" cy="259045"/>
    <xdr:sp macro="" textlink="">
      <xdr:nvSpPr>
        <xdr:cNvPr id="905" name="n_1mainValue【庁舎】&#10;一人当たり面積">
          <a:extLst>
            <a:ext uri="{FF2B5EF4-FFF2-40B4-BE49-F238E27FC236}">
              <a16:creationId xmlns:a16="http://schemas.microsoft.com/office/drawing/2014/main" id="{00000000-0008-0000-0F00-000089030000}"/>
            </a:ext>
          </a:extLst>
        </xdr:cNvPr>
        <xdr:cNvSpPr txBox="1"/>
      </xdr:nvSpPr>
      <xdr:spPr>
        <a:xfrm>
          <a:off x="17932477"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ほぼすべての数値において類似団体の平均値を超えており、特に庁舎や図書館の老朽化が進んでいる。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庁舎は令和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建設工事が完了</a:t>
          </a:r>
          <a:r>
            <a:rPr lang="ja-JP" altLang="ja-JP" sz="1100">
              <a:solidFill>
                <a:schemeClr val="dk1"/>
              </a:solidFill>
              <a:effectLst/>
              <a:latin typeface="+mn-lt"/>
              <a:ea typeface="+mn-ea"/>
              <a:cs typeface="+mn-cs"/>
            </a:rPr>
            <a:t>しており、市民会館に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耐震診断</a:t>
          </a:r>
          <a:r>
            <a:rPr lang="ja-JP" altLang="en-US" sz="1100">
              <a:solidFill>
                <a:schemeClr val="dk1"/>
              </a:solidFill>
              <a:effectLst/>
              <a:latin typeface="+mn-lt"/>
              <a:ea typeface="+mn-ea"/>
              <a:cs typeface="+mn-cs"/>
            </a:rPr>
            <a:t>を実施し、</a:t>
          </a:r>
          <a:r>
            <a:rPr lang="ja-JP" altLang="ja-JP" sz="1100">
              <a:solidFill>
                <a:schemeClr val="dk1"/>
              </a:solidFill>
              <a:effectLst/>
              <a:latin typeface="+mn-lt"/>
              <a:ea typeface="+mn-ea"/>
              <a:cs typeface="+mn-cs"/>
            </a:rPr>
            <a:t>結果に基づい</a:t>
          </a:r>
          <a:r>
            <a:rPr lang="ja-JP" altLang="en-US" sz="1100">
              <a:solidFill>
                <a:schemeClr val="dk1"/>
              </a:solidFill>
              <a:effectLst/>
              <a:latin typeface="+mn-lt"/>
              <a:ea typeface="+mn-ea"/>
              <a:cs typeface="+mn-cs"/>
            </a:rPr>
            <a:t>た施設</a:t>
          </a:r>
          <a:r>
            <a:rPr lang="ja-JP" altLang="ja-JP" sz="1100">
              <a:solidFill>
                <a:schemeClr val="dk1"/>
              </a:solidFill>
              <a:effectLst/>
              <a:latin typeface="+mn-lt"/>
              <a:ea typeface="+mn-ea"/>
              <a:cs typeface="+mn-cs"/>
            </a:rPr>
            <a:t>管理</a:t>
          </a:r>
          <a:r>
            <a:rPr lang="ja-JP" altLang="en-US" sz="1100">
              <a:solidFill>
                <a:schemeClr val="dk1"/>
              </a:solidFill>
              <a:effectLst/>
              <a:latin typeface="+mn-lt"/>
              <a:ea typeface="+mn-ea"/>
              <a:cs typeface="+mn-cs"/>
            </a:rPr>
            <a:t>を実施する。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有形固定資産減価償却率が類似団体の平均値を大きく超えている</a:t>
          </a:r>
          <a:r>
            <a:rPr lang="ja-JP" altLang="ja-JP" sz="1100">
              <a:solidFill>
                <a:schemeClr val="dk1"/>
              </a:solidFill>
              <a:effectLst/>
              <a:latin typeface="+mn-lt"/>
              <a:ea typeface="+mn-ea"/>
              <a:cs typeface="+mn-cs"/>
            </a:rPr>
            <a:t>図書館</a:t>
          </a:r>
          <a:r>
            <a:rPr lang="ja-JP" altLang="en-US" sz="1100">
              <a:solidFill>
                <a:schemeClr val="dk1"/>
              </a:solidFill>
              <a:effectLst/>
              <a:latin typeface="+mn-lt"/>
              <a:ea typeface="+mn-ea"/>
              <a:cs typeface="+mn-cs"/>
            </a:rPr>
            <a:t>については、建替や移転等、今後の施設の在り方について検討をしている。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保健センター・保健所</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の１人当たり面積</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R01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R02</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において土地面積</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誤って計上され</a:t>
          </a:r>
          <a:r>
            <a:rPr lang="ja-JP" altLang="ja-JP" sz="1100">
              <a:solidFill>
                <a:schemeClr val="dk1"/>
              </a:solidFill>
              <a:effectLst/>
              <a:latin typeface="+mn-lt"/>
              <a:ea typeface="+mn-ea"/>
              <a:cs typeface="+mn-cs"/>
            </a:rPr>
            <a:t>ており、</a:t>
          </a:r>
          <a:r>
            <a:rPr lang="ja-JP" altLang="en-US" sz="1100">
              <a:solidFill>
                <a:schemeClr val="dk1"/>
              </a:solidFill>
              <a:effectLst/>
              <a:latin typeface="+mn-lt"/>
              <a:ea typeface="+mn-ea"/>
              <a:cs typeface="+mn-cs"/>
            </a:rPr>
            <a:t>過大な</a:t>
          </a:r>
          <a:r>
            <a:rPr lang="ja-JP" altLang="ja-JP" sz="1100">
              <a:solidFill>
                <a:schemeClr val="dk1"/>
              </a:solidFill>
              <a:effectLst/>
              <a:latin typeface="+mn-lt"/>
              <a:ea typeface="+mn-ea"/>
              <a:cs typeface="+mn-cs"/>
            </a:rPr>
            <a:t>数値となっている。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著しい過疎地域であることに加え、市内に中心となる産業が少ないこと等が要因で財政基盤が弱く、類似団体平均を常に下回っている。しかし、行財政改革による職員数の削減や事業の見直し等により行政経費削減に一定の成果をあげたこともあり、人口が減少する中においてもここ数年間同水準を維持している。今後も、事業・経費の見直し及び重点化による歳出の削減・抑制、地域産業の振興、市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の歳入は、市税が大企業等の徴収猶予により減少したが、普通交付税の項目追加等により増加。経常経費の歳出は、新型コロナウイルス感染症の影響などで行政経費が縮減したこと等により減少したことで、経常収支比率は前年度比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しかし、今後は新庁舎建設事業等の大型事業による市債発行額の増加、社会保障関係経費の増加が見込まれる。各事業費を的確に把握、財政見通しを綿密にし、厳しい選択と集中により可能な限り市債新規発行を抑制、行財政改革を継続的に進め計画的な行政経営を行い、より経常経費の削減・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146957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53733"/>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62</xdr:row>
      <xdr:rowOff>103051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054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62</xdr:row>
      <xdr:rowOff>103051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8817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57331</xdr:rowOff>
    </xdr:from>
    <xdr:to>
      <xdr:col>11</xdr:col>
      <xdr:colOff>31750</xdr:colOff>
      <xdr:row>61</xdr:row>
      <xdr:rowOff>129722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157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52251</xdr:rowOff>
    </xdr:from>
    <xdr:to>
      <xdr:col>15</xdr:col>
      <xdr:colOff>133350</xdr:colOff>
      <xdr:row>62</xdr:row>
      <xdr:rowOff>153851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138628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165299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今年度は、会計年度任用職員制度の導入及び新型コロナウイルス感染症対応経費の増加に伴い、前年度より</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％増加したが、平成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やまと広域衛生事務組合が本格稼働し塵芥処理に要していた物件費が削減されたこともあり類似団体平均額を下回っている。今後も引き続き、組織及び事務事業の見直し、指定管理者制度等による民間活力の導入、人員配置及び事務事業の効率化を図り、計画的な施設管理を進め、コスト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80930</xdr:rowOff>
    </xdr:from>
    <xdr:to>
      <xdr:col>23</xdr:col>
      <xdr:colOff>133350</xdr:colOff>
      <xdr:row>83</xdr:row>
      <xdr:rowOff>113326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1280"/>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55079</xdr:rowOff>
    </xdr:from>
    <xdr:to>
      <xdr:col>19</xdr:col>
      <xdr:colOff>133350</xdr:colOff>
      <xdr:row>83</xdr:row>
      <xdr:rowOff>80930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5429"/>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55079</xdr:rowOff>
    </xdr:from>
    <xdr:to>
      <xdr:col>15</xdr:col>
      <xdr:colOff>82550</xdr:colOff>
      <xdr:row>83</xdr:row>
      <xdr:rowOff>55420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85429"/>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55420</xdr:rowOff>
    </xdr:from>
    <xdr:to>
      <xdr:col>11</xdr:col>
      <xdr:colOff>31750</xdr:colOff>
      <xdr:row>83</xdr:row>
      <xdr:rowOff>57006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8577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62526</xdr:rowOff>
    </xdr:from>
    <xdr:to>
      <xdr:col>23</xdr:col>
      <xdr:colOff>184150</xdr:colOff>
      <xdr:row>83</xdr:row>
      <xdr:rowOff>164126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79053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30130</xdr:rowOff>
    </xdr:from>
    <xdr:to>
      <xdr:col>19</xdr:col>
      <xdr:colOff>184150</xdr:colOff>
      <xdr:row>83</xdr:row>
      <xdr:rowOff>131730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141907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4279</xdr:rowOff>
    </xdr:from>
    <xdr:to>
      <xdr:col>15</xdr:col>
      <xdr:colOff>133350</xdr:colOff>
      <xdr:row>83</xdr:row>
      <xdr:rowOff>105879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116056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4620</xdr:rowOff>
    </xdr:from>
    <xdr:to>
      <xdr:col>11</xdr:col>
      <xdr:colOff>82550</xdr:colOff>
      <xdr:row>83</xdr:row>
      <xdr:rowOff>106220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116397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6206</xdr:rowOff>
    </xdr:from>
    <xdr:to>
      <xdr:col>7</xdr:col>
      <xdr:colOff>31750</xdr:colOff>
      <xdr:row>83</xdr:row>
      <xdr:rowOff>107806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92583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も類似団体平均に比べ継続して低い水準で推移しているものの、今年度については、職員の年齢構成等により改善傾向にあり、前年度より指数は上昇した。今後について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9229"/>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2922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111277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981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年度の市村合併により増加したが、「第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次五條市行政改革大綱 アクション・プラン３」による職員定数削減、常備消防の広域化による削減等により類似団体平均値にかなり近づいた。しかし近年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164858</xdr:rowOff>
    </xdr:from>
    <xdr:to>
      <xdr:col>81</xdr:col>
      <xdr:colOff>44450</xdr:colOff>
      <xdr:row>63</xdr:row>
      <xdr:rowOff>168305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96620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144175</xdr:rowOff>
    </xdr:from>
    <xdr:to>
      <xdr:col>77</xdr:col>
      <xdr:colOff>44450</xdr:colOff>
      <xdr:row>63</xdr:row>
      <xdr:rowOff>168305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455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115449</xdr:rowOff>
    </xdr:from>
    <xdr:to>
      <xdr:col>72</xdr:col>
      <xdr:colOff>203200</xdr:colOff>
      <xdr:row>63</xdr:row>
      <xdr:rowOff>144175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1679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69487</xdr:rowOff>
    </xdr:from>
    <xdr:to>
      <xdr:col>68</xdr:col>
      <xdr:colOff>152400</xdr:colOff>
      <xdr:row>63</xdr:row>
      <xdr:rowOff>115449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708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114058</xdr:rowOff>
    </xdr:from>
    <xdr:to>
      <xdr:col>81</xdr:col>
      <xdr:colOff>95250</xdr:colOff>
      <xdr:row>64</xdr:row>
      <xdr:rowOff>44208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86135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8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117505</xdr:rowOff>
    </xdr:from>
    <xdr:to>
      <xdr:col>77</xdr:col>
      <xdr:colOff>95250</xdr:colOff>
      <xdr:row>64</xdr:row>
      <xdr:rowOff>47655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32432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93375</xdr:rowOff>
    </xdr:from>
    <xdr:to>
      <xdr:col>73</xdr:col>
      <xdr:colOff>44450</xdr:colOff>
      <xdr:row>64</xdr:row>
      <xdr:rowOff>23525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％改善したが、平成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年度における退職手当債の発行、平成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行われた南和広域医療企業団による病院建設事業債償還負担金や広域塵芥処理施設整備事業及び養護老人ホーム花咲寮整備事業に伴う事業債償還の負担が大きいことなどから、結果として類似団体に比べ依然として高い水準にある。今後も新庁舎整備事業などの大型建設事業に伴う起債発行が予定されているが、数値の改善に向けて新規事業等の選択と集中、計画的な行財政運営、有利な財源の活用等により実質的な公債費の削減・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138642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5011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37</xdr:row>
      <xdr:rowOff>144674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8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144674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682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116522</xdr:rowOff>
    </xdr:from>
    <xdr:to>
      <xdr:col>68</xdr:col>
      <xdr:colOff>152400</xdr:colOff>
      <xdr:row>37</xdr:row>
      <xdr:rowOff>124566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6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2769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93874</xdr:rowOff>
    </xdr:from>
    <xdr:to>
      <xdr:col>73</xdr:col>
      <xdr:colOff>44450</xdr:colOff>
      <xdr:row>38</xdr:row>
      <xdr:rowOff>24024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8801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73766</xdr:rowOff>
    </xdr:from>
    <xdr:to>
      <xdr:col>68</xdr:col>
      <xdr:colOff>203200</xdr:colOff>
      <xdr:row>38</xdr:row>
      <xdr:rowOff>3916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160143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今年度は、市債残高が増加したものの公営企業債残高の減少、交付税算入見込額の増加により数値は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改善した。しかし、従来から財政規模に対し普通建設事業が多く、その財源の多くを市債の発行で補っていること、一部事務組合が発行した事業債償還負担や土地開発公社の負債などが要因で類似団体平均に比べ依然として高い数値になっている。今後においても交付税算入率の高い起債の活用を図りながら、事業等の厳しい選択と集中、計画的かつ効率的な行財政運営等により、更なる負債の削減・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113686</xdr:rowOff>
    </xdr:from>
    <xdr:to>
      <xdr:col>81</xdr:col>
      <xdr:colOff>44450</xdr:colOff>
      <xdr:row>16</xdr:row>
      <xdr:rowOff>122936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56886"/>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122534</xdr:rowOff>
    </xdr:from>
    <xdr:to>
      <xdr:col>77</xdr:col>
      <xdr:colOff>44450</xdr:colOff>
      <xdr:row>16</xdr:row>
      <xdr:rowOff>122936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6573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108458</xdr:rowOff>
    </xdr:from>
    <xdr:to>
      <xdr:col>72</xdr:col>
      <xdr:colOff>203200</xdr:colOff>
      <xdr:row>16</xdr:row>
      <xdr:rowOff>122534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516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134197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5165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62886</xdr:rowOff>
    </xdr:from>
    <xdr:to>
      <xdr:col>81</xdr:col>
      <xdr:colOff>95250</xdr:colOff>
      <xdr:row>16</xdr:row>
      <xdr:rowOff>164486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34963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7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72136</xdr:rowOff>
    </xdr:from>
    <xdr:to>
      <xdr:col>77</xdr:col>
      <xdr:colOff>95250</xdr:colOff>
      <xdr:row>17</xdr:row>
      <xdr:rowOff>2286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71734</xdr:rowOff>
    </xdr:from>
    <xdr:to>
      <xdr:col>73</xdr:col>
      <xdr:colOff>44450</xdr:colOff>
      <xdr:row>17</xdr:row>
      <xdr:rowOff>1884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158111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57658</xdr:rowOff>
    </xdr:from>
    <xdr:to>
      <xdr:col>68</xdr:col>
      <xdr:colOff>203200</xdr:colOff>
      <xdr:row>16</xdr:row>
      <xdr:rowOff>159258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144035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％増加。しかし、平成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による職員数の大幅増に対する人件費の削減を財政健全化の柱の一つと位置づけ、早期退職制度の活用や新規採用抑制など職員数の削減を図ったこと等により類似団体平均を連続して下回っている。今後も定員管理の計画等に基づく職員数や給与水準の適正化、事務事業の見直し・効率化等を進め、人件費の削減・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次五條市行政改革大綱 アクション・プラン３」に基づき施設維持管理経費の徹底した削減を行う一方、指定管理者制度新規導入や予防接種業務等の増大により類似団体より高い水準にある。今年度は会計年度任用職員制度の導入により賃金が減少。数値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％減少したが依然として類似団体を上回っている。更なる事務事業並びに各種経費の内容改善・見直し、施設管理方法の統廃合等を進め、経費の削減・抑制に努める。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7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19</xdr:row>
      <xdr:rowOff>44450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7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今年度については新型コロナウイルス感染症感染防止などによる医療機関の受診控えの影響により医療費扶助などが減少したことから前年度に比べ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％減少。扶助費については、医療費の高額化、福祉サービスの利用増の社会情勢等を鑑みると今後も増加すると予測され、疾病予防対策や生活困窮者自立支援等を促進し、扶助費増加の抑制に努める。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504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年度に繰出基準経費の見直しで経常経費が増加したが、下水道事業の公営企業会計への移行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伴い、数値は類似団体平均値を下回った。今年度は、新型コロナウイルス感染症の市民生活への影響を軽減するため水道料金の減免措置を行ったことで、繰出金で臨時的経費が増加。前年度より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％減少した。今後も計画的かつ効率的な事業実施及び経費の削減・抑制、自主財源の確保を徹底し、繰出金の抑制に努める。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453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年度の南和広域医療企業団の新病院開院、平成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やまと広域衛生事務組合の広域塵芥施設本稼働、令和元年度の下水道事業の公営企業会計への移行に伴い、数値が上昇。今年度も負担金に大きな変動はなく、昨年度と同数値で推移。今後は、補助金をはじめ補助費等の効率的かつ適切な運用と執行によりいっそ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174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34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普通建設事業縮小により市債新規発行の抑制等の公債費縮減に努めているが類似団体平均に比べ高い数値で推移。本年度は、平成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入した過疎対策事業債等の償還終了に伴い前年度に比べ公債費が減少したが、依然として類似団体と比べ高い水準にある。今後経常一般財源の減少が予想されるなか、新庁舎整備などの大規模建設事業に着手しており、今後も計画的な行財政運営等により公債費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3175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00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xdr:rowOff>
    </xdr:from>
    <xdr:to>
      <xdr:col>19</xdr:col>
      <xdr:colOff>187325</xdr:colOff>
      <xdr:row>76</xdr:row>
      <xdr:rowOff>22225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33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155575</xdr:rowOff>
    </xdr:from>
    <xdr:to>
      <xdr:col>15</xdr:col>
      <xdr:colOff>98425</xdr:colOff>
      <xdr:row>76</xdr:row>
      <xdr:rowOff>22225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14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75</xdr:row>
      <xdr:rowOff>157480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14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123825</xdr:rowOff>
    </xdr:from>
    <xdr:to>
      <xdr:col>20</xdr:col>
      <xdr:colOff>38100</xdr:colOff>
      <xdr:row>76</xdr:row>
      <xdr:rowOff>53975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38752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6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142875</xdr:rowOff>
    </xdr:from>
    <xdr:to>
      <xdr:col>15</xdr:col>
      <xdr:colOff>149225</xdr:colOff>
      <xdr:row>76</xdr:row>
      <xdr:rowOff>73025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57802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104775</xdr:rowOff>
    </xdr:from>
    <xdr:to>
      <xdr:col>11</xdr:col>
      <xdr:colOff>60325</xdr:colOff>
      <xdr:row>76</xdr:row>
      <xdr:rowOff>34925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19702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の経常収支比率は、広域消防、塵芥処理事業費の本格稼働等に対する負担金の増加、退職者数の増加等により、数値は増加傾向だったが令和元年度に退職者数が減少したこともあり数値は減少。今年度は新型コロナウイルス感染症予防による医療機関の受診控えの影響により医療費扶助などが減少したこと等で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％減少。今後も引き続き各経費において更なる改善・改革を進め、財政の健全化を図る。　</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651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566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113883</xdr:rowOff>
    </xdr:from>
    <xdr:to>
      <xdr:col>29</xdr:col>
      <xdr:colOff>127000</xdr:colOff>
      <xdr:row>16</xdr:row>
      <xdr:rowOff>53347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3258"/>
          <a:ext cx="647700" cy="11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53347</xdr:rowOff>
    </xdr:from>
    <xdr:to>
      <xdr:col>26</xdr:col>
      <xdr:colOff>50800</xdr:colOff>
      <xdr:row>16</xdr:row>
      <xdr:rowOff>66552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4172"/>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66552</xdr:rowOff>
    </xdr:from>
    <xdr:to>
      <xdr:col>22</xdr:col>
      <xdr:colOff>114300</xdr:colOff>
      <xdr:row>16</xdr:row>
      <xdr:rowOff>109670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7377"/>
          <a:ext cx="698500" cy="4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109670</xdr:rowOff>
    </xdr:from>
    <xdr:to>
      <xdr:col>18</xdr:col>
      <xdr:colOff>177800</xdr:colOff>
      <xdr:row>17</xdr:row>
      <xdr:rowOff>13342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0495"/>
          <a:ext cx="698500" cy="75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63083</xdr:rowOff>
    </xdr:from>
    <xdr:to>
      <xdr:col>29</xdr:col>
      <xdr:colOff>177800</xdr:colOff>
      <xdr:row>15</xdr:row>
      <xdr:rowOff>164683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79610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2547</xdr:rowOff>
    </xdr:from>
    <xdr:to>
      <xdr:col>26</xdr:col>
      <xdr:colOff>101600</xdr:colOff>
      <xdr:row>16</xdr:row>
      <xdr:rowOff>104147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114324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15752</xdr:rowOff>
    </xdr:from>
    <xdr:to>
      <xdr:col>22</xdr:col>
      <xdr:colOff>165100</xdr:colOff>
      <xdr:row>16</xdr:row>
      <xdr:rowOff>117352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127529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58870</xdr:rowOff>
    </xdr:from>
    <xdr:to>
      <xdr:col>19</xdr:col>
      <xdr:colOff>38100</xdr:colOff>
      <xdr:row>16</xdr:row>
      <xdr:rowOff>160470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170647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133992</xdr:rowOff>
    </xdr:from>
    <xdr:to>
      <xdr:col>15</xdr:col>
      <xdr:colOff>101600</xdr:colOff>
      <xdr:row>17</xdr:row>
      <xdr:rowOff>64142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74319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289938</xdr:rowOff>
    </xdr:from>
    <xdr:to>
      <xdr:col>29</xdr:col>
      <xdr:colOff>127000</xdr:colOff>
      <xdr:row>37</xdr:row>
      <xdr:rowOff>309933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14638"/>
          <a:ext cx="6477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294710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9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272226</xdr:rowOff>
    </xdr:from>
    <xdr:to>
      <xdr:col>26</xdr:col>
      <xdr:colOff>50800</xdr:colOff>
      <xdr:row>37</xdr:row>
      <xdr:rowOff>289938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96926"/>
          <a:ext cx="698500" cy="1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272226</xdr:rowOff>
    </xdr:from>
    <xdr:to>
      <xdr:col>22</xdr:col>
      <xdr:colOff>114300</xdr:colOff>
      <xdr:row>37</xdr:row>
      <xdr:rowOff>272809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96926"/>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272809</xdr:rowOff>
    </xdr:from>
    <xdr:to>
      <xdr:col>18</xdr:col>
      <xdr:colOff>177800</xdr:colOff>
      <xdr:row>37</xdr:row>
      <xdr:rowOff>287881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259133</xdr:rowOff>
    </xdr:from>
    <xdr:to>
      <xdr:col>29</xdr:col>
      <xdr:colOff>177800</xdr:colOff>
      <xdr:row>38</xdr:row>
      <xdr:rowOff>17833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104210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239138</xdr:rowOff>
    </xdr:from>
    <xdr:to>
      <xdr:col>26</xdr:col>
      <xdr:colOff>101600</xdr:colOff>
      <xdr:row>37</xdr:row>
      <xdr:rowOff>340738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8015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221426</xdr:rowOff>
    </xdr:from>
    <xdr:to>
      <xdr:col>22</xdr:col>
      <xdr:colOff>165100</xdr:colOff>
      <xdr:row>37</xdr:row>
      <xdr:rowOff>323026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161753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222009</xdr:rowOff>
    </xdr:from>
    <xdr:to>
      <xdr:col>19</xdr:col>
      <xdr:colOff>38100</xdr:colOff>
      <xdr:row>37</xdr:row>
      <xdr:rowOff>323609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237081</xdr:rowOff>
    </xdr:from>
    <xdr:to>
      <xdr:col>15</xdr:col>
      <xdr:colOff>101600</xdr:colOff>
      <xdr:row>37</xdr:row>
      <xdr:rowOff>338681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77880</xdr:rowOff>
    </xdr:from>
    <xdr:to>
      <xdr:col>24</xdr:col>
      <xdr:colOff>63500</xdr:colOff>
      <xdr:row>35</xdr:row>
      <xdr:rowOff>164280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7180"/>
          <a:ext cx="838200" cy="2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121586</xdr:rowOff>
    </xdr:from>
    <xdr:to>
      <xdr:col>19</xdr:col>
      <xdr:colOff>177800</xdr:colOff>
      <xdr:row>35</xdr:row>
      <xdr:rowOff>164280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2336"/>
          <a:ext cx="8890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121586</xdr:rowOff>
    </xdr:from>
    <xdr:to>
      <xdr:col>15</xdr:col>
      <xdr:colOff>50800</xdr:colOff>
      <xdr:row>35</xdr:row>
      <xdr:rowOff>153079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2336"/>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153079</xdr:rowOff>
    </xdr:from>
    <xdr:to>
      <xdr:col>10</xdr:col>
      <xdr:colOff>114300</xdr:colOff>
      <xdr:row>35</xdr:row>
      <xdr:rowOff>169886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3829"/>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27080</xdr:rowOff>
    </xdr:from>
    <xdr:to>
      <xdr:col>24</xdr:col>
      <xdr:colOff>114300</xdr:colOff>
      <xdr:row>34</xdr:row>
      <xdr:rowOff>128680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49957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113480</xdr:rowOff>
    </xdr:from>
    <xdr:to>
      <xdr:col>20</xdr:col>
      <xdr:colOff>38100</xdr:colOff>
      <xdr:row>36</xdr:row>
      <xdr:rowOff>43630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34757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70786</xdr:rowOff>
    </xdr:from>
    <xdr:to>
      <xdr:col>15</xdr:col>
      <xdr:colOff>101600</xdr:colOff>
      <xdr:row>36</xdr:row>
      <xdr:rowOff>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17463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102279</xdr:rowOff>
    </xdr:from>
    <xdr:to>
      <xdr:col>10</xdr:col>
      <xdr:colOff>165100</xdr:colOff>
      <xdr:row>36</xdr:row>
      <xdr:rowOff>32429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23556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119086</xdr:rowOff>
    </xdr:from>
    <xdr:to>
      <xdr:col>6</xdr:col>
      <xdr:colOff>38100</xdr:colOff>
      <xdr:row>36</xdr:row>
      <xdr:rowOff>49236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40363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150229</xdr:rowOff>
    </xdr:from>
    <xdr:to>
      <xdr:col>24</xdr:col>
      <xdr:colOff>63500</xdr:colOff>
      <xdr:row>58</xdr:row>
      <xdr:rowOff>18457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22879"/>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150229</xdr:rowOff>
    </xdr:from>
    <xdr:to>
      <xdr:col>19</xdr:col>
      <xdr:colOff>177800</xdr:colOff>
      <xdr:row>58</xdr:row>
      <xdr:rowOff>12964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22879"/>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4118</xdr:rowOff>
    </xdr:from>
    <xdr:to>
      <xdr:col>15</xdr:col>
      <xdr:colOff>50800</xdr:colOff>
      <xdr:row>58</xdr:row>
      <xdr:rowOff>12964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48218"/>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166045</xdr:rowOff>
    </xdr:from>
    <xdr:to>
      <xdr:col>10</xdr:col>
      <xdr:colOff>114300</xdr:colOff>
      <xdr:row>58</xdr:row>
      <xdr:rowOff>4118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38695"/>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139107</xdr:rowOff>
    </xdr:from>
    <xdr:to>
      <xdr:col>24</xdr:col>
      <xdr:colOff>114300</xdr:colOff>
      <xdr:row>58</xdr:row>
      <xdr:rowOff>69257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99429</xdr:rowOff>
    </xdr:from>
    <xdr:to>
      <xdr:col>20</xdr:col>
      <xdr:colOff>38100</xdr:colOff>
      <xdr:row>58</xdr:row>
      <xdr:rowOff>29579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46106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133614</xdr:rowOff>
    </xdr:from>
    <xdr:to>
      <xdr:col>15</xdr:col>
      <xdr:colOff>101600</xdr:colOff>
      <xdr:row>58</xdr:row>
      <xdr:rowOff>63764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54891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9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124768</xdr:rowOff>
    </xdr:from>
    <xdr:to>
      <xdr:col>10</xdr:col>
      <xdr:colOff>165100</xdr:colOff>
      <xdr:row>58</xdr:row>
      <xdr:rowOff>54918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71445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115245</xdr:rowOff>
    </xdr:from>
    <xdr:to>
      <xdr:col>6</xdr:col>
      <xdr:colOff>38100</xdr:colOff>
      <xdr:row>58</xdr:row>
      <xdr:rowOff>45395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61922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2484</xdr:rowOff>
    </xdr:from>
    <xdr:to>
      <xdr:col>24</xdr:col>
      <xdr:colOff>63500</xdr:colOff>
      <xdr:row>79</xdr:row>
      <xdr:rowOff>13551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47034"/>
          <a:ext cx="838200" cy="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2406</xdr:rowOff>
    </xdr:from>
    <xdr:to>
      <xdr:col>19</xdr:col>
      <xdr:colOff>177800</xdr:colOff>
      <xdr:row>79</xdr:row>
      <xdr:rowOff>13551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4695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2406</xdr:rowOff>
    </xdr:from>
    <xdr:to>
      <xdr:col>15</xdr:col>
      <xdr:colOff>50800</xdr:colOff>
      <xdr:row>79</xdr:row>
      <xdr:rowOff>3911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6956"/>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2369</xdr:rowOff>
    </xdr:from>
    <xdr:to>
      <xdr:col>10</xdr:col>
      <xdr:colOff>114300</xdr:colOff>
      <xdr:row>79</xdr:row>
      <xdr:rowOff>3911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46919"/>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123134</xdr:rowOff>
    </xdr:from>
    <xdr:to>
      <xdr:col>24</xdr:col>
      <xdr:colOff>114300</xdr:colOff>
      <xdr:row>79</xdr:row>
      <xdr:rowOff>53284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38061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134201</xdr:rowOff>
    </xdr:from>
    <xdr:to>
      <xdr:col>20</xdr:col>
      <xdr:colOff>38100</xdr:colOff>
      <xdr:row>79</xdr:row>
      <xdr:rowOff>64351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123056</xdr:rowOff>
    </xdr:from>
    <xdr:to>
      <xdr:col>15</xdr:col>
      <xdr:colOff>101600</xdr:colOff>
      <xdr:row>79</xdr:row>
      <xdr:rowOff>53206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44333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124561</xdr:rowOff>
    </xdr:from>
    <xdr:to>
      <xdr:col>10</xdr:col>
      <xdr:colOff>165100</xdr:colOff>
      <xdr:row>79</xdr:row>
      <xdr:rowOff>54711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45838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123019</xdr:rowOff>
    </xdr:from>
    <xdr:to>
      <xdr:col>6</xdr:col>
      <xdr:colOff>38100</xdr:colOff>
      <xdr:row>79</xdr:row>
      <xdr:rowOff>53169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44296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96</xdr:row>
      <xdr:rowOff>165125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0345"/>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121145</xdr:rowOff>
    </xdr:from>
    <xdr:to>
      <xdr:col>19</xdr:col>
      <xdr:colOff>177800</xdr:colOff>
      <xdr:row>97</xdr:row>
      <xdr:rowOff>22110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034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154279</xdr:rowOff>
    </xdr:from>
    <xdr:to>
      <xdr:col>15</xdr:col>
      <xdr:colOff>50800</xdr:colOff>
      <xdr:row>97</xdr:row>
      <xdr:rowOff>22110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1347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154279</xdr:rowOff>
    </xdr:from>
    <xdr:to>
      <xdr:col>10</xdr:col>
      <xdr:colOff>114300</xdr:colOff>
      <xdr:row>96</xdr:row>
      <xdr:rowOff>167436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13479"/>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114325</xdr:rowOff>
    </xdr:from>
    <xdr:to>
      <xdr:col>24</xdr:col>
      <xdr:colOff>114300</xdr:colOff>
      <xdr:row>97</xdr:row>
      <xdr:rowOff>44475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92752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70345</xdr:rowOff>
    </xdr:from>
    <xdr:to>
      <xdr:col>20</xdr:col>
      <xdr:colOff>38100</xdr:colOff>
      <xdr:row>97</xdr:row>
      <xdr:rowOff>495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163072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142760</xdr:rowOff>
    </xdr:from>
    <xdr:to>
      <xdr:col>15</xdr:col>
      <xdr:colOff>101600</xdr:colOff>
      <xdr:row>97</xdr:row>
      <xdr:rowOff>72910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64037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103479</xdr:rowOff>
    </xdr:from>
    <xdr:to>
      <xdr:col>10</xdr:col>
      <xdr:colOff>165100</xdr:colOff>
      <xdr:row>97</xdr:row>
      <xdr:rowOff>33629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24756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116636</xdr:rowOff>
    </xdr:from>
    <xdr:to>
      <xdr:col>6</xdr:col>
      <xdr:colOff>38100</xdr:colOff>
      <xdr:row>97</xdr:row>
      <xdr:rowOff>46786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37913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95407</xdr:rowOff>
    </xdr:from>
    <xdr:to>
      <xdr:col>55</xdr:col>
      <xdr:colOff>0</xdr:colOff>
      <xdr:row>37</xdr:row>
      <xdr:rowOff>75865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96157"/>
          <a:ext cx="838200" cy="3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75865</xdr:rowOff>
    </xdr:from>
    <xdr:to>
      <xdr:col>50</xdr:col>
      <xdr:colOff>114300</xdr:colOff>
      <xdr:row>38</xdr:row>
      <xdr:rowOff>1413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19515"/>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89352</xdr:rowOff>
    </xdr:from>
    <xdr:to>
      <xdr:col>45</xdr:col>
      <xdr:colOff>177800</xdr:colOff>
      <xdr:row>38</xdr:row>
      <xdr:rowOff>1413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33002"/>
          <a:ext cx="8890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89352</xdr:rowOff>
    </xdr:from>
    <xdr:to>
      <xdr:col>41</xdr:col>
      <xdr:colOff>50800</xdr:colOff>
      <xdr:row>37</xdr:row>
      <xdr:rowOff>101592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33002"/>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44607</xdr:rowOff>
    </xdr:from>
    <xdr:to>
      <xdr:col>55</xdr:col>
      <xdr:colOff>50800</xdr:colOff>
      <xdr:row>35</xdr:row>
      <xdr:rowOff>146207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67484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9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25065</xdr:rowOff>
    </xdr:from>
    <xdr:to>
      <xdr:col>50</xdr:col>
      <xdr:colOff>165100</xdr:colOff>
      <xdr:row>37</xdr:row>
      <xdr:rowOff>126665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143192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122063</xdr:rowOff>
    </xdr:from>
    <xdr:to>
      <xdr:col>46</xdr:col>
      <xdr:colOff>38100</xdr:colOff>
      <xdr:row>38</xdr:row>
      <xdr:rowOff>52214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65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68740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38552</xdr:rowOff>
    </xdr:from>
    <xdr:to>
      <xdr:col>41</xdr:col>
      <xdr:colOff>101600</xdr:colOff>
      <xdr:row>37</xdr:row>
      <xdr:rowOff>140152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156679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50792</xdr:rowOff>
    </xdr:from>
    <xdr:to>
      <xdr:col>36</xdr:col>
      <xdr:colOff>165100</xdr:colOff>
      <xdr:row>37</xdr:row>
      <xdr:rowOff>152392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168919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6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66201</xdr:rowOff>
    </xdr:from>
    <xdr:to>
      <xdr:col>55</xdr:col>
      <xdr:colOff>0</xdr:colOff>
      <xdr:row>54</xdr:row>
      <xdr:rowOff>122002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324501"/>
          <a:ext cx="8382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122002</xdr:rowOff>
    </xdr:from>
    <xdr:to>
      <xdr:col>50</xdr:col>
      <xdr:colOff>114300</xdr:colOff>
      <xdr:row>56</xdr:row>
      <xdr:rowOff>74650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80302"/>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74650</xdr:rowOff>
    </xdr:from>
    <xdr:to>
      <xdr:col>45</xdr:col>
      <xdr:colOff>177800</xdr:colOff>
      <xdr:row>57</xdr:row>
      <xdr:rowOff>26593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75850"/>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51309</xdr:rowOff>
    </xdr:from>
    <xdr:to>
      <xdr:col>41</xdr:col>
      <xdr:colOff>50800</xdr:colOff>
      <xdr:row>57</xdr:row>
      <xdr:rowOff>26593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52509"/>
          <a:ext cx="8890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15401</xdr:rowOff>
    </xdr:from>
    <xdr:to>
      <xdr:col>55</xdr:col>
      <xdr:colOff>50800</xdr:colOff>
      <xdr:row>54</xdr:row>
      <xdr:rowOff>117001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38278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2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71202</xdr:rowOff>
    </xdr:from>
    <xdr:to>
      <xdr:col>50</xdr:col>
      <xdr:colOff>165100</xdr:colOff>
      <xdr:row>55</xdr:row>
      <xdr:rowOff>1352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17879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0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23850</xdr:rowOff>
    </xdr:from>
    <xdr:to>
      <xdr:col>46</xdr:col>
      <xdr:colOff>38100</xdr:colOff>
      <xdr:row>56</xdr:row>
      <xdr:rowOff>125450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141977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147243</xdr:rowOff>
    </xdr:from>
    <xdr:to>
      <xdr:col>41</xdr:col>
      <xdr:colOff>101600</xdr:colOff>
      <xdr:row>57</xdr:row>
      <xdr:rowOff>77393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xdr:rowOff>
    </xdr:from>
    <xdr:to>
      <xdr:col>36</xdr:col>
      <xdr:colOff>165100</xdr:colOff>
      <xdr:row>56</xdr:row>
      <xdr:rowOff>102109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118636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99027</xdr:rowOff>
    </xdr:from>
    <xdr:to>
      <xdr:col>55</xdr:col>
      <xdr:colOff>0</xdr:colOff>
      <xdr:row>73</xdr:row>
      <xdr:rowOff>129880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614877"/>
          <a:ext cx="8382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99027</xdr:rowOff>
    </xdr:from>
    <xdr:to>
      <xdr:col>50</xdr:col>
      <xdr:colOff>114300</xdr:colOff>
      <xdr:row>76</xdr:row>
      <xdr:rowOff>129742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614877"/>
          <a:ext cx="889000" cy="5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129742</xdr:rowOff>
    </xdr:from>
    <xdr:to>
      <xdr:col>45</xdr:col>
      <xdr:colOff>177800</xdr:colOff>
      <xdr:row>77</xdr:row>
      <xdr:rowOff>113968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5994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14875</xdr:rowOff>
    </xdr:from>
    <xdr:to>
      <xdr:col>41</xdr:col>
      <xdr:colOff>50800</xdr:colOff>
      <xdr:row>77</xdr:row>
      <xdr:rowOff>113968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873625"/>
          <a:ext cx="889000" cy="4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79080</xdr:rowOff>
    </xdr:from>
    <xdr:to>
      <xdr:col>55</xdr:col>
      <xdr:colOff>50800</xdr:colOff>
      <xdr:row>74</xdr:row>
      <xdr:rowOff>9230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5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101957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4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48227</xdr:rowOff>
    </xdr:from>
    <xdr:to>
      <xdr:col>50</xdr:col>
      <xdr:colOff>165100</xdr:colOff>
      <xdr:row>73</xdr:row>
      <xdr:rowOff>149827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5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166354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3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78942</xdr:rowOff>
    </xdr:from>
    <xdr:to>
      <xdr:col>46</xdr:col>
      <xdr:colOff>38100</xdr:colOff>
      <xdr:row>77</xdr:row>
      <xdr:rowOff>9092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25619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63168</xdr:rowOff>
    </xdr:from>
    <xdr:to>
      <xdr:col>41</xdr:col>
      <xdr:colOff>101600</xdr:colOff>
      <xdr:row>77</xdr:row>
      <xdr:rowOff>164768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155895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135525</xdr:rowOff>
    </xdr:from>
    <xdr:to>
      <xdr:col>36</xdr:col>
      <xdr:colOff>165100</xdr:colOff>
      <xdr:row>75</xdr:row>
      <xdr:rowOff>65675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82202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5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59700</xdr:rowOff>
    </xdr:from>
    <xdr:to>
      <xdr:col>55</xdr:col>
      <xdr:colOff>0</xdr:colOff>
      <xdr:row>96</xdr:row>
      <xdr:rowOff>91258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7450"/>
          <a:ext cx="838200" cy="2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91258</xdr:rowOff>
    </xdr:from>
    <xdr:to>
      <xdr:col>50</xdr:col>
      <xdr:colOff>114300</xdr:colOff>
      <xdr:row>96</xdr:row>
      <xdr:rowOff>135063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50458"/>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135063</xdr:rowOff>
    </xdr:from>
    <xdr:to>
      <xdr:col>45</xdr:col>
      <xdr:colOff>177800</xdr:colOff>
      <xdr:row>97</xdr:row>
      <xdr:rowOff>157716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94263"/>
          <a:ext cx="889000" cy="19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157716</xdr:rowOff>
    </xdr:from>
    <xdr:to>
      <xdr:col>41</xdr:col>
      <xdr:colOff>50800</xdr:colOff>
      <xdr:row>99</xdr:row>
      <xdr:rowOff>28023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88366"/>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8900</xdr:rowOff>
    </xdr:from>
    <xdr:to>
      <xdr:col>55</xdr:col>
      <xdr:colOff>50800</xdr:colOff>
      <xdr:row>95</xdr:row>
      <xdr:rowOff>110500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31777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40458</xdr:rowOff>
    </xdr:from>
    <xdr:to>
      <xdr:col>50</xdr:col>
      <xdr:colOff>165100</xdr:colOff>
      <xdr:row>96</xdr:row>
      <xdr:rowOff>142058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133185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84263</xdr:rowOff>
    </xdr:from>
    <xdr:to>
      <xdr:col>46</xdr:col>
      <xdr:colOff>38100</xdr:colOff>
      <xdr:row>97</xdr:row>
      <xdr:rowOff>14413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106916</xdr:rowOff>
    </xdr:from>
    <xdr:to>
      <xdr:col>41</xdr:col>
      <xdr:colOff>101600</xdr:colOff>
      <xdr:row>98</xdr:row>
      <xdr:rowOff>37066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28193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148673</xdr:rowOff>
    </xdr:from>
    <xdr:to>
      <xdr:col>36</xdr:col>
      <xdr:colOff>165100</xdr:colOff>
      <xdr:row>99</xdr:row>
      <xdr:rowOff>78823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69950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139573</xdr:rowOff>
    </xdr:from>
    <xdr:to>
      <xdr:col>85</xdr:col>
      <xdr:colOff>127000</xdr:colOff>
      <xdr:row>38</xdr:row>
      <xdr:rowOff>146393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83223"/>
          <a:ext cx="8382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139573</xdr:rowOff>
    </xdr:from>
    <xdr:to>
      <xdr:col>81</xdr:col>
      <xdr:colOff>50800</xdr:colOff>
      <xdr:row>37</xdr:row>
      <xdr:rowOff>148158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83223"/>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148158</xdr:rowOff>
    </xdr:from>
    <xdr:to>
      <xdr:col>76</xdr:col>
      <xdr:colOff>114300</xdr:colOff>
      <xdr:row>38</xdr:row>
      <xdr:rowOff>91199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91808"/>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91199</xdr:rowOff>
    </xdr:from>
    <xdr:to>
      <xdr:col>71</xdr:col>
      <xdr:colOff>177800</xdr:colOff>
      <xdr:row>39</xdr:row>
      <xdr:rowOff>5652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062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95593</xdr:rowOff>
    </xdr:from>
    <xdr:to>
      <xdr:col>85</xdr:col>
      <xdr:colOff>177800</xdr:colOff>
      <xdr:row>39</xdr:row>
      <xdr:rowOff>25743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88773</xdr:rowOff>
    </xdr:from>
    <xdr:to>
      <xdr:col>81</xdr:col>
      <xdr:colOff>101600</xdr:colOff>
      <xdr:row>38</xdr:row>
      <xdr:rowOff>18923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35450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97358</xdr:rowOff>
    </xdr:from>
    <xdr:to>
      <xdr:col>76</xdr:col>
      <xdr:colOff>165100</xdr:colOff>
      <xdr:row>38</xdr:row>
      <xdr:rowOff>27508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44035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40399</xdr:rowOff>
    </xdr:from>
    <xdr:to>
      <xdr:col>72</xdr:col>
      <xdr:colOff>38100</xdr:colOff>
      <xdr:row>38</xdr:row>
      <xdr:rowOff>141999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158526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3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126302</xdr:rowOff>
    </xdr:from>
    <xdr:to>
      <xdr:col>67</xdr:col>
      <xdr:colOff>101600</xdr:colOff>
      <xdr:row>39</xdr:row>
      <xdr:rowOff>56452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47579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104054</xdr:rowOff>
    </xdr:from>
    <xdr:to>
      <xdr:col>85</xdr:col>
      <xdr:colOff>127000</xdr:colOff>
      <xdr:row>77</xdr:row>
      <xdr:rowOff>114378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05704"/>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108068</xdr:rowOff>
    </xdr:from>
    <xdr:to>
      <xdr:col>81</xdr:col>
      <xdr:colOff>50800</xdr:colOff>
      <xdr:row>77</xdr:row>
      <xdr:rowOff>114378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09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108068</xdr:rowOff>
    </xdr:from>
    <xdr:to>
      <xdr:col>76</xdr:col>
      <xdr:colOff>114300</xdr:colOff>
      <xdr:row>77</xdr:row>
      <xdr:rowOff>132513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09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132513</xdr:rowOff>
    </xdr:from>
    <xdr:to>
      <xdr:col>71</xdr:col>
      <xdr:colOff>177800</xdr:colOff>
      <xdr:row>77</xdr:row>
      <xdr:rowOff>140337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4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53254</xdr:rowOff>
    </xdr:from>
    <xdr:to>
      <xdr:col>85</xdr:col>
      <xdr:colOff>177800</xdr:colOff>
      <xdr:row>77</xdr:row>
      <xdr:rowOff>154854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76131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63578</xdr:rowOff>
    </xdr:from>
    <xdr:to>
      <xdr:col>81</xdr:col>
      <xdr:colOff>101600</xdr:colOff>
      <xdr:row>77</xdr:row>
      <xdr:rowOff>165178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10255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57268</xdr:rowOff>
    </xdr:from>
    <xdr:to>
      <xdr:col>76</xdr:col>
      <xdr:colOff>165100</xdr:colOff>
      <xdr:row>77</xdr:row>
      <xdr:rowOff>158868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3945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3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81713</xdr:rowOff>
    </xdr:from>
    <xdr:to>
      <xdr:col>72</xdr:col>
      <xdr:colOff>38100</xdr:colOff>
      <xdr:row>78</xdr:row>
      <xdr:rowOff>11863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28390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89537</xdr:rowOff>
    </xdr:from>
    <xdr:to>
      <xdr:col>67</xdr:col>
      <xdr:colOff>101600</xdr:colOff>
      <xdr:row>78</xdr:row>
      <xdr:rowOff>19687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36214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125645</xdr:rowOff>
    </xdr:from>
    <xdr:to>
      <xdr:col>85</xdr:col>
      <xdr:colOff>127000</xdr:colOff>
      <xdr:row>98</xdr:row>
      <xdr:rowOff>132989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7745"/>
          <a:ext cx="8382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62150</xdr:rowOff>
    </xdr:from>
    <xdr:to>
      <xdr:col>81</xdr:col>
      <xdr:colOff>50800</xdr:colOff>
      <xdr:row>98</xdr:row>
      <xdr:rowOff>132989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4250"/>
          <a:ext cx="889000" cy="7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62150</xdr:rowOff>
    </xdr:from>
    <xdr:to>
      <xdr:col>76</xdr:col>
      <xdr:colOff>114300</xdr:colOff>
      <xdr:row>98</xdr:row>
      <xdr:rowOff>119115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4250"/>
          <a:ext cx="8890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119115</xdr:rowOff>
    </xdr:from>
    <xdr:to>
      <xdr:col>71</xdr:col>
      <xdr:colOff>177800</xdr:colOff>
      <xdr:row>98</xdr:row>
      <xdr:rowOff>134395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1215"/>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74845</xdr:rowOff>
    </xdr:from>
    <xdr:to>
      <xdr:col>85</xdr:col>
      <xdr:colOff>177800</xdr:colOff>
      <xdr:row>99</xdr:row>
      <xdr:rowOff>4995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82189</xdr:rowOff>
    </xdr:from>
    <xdr:to>
      <xdr:col>81</xdr:col>
      <xdr:colOff>101600</xdr:colOff>
      <xdr:row>99</xdr:row>
      <xdr:rowOff>12339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3466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11350</xdr:rowOff>
    </xdr:from>
    <xdr:to>
      <xdr:col>76</xdr:col>
      <xdr:colOff>165100</xdr:colOff>
      <xdr:row>98</xdr:row>
      <xdr:rowOff>112950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129477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68315</xdr:rowOff>
    </xdr:from>
    <xdr:to>
      <xdr:col>72</xdr:col>
      <xdr:colOff>38100</xdr:colOff>
      <xdr:row>98</xdr:row>
      <xdr:rowOff>169915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161042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83595</xdr:rowOff>
    </xdr:from>
    <xdr:to>
      <xdr:col>67</xdr:col>
      <xdr:colOff>101600</xdr:colOff>
      <xdr:row>99</xdr:row>
      <xdr:rowOff>13745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4872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45380</xdr:rowOff>
    </xdr:from>
    <xdr:to>
      <xdr:col>116</xdr:col>
      <xdr:colOff>63500</xdr:colOff>
      <xdr:row>37</xdr:row>
      <xdr:rowOff>100518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89030"/>
          <a:ext cx="8382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54341</xdr:rowOff>
    </xdr:from>
    <xdr:to>
      <xdr:col>111</xdr:col>
      <xdr:colOff>177800</xdr:colOff>
      <xdr:row>37</xdr:row>
      <xdr:rowOff>100518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9799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54341</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397991"/>
          <a:ext cx="889000" cy="2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166030</xdr:rowOff>
    </xdr:from>
    <xdr:to>
      <xdr:col>116</xdr:col>
      <xdr:colOff>114300</xdr:colOff>
      <xdr:row>37</xdr:row>
      <xdr:rowOff>96180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17457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49718</xdr:rowOff>
    </xdr:from>
    <xdr:to>
      <xdr:col>112</xdr:col>
      <xdr:colOff>38100</xdr:colOff>
      <xdr:row>37</xdr:row>
      <xdr:rowOff>151318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167845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6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3541</xdr:rowOff>
    </xdr:from>
    <xdr:to>
      <xdr:col>107</xdr:col>
      <xdr:colOff>101600</xdr:colOff>
      <xdr:row>37</xdr:row>
      <xdr:rowOff>105141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121668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12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97866</xdr:rowOff>
    </xdr:from>
    <xdr:to>
      <xdr:col>116</xdr:col>
      <xdr:colOff>63500</xdr:colOff>
      <xdr:row>59</xdr:row>
      <xdr:rowOff>98209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341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97866</xdr:rowOff>
    </xdr:from>
    <xdr:to>
      <xdr:col>111</xdr:col>
      <xdr:colOff>177800</xdr:colOff>
      <xdr:row>59</xdr:row>
      <xdr:rowOff>97931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21341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97931</xdr:rowOff>
    </xdr:from>
    <xdr:to>
      <xdr:col>107</xdr:col>
      <xdr:colOff>50800</xdr:colOff>
      <xdr:row>59</xdr:row>
      <xdr:rowOff>97964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1348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97964</xdr:rowOff>
    </xdr:from>
    <xdr:to>
      <xdr:col>102</xdr:col>
      <xdr:colOff>114300</xdr:colOff>
      <xdr:row>59</xdr:row>
      <xdr:rowOff>98291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135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47409</xdr:rowOff>
    </xdr:from>
    <xdr:to>
      <xdr:col>116</xdr:col>
      <xdr:colOff>114300</xdr:colOff>
      <xdr:row>59</xdr:row>
      <xdr:rowOff>149009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133786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7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47066</xdr:rowOff>
    </xdr:from>
    <xdr:to>
      <xdr:col>112</xdr:col>
      <xdr:colOff>38100</xdr:colOff>
      <xdr:row>59</xdr:row>
      <xdr:rowOff>148666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139793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47131</xdr:rowOff>
    </xdr:from>
    <xdr:to>
      <xdr:col>107</xdr:col>
      <xdr:colOff>101600</xdr:colOff>
      <xdr:row>59</xdr:row>
      <xdr:rowOff>148731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139858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47164</xdr:rowOff>
    </xdr:from>
    <xdr:to>
      <xdr:col>102</xdr:col>
      <xdr:colOff>165100</xdr:colOff>
      <xdr:row>59</xdr:row>
      <xdr:rowOff>148764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139891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47491</xdr:rowOff>
    </xdr:from>
    <xdr:to>
      <xdr:col>98</xdr:col>
      <xdr:colOff>38100</xdr:colOff>
      <xdr:row>59</xdr:row>
      <xdr:rowOff>149091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140218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134100</xdr:rowOff>
    </xdr:from>
    <xdr:to>
      <xdr:col>116</xdr:col>
      <xdr:colOff>63500</xdr:colOff>
      <xdr:row>75</xdr:row>
      <xdr:rowOff>168732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92850"/>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46050</xdr:rowOff>
    </xdr:from>
    <xdr:to>
      <xdr:col>111</xdr:col>
      <xdr:colOff>177800</xdr:colOff>
      <xdr:row>75</xdr:row>
      <xdr:rowOff>168732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561900"/>
          <a:ext cx="889000" cy="4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43059</xdr:rowOff>
    </xdr:from>
    <xdr:to>
      <xdr:col>107</xdr:col>
      <xdr:colOff>50800</xdr:colOff>
      <xdr:row>73</xdr:row>
      <xdr:rowOff>46050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58909"/>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105334</xdr:rowOff>
    </xdr:from>
    <xdr:to>
      <xdr:col>102</xdr:col>
      <xdr:colOff>114300</xdr:colOff>
      <xdr:row>73</xdr:row>
      <xdr:rowOff>43059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449734"/>
          <a:ext cx="889000" cy="10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83300</xdr:rowOff>
    </xdr:from>
    <xdr:to>
      <xdr:col>116</xdr:col>
      <xdr:colOff>114300</xdr:colOff>
      <xdr:row>76</xdr:row>
      <xdr:rowOff>13450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61727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117932</xdr:rowOff>
    </xdr:from>
    <xdr:to>
      <xdr:col>112</xdr:col>
      <xdr:colOff>38100</xdr:colOff>
      <xdr:row>76</xdr:row>
      <xdr:rowOff>48082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39209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166700</xdr:rowOff>
    </xdr:from>
    <xdr:to>
      <xdr:col>107</xdr:col>
      <xdr:colOff>101600</xdr:colOff>
      <xdr:row>73</xdr:row>
      <xdr:rowOff>96850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113377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163709</xdr:rowOff>
    </xdr:from>
    <xdr:to>
      <xdr:col>102</xdr:col>
      <xdr:colOff>165100</xdr:colOff>
      <xdr:row>73</xdr:row>
      <xdr:rowOff>93859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110386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54534</xdr:rowOff>
    </xdr:from>
    <xdr:to>
      <xdr:col>98</xdr:col>
      <xdr:colOff>38100</xdr:colOff>
      <xdr:row>72</xdr:row>
      <xdr:rowOff>156134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住民一人当たりのコストは、普通建設事業費（新規整備）を除いてはほぼ類似団体の平均値と同程度の数値で推移している。</a:t>
          </a:r>
        </a:p>
        <a:p>
          <a:r>
            <a:rPr kumimoji="1" lang="ja-JP" altLang="en-US" sz="1300">
              <a:latin typeface="ＭＳ Ｐゴシック" panose="020B0600070205080204" pitchFamily="50" charset="-128"/>
              <a:ea typeface="ＭＳ Ｐゴシック" panose="020B0600070205080204" pitchFamily="50" charset="-128"/>
            </a:rPr>
            <a:t>（普通建設事業費（新規事業））</a:t>
          </a:r>
        </a:p>
        <a:p>
          <a:r>
            <a:rPr kumimoji="1" lang="ja-JP" altLang="en-US" sz="1300">
              <a:latin typeface="ＭＳ Ｐゴシック" panose="020B0600070205080204" pitchFamily="50" charset="-128"/>
              <a:ea typeface="ＭＳ Ｐゴシック" panose="020B0600070205080204" pitchFamily="50" charset="-128"/>
            </a:rPr>
            <a:t>　　○認定こども園整備事業費による増加</a:t>
          </a:r>
        </a:p>
        <a:p>
          <a:r>
            <a:rPr kumimoji="1" lang="ja-JP" altLang="en-US" sz="1300">
              <a:latin typeface="ＭＳ Ｐゴシック" panose="020B0600070205080204" pitchFamily="50" charset="-128"/>
              <a:ea typeface="ＭＳ Ｐゴシック" panose="020B0600070205080204" pitchFamily="50" charset="-128"/>
            </a:rPr>
            <a:t>　　○新庁舎整備事業費による増加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54928</xdr:rowOff>
    </xdr:from>
    <xdr:to>
      <xdr:col>24</xdr:col>
      <xdr:colOff>63500</xdr:colOff>
      <xdr:row>36</xdr:row>
      <xdr:rowOff>25781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5678"/>
          <a:ext cx="8382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54928</xdr:rowOff>
    </xdr:from>
    <xdr:to>
      <xdr:col>19</xdr:col>
      <xdr:colOff>177800</xdr:colOff>
      <xdr:row>35</xdr:row>
      <xdr:rowOff>105029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5678"/>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105029</xdr:rowOff>
    </xdr:from>
    <xdr:to>
      <xdr:col>15</xdr:col>
      <xdr:colOff>50800</xdr:colOff>
      <xdr:row>35</xdr:row>
      <xdr:rowOff>156273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577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156273</xdr:rowOff>
    </xdr:from>
    <xdr:to>
      <xdr:col>10</xdr:col>
      <xdr:colOff>114300</xdr:colOff>
      <xdr:row>36</xdr:row>
      <xdr:rowOff>12065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702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146431</xdr:rowOff>
    </xdr:from>
    <xdr:to>
      <xdr:col>24</xdr:col>
      <xdr:colOff>114300</xdr:colOff>
      <xdr:row>36</xdr:row>
      <xdr:rowOff>76581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124858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4128</xdr:rowOff>
    </xdr:from>
    <xdr:to>
      <xdr:col>20</xdr:col>
      <xdr:colOff>38100</xdr:colOff>
      <xdr:row>35</xdr:row>
      <xdr:rowOff>105728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122255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54229</xdr:rowOff>
    </xdr:from>
    <xdr:to>
      <xdr:col>15</xdr:col>
      <xdr:colOff>101600</xdr:colOff>
      <xdr:row>35</xdr:row>
      <xdr:rowOff>155829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105473</xdr:rowOff>
    </xdr:from>
    <xdr:to>
      <xdr:col>10</xdr:col>
      <xdr:colOff>165100</xdr:colOff>
      <xdr:row>36</xdr:row>
      <xdr:rowOff>35623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26750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53992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34831</xdr:rowOff>
    </xdr:from>
    <xdr:to>
      <xdr:col>24</xdr:col>
      <xdr:colOff>63500</xdr:colOff>
      <xdr:row>58</xdr:row>
      <xdr:rowOff>140046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7481"/>
          <a:ext cx="838200" cy="27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97677</xdr:rowOff>
    </xdr:from>
    <xdr:to>
      <xdr:col>19</xdr:col>
      <xdr:colOff>177800</xdr:colOff>
      <xdr:row>58</xdr:row>
      <xdr:rowOff>140046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1777"/>
          <a:ext cx="889000" cy="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97677</xdr:rowOff>
    </xdr:from>
    <xdr:to>
      <xdr:col>15</xdr:col>
      <xdr:colOff>50800</xdr:colOff>
      <xdr:row>58</xdr:row>
      <xdr:rowOff>144089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1777"/>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144089</xdr:rowOff>
    </xdr:from>
    <xdr:to>
      <xdr:col>10</xdr:col>
      <xdr:colOff>114300</xdr:colOff>
      <xdr:row>58</xdr:row>
      <xdr:rowOff>170620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8189"/>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155481</xdr:rowOff>
    </xdr:from>
    <xdr:to>
      <xdr:col>24</xdr:col>
      <xdr:colOff>114300</xdr:colOff>
      <xdr:row>57</xdr:row>
      <xdr:rowOff>85631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89246</xdr:rowOff>
    </xdr:from>
    <xdr:to>
      <xdr:col>20</xdr:col>
      <xdr:colOff>38100</xdr:colOff>
      <xdr:row>59</xdr:row>
      <xdr:rowOff>19396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10523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46877</xdr:rowOff>
    </xdr:from>
    <xdr:to>
      <xdr:col>15</xdr:col>
      <xdr:colOff>101600</xdr:colOff>
      <xdr:row>58</xdr:row>
      <xdr:rowOff>148477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165004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93289</xdr:rowOff>
    </xdr:from>
    <xdr:to>
      <xdr:col>10</xdr:col>
      <xdr:colOff>165100</xdr:colOff>
      <xdr:row>59</xdr:row>
      <xdr:rowOff>23439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119820</xdr:rowOff>
    </xdr:from>
    <xdr:to>
      <xdr:col>6</xdr:col>
      <xdr:colOff>38100</xdr:colOff>
      <xdr:row>59</xdr:row>
      <xdr:rowOff>49970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41097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134035</xdr:rowOff>
    </xdr:from>
    <xdr:to>
      <xdr:col>24</xdr:col>
      <xdr:colOff>63500</xdr:colOff>
      <xdr:row>76</xdr:row>
      <xdr:rowOff>118258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2785"/>
          <a:ext cx="838200" cy="1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134035</xdr:rowOff>
    </xdr:from>
    <xdr:to>
      <xdr:col>19</xdr:col>
      <xdr:colOff>177800</xdr:colOff>
      <xdr:row>77</xdr:row>
      <xdr:rowOff>1608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2785"/>
          <a:ext cx="889000" cy="2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129701</xdr:rowOff>
    </xdr:from>
    <xdr:to>
      <xdr:col>15</xdr:col>
      <xdr:colOff>50800</xdr:colOff>
      <xdr:row>77</xdr:row>
      <xdr:rowOff>1608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59901"/>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129701</xdr:rowOff>
    </xdr:from>
    <xdr:to>
      <xdr:col>10</xdr:col>
      <xdr:colOff>114300</xdr:colOff>
      <xdr:row>76</xdr:row>
      <xdr:rowOff>166016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9901"/>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67458</xdr:rowOff>
    </xdr:from>
    <xdr:to>
      <xdr:col>24</xdr:col>
      <xdr:colOff>114300</xdr:colOff>
      <xdr:row>76</xdr:row>
      <xdr:rowOff>169058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45885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83235</xdr:rowOff>
    </xdr:from>
    <xdr:to>
      <xdr:col>20</xdr:col>
      <xdr:colOff>38100</xdr:colOff>
      <xdr:row>76</xdr:row>
      <xdr:rowOff>13385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29912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1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122258</xdr:rowOff>
    </xdr:from>
    <xdr:to>
      <xdr:col>15</xdr:col>
      <xdr:colOff>101600</xdr:colOff>
      <xdr:row>77</xdr:row>
      <xdr:rowOff>52408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78901</xdr:rowOff>
    </xdr:from>
    <xdr:to>
      <xdr:col>10</xdr:col>
      <xdr:colOff>165100</xdr:colOff>
      <xdr:row>77</xdr:row>
      <xdr:rowOff>9051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115216</xdr:rowOff>
    </xdr:from>
    <xdr:to>
      <xdr:col>6</xdr:col>
      <xdr:colOff>38100</xdr:colOff>
      <xdr:row>77</xdr:row>
      <xdr:rowOff>45366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36493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115675</xdr:rowOff>
    </xdr:from>
    <xdr:to>
      <xdr:col>24</xdr:col>
      <xdr:colOff>63500</xdr:colOff>
      <xdr:row>95</xdr:row>
      <xdr:rowOff>113726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31975"/>
          <a:ext cx="838200" cy="1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74048</xdr:rowOff>
    </xdr:from>
    <xdr:to>
      <xdr:col>19</xdr:col>
      <xdr:colOff>177800</xdr:colOff>
      <xdr:row>94</xdr:row>
      <xdr:rowOff>115675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90348"/>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51133</xdr:rowOff>
    </xdr:from>
    <xdr:to>
      <xdr:col>15</xdr:col>
      <xdr:colOff>50800</xdr:colOff>
      <xdr:row>94</xdr:row>
      <xdr:rowOff>74048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67433"/>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102591</xdr:rowOff>
    </xdr:from>
    <xdr:to>
      <xdr:col>10</xdr:col>
      <xdr:colOff>114300</xdr:colOff>
      <xdr:row>94</xdr:row>
      <xdr:rowOff>51133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47441"/>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62926</xdr:rowOff>
    </xdr:from>
    <xdr:to>
      <xdr:col>24</xdr:col>
      <xdr:colOff>114300</xdr:colOff>
      <xdr:row>95</xdr:row>
      <xdr:rowOff>164526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85803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64875</xdr:rowOff>
    </xdr:from>
    <xdr:to>
      <xdr:col>20</xdr:col>
      <xdr:colOff>38100</xdr:colOff>
      <xdr:row>94</xdr:row>
      <xdr:rowOff>166475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23248</xdr:rowOff>
    </xdr:from>
    <xdr:to>
      <xdr:col>15</xdr:col>
      <xdr:colOff>101600</xdr:colOff>
      <xdr:row>94</xdr:row>
      <xdr:rowOff>124848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141375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333</xdr:rowOff>
    </xdr:from>
    <xdr:to>
      <xdr:col>10</xdr:col>
      <xdr:colOff>165100</xdr:colOff>
      <xdr:row>94</xdr:row>
      <xdr:rowOff>101933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118460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51791</xdr:rowOff>
    </xdr:from>
    <xdr:to>
      <xdr:col>6</xdr:col>
      <xdr:colOff>38100</xdr:colOff>
      <xdr:row>93</xdr:row>
      <xdr:rowOff>153391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9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169918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7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3846</xdr:rowOff>
    </xdr:from>
    <xdr:to>
      <xdr:col>55</xdr:col>
      <xdr:colOff>0</xdr:colOff>
      <xdr:row>39</xdr:row>
      <xdr:rowOff>6132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903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6132</xdr:rowOff>
    </xdr:from>
    <xdr:to>
      <xdr:col>45</xdr:col>
      <xdr:colOff>177800</xdr:colOff>
      <xdr:row>39</xdr:row>
      <xdr:rowOff>8092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6132</xdr:rowOff>
    </xdr:from>
    <xdr:to>
      <xdr:col>41</xdr:col>
      <xdr:colOff>50800</xdr:colOff>
      <xdr:row>39</xdr:row>
      <xdr:rowOff>8092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124496</xdr:rowOff>
    </xdr:from>
    <xdr:to>
      <xdr:col>55</xdr:col>
      <xdr:colOff>50800</xdr:colOff>
      <xdr:row>39</xdr:row>
      <xdr:rowOff>54646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39423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126782</xdr:rowOff>
    </xdr:from>
    <xdr:to>
      <xdr:col>50</xdr:col>
      <xdr:colOff>165100</xdr:colOff>
      <xdr:row>39</xdr:row>
      <xdr:rowOff>56932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48059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128742</xdr:rowOff>
    </xdr:from>
    <xdr:to>
      <xdr:col>46</xdr:col>
      <xdr:colOff>38100</xdr:colOff>
      <xdr:row>39</xdr:row>
      <xdr:rowOff>58892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126782</xdr:rowOff>
    </xdr:from>
    <xdr:to>
      <xdr:col>41</xdr:col>
      <xdr:colOff>101600</xdr:colOff>
      <xdr:row>39</xdr:row>
      <xdr:rowOff>56932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48059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128742</xdr:rowOff>
    </xdr:from>
    <xdr:to>
      <xdr:col>36</xdr:col>
      <xdr:colOff>165100</xdr:colOff>
      <xdr:row>39</xdr:row>
      <xdr:rowOff>58892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50019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160452</xdr:rowOff>
    </xdr:from>
    <xdr:to>
      <xdr:col>55</xdr:col>
      <xdr:colOff>0</xdr:colOff>
      <xdr:row>58</xdr:row>
      <xdr:rowOff>501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3102"/>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160452</xdr:rowOff>
    </xdr:from>
    <xdr:to>
      <xdr:col>50</xdr:col>
      <xdr:colOff>114300</xdr:colOff>
      <xdr:row>57</xdr:row>
      <xdr:rowOff>170904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3102"/>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170904</xdr:rowOff>
    </xdr:from>
    <xdr:to>
      <xdr:col>45</xdr:col>
      <xdr:colOff>177800</xdr:colOff>
      <xdr:row>57</xdr:row>
      <xdr:rowOff>170982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355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114815</xdr:rowOff>
    </xdr:from>
    <xdr:to>
      <xdr:col>41</xdr:col>
      <xdr:colOff>50800</xdr:colOff>
      <xdr:row>57</xdr:row>
      <xdr:rowOff>170982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87465"/>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121151</xdr:rowOff>
    </xdr:from>
    <xdr:to>
      <xdr:col>55</xdr:col>
      <xdr:colOff>50800</xdr:colOff>
      <xdr:row>58</xdr:row>
      <xdr:rowOff>51301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109652</xdr:rowOff>
    </xdr:from>
    <xdr:to>
      <xdr:col>50</xdr:col>
      <xdr:colOff>165100</xdr:colOff>
      <xdr:row>58</xdr:row>
      <xdr:rowOff>39802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30929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120104</xdr:rowOff>
    </xdr:from>
    <xdr:to>
      <xdr:col>46</xdr:col>
      <xdr:colOff>38100</xdr:colOff>
      <xdr:row>58</xdr:row>
      <xdr:rowOff>50254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120182</xdr:rowOff>
    </xdr:from>
    <xdr:to>
      <xdr:col>41</xdr:col>
      <xdr:colOff>101600</xdr:colOff>
      <xdr:row>58</xdr:row>
      <xdr:rowOff>50332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41459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64015</xdr:rowOff>
    </xdr:from>
    <xdr:to>
      <xdr:col>36</xdr:col>
      <xdr:colOff>165100</xdr:colOff>
      <xdr:row>57</xdr:row>
      <xdr:rowOff>165615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10692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119777</xdr:rowOff>
    </xdr:from>
    <xdr:to>
      <xdr:col>55</xdr:col>
      <xdr:colOff>0</xdr:colOff>
      <xdr:row>77</xdr:row>
      <xdr:rowOff>138523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1427"/>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138523</xdr:rowOff>
    </xdr:from>
    <xdr:to>
      <xdr:col>50</xdr:col>
      <xdr:colOff>114300</xdr:colOff>
      <xdr:row>77</xdr:row>
      <xdr:rowOff>151467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40173"/>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151467</xdr:rowOff>
    </xdr:from>
    <xdr:to>
      <xdr:col>45</xdr:col>
      <xdr:colOff>177800</xdr:colOff>
      <xdr:row>77</xdr:row>
      <xdr:rowOff>153890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5311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153890</xdr:rowOff>
    </xdr:from>
    <xdr:to>
      <xdr:col>41</xdr:col>
      <xdr:colOff>50800</xdr:colOff>
      <xdr:row>77</xdr:row>
      <xdr:rowOff>154942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55540"/>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68977</xdr:rowOff>
    </xdr:from>
    <xdr:to>
      <xdr:col>55</xdr:col>
      <xdr:colOff>50800</xdr:colOff>
      <xdr:row>77</xdr:row>
      <xdr:rowOff>170577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155354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87723</xdr:rowOff>
    </xdr:from>
    <xdr:to>
      <xdr:col>50</xdr:col>
      <xdr:colOff>165100</xdr:colOff>
      <xdr:row>78</xdr:row>
      <xdr:rowOff>17873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100667</xdr:rowOff>
    </xdr:from>
    <xdr:to>
      <xdr:col>46</xdr:col>
      <xdr:colOff>38100</xdr:colOff>
      <xdr:row>78</xdr:row>
      <xdr:rowOff>30817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21944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103090</xdr:rowOff>
    </xdr:from>
    <xdr:to>
      <xdr:col>41</xdr:col>
      <xdr:colOff>101600</xdr:colOff>
      <xdr:row>78</xdr:row>
      <xdr:rowOff>33240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24367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104142</xdr:rowOff>
    </xdr:from>
    <xdr:to>
      <xdr:col>36</xdr:col>
      <xdr:colOff>165100</xdr:colOff>
      <xdr:row>78</xdr:row>
      <xdr:rowOff>34292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25419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98704</xdr:rowOff>
    </xdr:from>
    <xdr:to>
      <xdr:col>55</xdr:col>
      <xdr:colOff>0</xdr:colOff>
      <xdr:row>95</xdr:row>
      <xdr:rowOff>164607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215004"/>
          <a:ext cx="838200" cy="2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98704</xdr:rowOff>
    </xdr:from>
    <xdr:to>
      <xdr:col>50</xdr:col>
      <xdr:colOff>114300</xdr:colOff>
      <xdr:row>95</xdr:row>
      <xdr:rowOff>75180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15004"/>
          <a:ext cx="889000" cy="14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75180</xdr:rowOff>
    </xdr:from>
    <xdr:to>
      <xdr:col>45</xdr:col>
      <xdr:colOff>177800</xdr:colOff>
      <xdr:row>96</xdr:row>
      <xdr:rowOff>2225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62930"/>
          <a:ext cx="8890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90638</xdr:rowOff>
    </xdr:from>
    <xdr:to>
      <xdr:col>41</xdr:col>
      <xdr:colOff>50800</xdr:colOff>
      <xdr:row>96</xdr:row>
      <xdr:rowOff>2225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06938"/>
          <a:ext cx="889000" cy="25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113807</xdr:rowOff>
    </xdr:from>
    <xdr:to>
      <xdr:col>55</xdr:col>
      <xdr:colOff>50800</xdr:colOff>
      <xdr:row>96</xdr:row>
      <xdr:rowOff>43957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92234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47904</xdr:rowOff>
    </xdr:from>
    <xdr:to>
      <xdr:col>50</xdr:col>
      <xdr:colOff>165100</xdr:colOff>
      <xdr:row>94</xdr:row>
      <xdr:rowOff>149504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166031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24380</xdr:rowOff>
    </xdr:from>
    <xdr:to>
      <xdr:col>46</xdr:col>
      <xdr:colOff>38100</xdr:colOff>
      <xdr:row>95</xdr:row>
      <xdr:rowOff>125980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142507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122875</xdr:rowOff>
    </xdr:from>
    <xdr:to>
      <xdr:col>41</xdr:col>
      <xdr:colOff>101600</xdr:colOff>
      <xdr:row>96</xdr:row>
      <xdr:rowOff>53025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69552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39838</xdr:rowOff>
    </xdr:from>
    <xdr:to>
      <xdr:col>36</xdr:col>
      <xdr:colOff>165100</xdr:colOff>
      <xdr:row>94</xdr:row>
      <xdr:rowOff>141438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157965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3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84722</xdr:rowOff>
    </xdr:from>
    <xdr:to>
      <xdr:col>85</xdr:col>
      <xdr:colOff>127000</xdr:colOff>
      <xdr:row>36</xdr:row>
      <xdr:rowOff>36504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85472"/>
          <a:ext cx="838200" cy="1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9365</xdr:rowOff>
    </xdr:from>
    <xdr:to>
      <xdr:col>81</xdr:col>
      <xdr:colOff>50800</xdr:colOff>
      <xdr:row>36</xdr:row>
      <xdr:rowOff>36504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81565"/>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9365</xdr:rowOff>
    </xdr:from>
    <xdr:to>
      <xdr:col>76</xdr:col>
      <xdr:colOff>114300</xdr:colOff>
      <xdr:row>36</xdr:row>
      <xdr:rowOff>47248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81565"/>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6475</xdr:rowOff>
    </xdr:from>
    <xdr:to>
      <xdr:col>71</xdr:col>
      <xdr:colOff>177800</xdr:colOff>
      <xdr:row>36</xdr:row>
      <xdr:rowOff>47248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07225"/>
          <a:ext cx="889000" cy="2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33922</xdr:rowOff>
    </xdr:from>
    <xdr:to>
      <xdr:col>85</xdr:col>
      <xdr:colOff>177800</xdr:colOff>
      <xdr:row>35</xdr:row>
      <xdr:rowOff>135522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56799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157154</xdr:rowOff>
    </xdr:from>
    <xdr:to>
      <xdr:col>81</xdr:col>
      <xdr:colOff>101600</xdr:colOff>
      <xdr:row>36</xdr:row>
      <xdr:rowOff>87304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103831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130015</xdr:rowOff>
    </xdr:from>
    <xdr:to>
      <xdr:col>76</xdr:col>
      <xdr:colOff>165100</xdr:colOff>
      <xdr:row>36</xdr:row>
      <xdr:rowOff>60165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76692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167898</xdr:rowOff>
    </xdr:from>
    <xdr:to>
      <xdr:col>72</xdr:col>
      <xdr:colOff>38100</xdr:colOff>
      <xdr:row>36</xdr:row>
      <xdr:rowOff>98048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114575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127125</xdr:rowOff>
    </xdr:from>
    <xdr:to>
      <xdr:col>67</xdr:col>
      <xdr:colOff>101600</xdr:colOff>
      <xdr:row>35</xdr:row>
      <xdr:rowOff>57275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73802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105075</xdr:rowOff>
    </xdr:from>
    <xdr:to>
      <xdr:col>85</xdr:col>
      <xdr:colOff>127000</xdr:colOff>
      <xdr:row>56</xdr:row>
      <xdr:rowOff>89911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4825"/>
          <a:ext cx="838200" cy="1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89911</xdr:rowOff>
    </xdr:from>
    <xdr:to>
      <xdr:col>81</xdr:col>
      <xdr:colOff>50800</xdr:colOff>
      <xdr:row>57</xdr:row>
      <xdr:rowOff>44686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1111"/>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44686</xdr:rowOff>
    </xdr:from>
    <xdr:to>
      <xdr:col>76</xdr:col>
      <xdr:colOff>114300</xdr:colOff>
      <xdr:row>57</xdr:row>
      <xdr:rowOff>45121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733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45121</xdr:rowOff>
    </xdr:from>
    <xdr:to>
      <xdr:col>71</xdr:col>
      <xdr:colOff>177800</xdr:colOff>
      <xdr:row>57</xdr:row>
      <xdr:rowOff>101295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17771"/>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54275</xdr:rowOff>
    </xdr:from>
    <xdr:to>
      <xdr:col>85</xdr:col>
      <xdr:colOff>177800</xdr:colOff>
      <xdr:row>55</xdr:row>
      <xdr:rowOff>155875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77152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39111</xdr:rowOff>
    </xdr:from>
    <xdr:to>
      <xdr:col>81</xdr:col>
      <xdr:colOff>101600</xdr:colOff>
      <xdr:row>56</xdr:row>
      <xdr:rowOff>140711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131838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165336</xdr:rowOff>
    </xdr:from>
    <xdr:to>
      <xdr:col>76</xdr:col>
      <xdr:colOff>165100</xdr:colOff>
      <xdr:row>57</xdr:row>
      <xdr:rowOff>95486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86613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165771</xdr:rowOff>
    </xdr:from>
    <xdr:to>
      <xdr:col>72</xdr:col>
      <xdr:colOff>38100</xdr:colOff>
      <xdr:row>57</xdr:row>
      <xdr:rowOff>95921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87048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50495</xdr:rowOff>
    </xdr:from>
    <xdr:to>
      <xdr:col>67</xdr:col>
      <xdr:colOff>101600</xdr:colOff>
      <xdr:row>57</xdr:row>
      <xdr:rowOff>152095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143222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139573</xdr:rowOff>
    </xdr:from>
    <xdr:to>
      <xdr:col>85</xdr:col>
      <xdr:colOff>127000</xdr:colOff>
      <xdr:row>78</xdr:row>
      <xdr:rowOff>146393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41223"/>
          <a:ext cx="8382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139573</xdr:rowOff>
    </xdr:from>
    <xdr:to>
      <xdr:col>81</xdr:col>
      <xdr:colOff>50800</xdr:colOff>
      <xdr:row>77</xdr:row>
      <xdr:rowOff>148158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41223"/>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148158</xdr:rowOff>
    </xdr:from>
    <xdr:to>
      <xdr:col>76</xdr:col>
      <xdr:colOff>114300</xdr:colOff>
      <xdr:row>78</xdr:row>
      <xdr:rowOff>91199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49808"/>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91199</xdr:rowOff>
    </xdr:from>
    <xdr:to>
      <xdr:col>71</xdr:col>
      <xdr:colOff>177800</xdr:colOff>
      <xdr:row>79</xdr:row>
      <xdr:rowOff>5651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64299"/>
          <a:ext cx="8890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95593</xdr:rowOff>
    </xdr:from>
    <xdr:to>
      <xdr:col>85</xdr:col>
      <xdr:colOff>177800</xdr:colOff>
      <xdr:row>79</xdr:row>
      <xdr:rowOff>25743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88773</xdr:rowOff>
    </xdr:from>
    <xdr:to>
      <xdr:col>81</xdr:col>
      <xdr:colOff>101600</xdr:colOff>
      <xdr:row>78</xdr:row>
      <xdr:rowOff>18923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35450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0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97358</xdr:rowOff>
    </xdr:from>
    <xdr:to>
      <xdr:col>76</xdr:col>
      <xdr:colOff>165100</xdr:colOff>
      <xdr:row>78</xdr:row>
      <xdr:rowOff>27508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44035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0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40399</xdr:rowOff>
    </xdr:from>
    <xdr:to>
      <xdr:col>72</xdr:col>
      <xdr:colOff>38100</xdr:colOff>
      <xdr:row>78</xdr:row>
      <xdr:rowOff>141999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158526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126301</xdr:rowOff>
    </xdr:from>
    <xdr:to>
      <xdr:col>67</xdr:col>
      <xdr:colOff>101600</xdr:colOff>
      <xdr:row>79</xdr:row>
      <xdr:rowOff>56451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47578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104054</xdr:rowOff>
    </xdr:from>
    <xdr:to>
      <xdr:col>85</xdr:col>
      <xdr:colOff>127000</xdr:colOff>
      <xdr:row>97</xdr:row>
      <xdr:rowOff>114378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4704"/>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108068</xdr:rowOff>
    </xdr:from>
    <xdr:to>
      <xdr:col>81</xdr:col>
      <xdr:colOff>50800</xdr:colOff>
      <xdr:row>97</xdr:row>
      <xdr:rowOff>114378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38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108068</xdr:rowOff>
    </xdr:from>
    <xdr:to>
      <xdr:col>76</xdr:col>
      <xdr:colOff>114300</xdr:colOff>
      <xdr:row>97</xdr:row>
      <xdr:rowOff>132513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8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132513</xdr:rowOff>
    </xdr:from>
    <xdr:to>
      <xdr:col>71</xdr:col>
      <xdr:colOff>177800</xdr:colOff>
      <xdr:row>97</xdr:row>
      <xdr:rowOff>140337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3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53254</xdr:rowOff>
    </xdr:from>
    <xdr:to>
      <xdr:col>85</xdr:col>
      <xdr:colOff>177800</xdr:colOff>
      <xdr:row>97</xdr:row>
      <xdr:rowOff>154854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76131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63578</xdr:rowOff>
    </xdr:from>
    <xdr:to>
      <xdr:col>81</xdr:col>
      <xdr:colOff>101600</xdr:colOff>
      <xdr:row>97</xdr:row>
      <xdr:rowOff>165178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10255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6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57268</xdr:rowOff>
    </xdr:from>
    <xdr:to>
      <xdr:col>76</xdr:col>
      <xdr:colOff>165100</xdr:colOff>
      <xdr:row>97</xdr:row>
      <xdr:rowOff>158868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3945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81713</xdr:rowOff>
    </xdr:from>
    <xdr:to>
      <xdr:col>72</xdr:col>
      <xdr:colOff>38100</xdr:colOff>
      <xdr:row>98</xdr:row>
      <xdr:rowOff>11863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28390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89537</xdr:rowOff>
    </xdr:from>
    <xdr:to>
      <xdr:col>67</xdr:col>
      <xdr:colOff>101600</xdr:colOff>
      <xdr:row>98</xdr:row>
      <xdr:rowOff>19687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36214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住民一人当たりのコストとしては、本市の状況としてはほぼ類似団体数値と同様の推移をしている状況であり、総務費、民生費の大きな変動は次の要因によるものである。</a:t>
          </a:r>
        </a:p>
        <a:p>
          <a:r>
            <a:rPr kumimoji="1" lang="ja-JP" altLang="en-US" sz="1300">
              <a:latin typeface="ＭＳ Ｐゴシック" panose="020B0600070205080204" pitchFamily="50" charset="-128"/>
              <a:ea typeface="ＭＳ Ｐゴシック" panose="020B0600070205080204" pitchFamily="50" charset="-128"/>
            </a:rPr>
            <a:t>・（総務費）　　新庁舎整備事業に伴う経費の増加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　　老人福祉施設整備事業の終了に伴う経費の減少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年度に公債費の増加に対応すべく行った財政調整基金から減債基金等への基金積替の影響を差引いても、普通交付税合併算定替え縮減</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の影響もあり、毎年約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％のマイナス推移であったが、令和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普通交付税の増や新型コロナウイルス感染症対応地方創生臨時交付金の交付等によりプラスに転じた。今後も行政の効率化の一層の推進、地方税の徴収強化等により歳入を確保し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連結実質赤字比率については、全会計において黒字もしくは収支均衡として推移している。しかしながら、令和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一般会計を含めて全会計で黒字もしくは収支均衡となってはいるものの、水道事業企業会計（簡易水道事業分）、下水道事業企業会計等には赤字補填としての繰出を行っており、一般会計負担の軽減・抑制が課題となっ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年度の一般会計においては普通交付税の増や新型コロナウイルス感染症対応地方創生臨時交付金の交付等により大幅な黒字となっている。しかし、今後は令和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国勢調査による人口減少の影響を受け普通交付税が減少することや、社会保障関係費等が増加すること、人口減少による市税の減少が見込まれることからも、一般財源の確保がより厳しい状況が想定される。今後も、一般会計及び公営企業会計共に整備事業の抑制・効率化及び維持管理経費の節減を徹底し、自主財源の確保や事務事業の効率化等による収支改善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5"/>
      <c r="DK3" s="185"/>
      <c r="DL3" s="185"/>
      <c r="DM3" s="185"/>
      <c r="DN3" s="185"/>
      <c r="DO3" s="185"/>
    </row>
    <row r="4" spans="1:119" ht="18.75" customHeight="1" x14ac:dyDescent="0.15">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25191669</v>
      </c>
      <c r="BO4" s="433"/>
      <c r="BP4" s="433"/>
      <c r="BQ4" s="433"/>
      <c r="BR4" s="433"/>
      <c r="BS4" s="433"/>
      <c r="BT4" s="433"/>
      <c r="BU4" s="434"/>
      <c r="BV4" s="432">
        <v>21749681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1.9</v>
      </c>
      <c r="DC4" s="439"/>
      <c r="DD4" s="439"/>
      <c r="DE4" s="439"/>
      <c r="DF4" s="439"/>
      <c r="DG4" s="439"/>
      <c r="DH4" s="439"/>
      <c r="DI4" s="440"/>
      <c r="DJ4" s="185"/>
      <c r="DK4" s="185"/>
      <c r="DL4" s="185"/>
      <c r="DM4" s="185"/>
      <c r="DN4" s="185"/>
      <c r="DO4" s="185"/>
    </row>
    <row r="5" spans="1:119" ht="18.75" customHeight="1" x14ac:dyDescent="0.15">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24381820</v>
      </c>
      <c r="BO5" s="470"/>
      <c r="BP5" s="470"/>
      <c r="BQ5" s="470"/>
      <c r="BR5" s="470"/>
      <c r="BS5" s="470"/>
      <c r="BT5" s="470"/>
      <c r="BU5" s="471"/>
      <c r="BV5" s="469">
        <v>21529920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95.1</v>
      </c>
      <c r="CU5" s="467"/>
      <c r="CV5" s="467"/>
      <c r="CW5" s="467"/>
      <c r="CX5" s="467"/>
      <c r="CY5" s="467"/>
      <c r="CZ5" s="467"/>
      <c r="DA5" s="468"/>
      <c r="DB5" s="466">
        <v>99.5</v>
      </c>
      <c r="DC5" s="467"/>
      <c r="DD5" s="467"/>
      <c r="DE5" s="467"/>
      <c r="DF5" s="467"/>
      <c r="DG5" s="467"/>
      <c r="DH5" s="467"/>
      <c r="DI5" s="468"/>
      <c r="DJ5" s="185"/>
      <c r="DK5" s="185"/>
      <c r="DL5" s="185"/>
      <c r="DM5" s="185"/>
      <c r="DN5" s="185"/>
      <c r="DO5" s="185"/>
    </row>
    <row r="6" spans="1:119" ht="18.75" customHeight="1" x14ac:dyDescent="0.15">
      <c r="A6" s="186"/>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809849</v>
      </c>
      <c r="BO6" s="470"/>
      <c r="BP6" s="470"/>
      <c r="BQ6" s="470"/>
      <c r="BR6" s="470"/>
      <c r="BS6" s="470"/>
      <c r="BT6" s="470"/>
      <c r="BU6" s="471"/>
      <c r="BV6" s="469">
        <v>219761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98.6</v>
      </c>
      <c r="CU6" s="507"/>
      <c r="CV6" s="507"/>
      <c r="CW6" s="507"/>
      <c r="CX6" s="507"/>
      <c r="CY6" s="507"/>
      <c r="CZ6" s="507"/>
      <c r="DA6" s="508"/>
      <c r="DB6" s="506">
        <v>103.2</v>
      </c>
      <c r="DC6" s="507"/>
      <c r="DD6" s="507"/>
      <c r="DE6" s="507"/>
      <c r="DF6" s="507"/>
      <c r="DG6" s="507"/>
      <c r="DH6" s="507"/>
      <c r="DI6" s="508"/>
      <c r="DJ6" s="185"/>
      <c r="DK6" s="185"/>
      <c r="DL6" s="185"/>
      <c r="DM6" s="185"/>
      <c r="DN6" s="185"/>
      <c r="DO6" s="185"/>
    </row>
    <row r="7" spans="1:119" ht="18.75" customHeight="1" x14ac:dyDescent="0.15">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46791</v>
      </c>
      <c r="BO7" s="470"/>
      <c r="BP7" s="470"/>
      <c r="BQ7" s="470"/>
      <c r="BR7" s="470"/>
      <c r="BS7" s="470"/>
      <c r="BT7" s="470"/>
      <c r="BU7" s="471"/>
      <c r="BV7" s="469">
        <v>20363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11063271</v>
      </c>
      <c r="CU7" s="470"/>
      <c r="CV7" s="470"/>
      <c r="CW7" s="470"/>
      <c r="CX7" s="470"/>
      <c r="CY7" s="470"/>
      <c r="CZ7" s="470"/>
      <c r="DA7" s="471"/>
      <c r="DB7" s="469">
        <v>10682318</v>
      </c>
      <c r="DC7" s="470"/>
      <c r="DD7" s="470"/>
      <c r="DE7" s="470"/>
      <c r="DF7" s="470"/>
      <c r="DG7" s="470"/>
      <c r="DH7" s="470"/>
      <c r="DI7" s="471"/>
      <c r="DJ7" s="185"/>
      <c r="DK7" s="185"/>
      <c r="DL7" s="185"/>
      <c r="DM7" s="185"/>
      <c r="DN7" s="185"/>
      <c r="DO7" s="185"/>
    </row>
    <row r="8" spans="1:119" ht="18.75" customHeight="1" thickBot="1" x14ac:dyDescent="0.2">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763058</v>
      </c>
      <c r="BO8" s="470"/>
      <c r="BP8" s="470"/>
      <c r="BQ8" s="470"/>
      <c r="BR8" s="470"/>
      <c r="BS8" s="470"/>
      <c r="BT8" s="470"/>
      <c r="BU8" s="471"/>
      <c r="BV8" s="469">
        <v>199398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0.36</v>
      </c>
      <c r="DC8" s="510"/>
      <c r="DD8" s="510"/>
      <c r="DE8" s="510"/>
      <c r="DF8" s="510"/>
      <c r="DG8" s="510"/>
      <c r="DH8" s="510"/>
      <c r="DI8" s="511"/>
      <c r="DJ8" s="185"/>
      <c r="DK8" s="185"/>
      <c r="DL8" s="185"/>
      <c r="DM8" s="185"/>
      <c r="DN8" s="185"/>
      <c r="DO8" s="185"/>
    </row>
    <row r="9" spans="1:119" ht="18.75" customHeight="1" thickBot="1" x14ac:dyDescent="0.2">
      <c r="A9" s="186"/>
      <c r="B9" s="463" t="s">
        <v>112</v>
      </c>
      <c r="C9" s="464"/>
      <c r="D9" s="464"/>
      <c r="E9" s="464"/>
      <c r="F9" s="464"/>
      <c r="G9" s="464"/>
      <c r="H9" s="464"/>
      <c r="I9" s="464"/>
      <c r="J9" s="464"/>
      <c r="K9" s="512"/>
      <c r="L9" s="513" t="s">
        <v>113</v>
      </c>
      <c r="M9" s="514"/>
      <c r="N9" s="514"/>
      <c r="O9" s="514"/>
      <c r="P9" s="514"/>
      <c r="Q9" s="515"/>
      <c r="R9" s="516">
        <v>27927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563660</v>
      </c>
      <c r="BO9" s="470"/>
      <c r="BP9" s="470"/>
      <c r="BQ9" s="470"/>
      <c r="BR9" s="470"/>
      <c r="BS9" s="470"/>
      <c r="BT9" s="470"/>
      <c r="BU9" s="471"/>
      <c r="BV9" s="469">
        <v>-102892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21.8</v>
      </c>
      <c r="CU9" s="467"/>
      <c r="CV9" s="467"/>
      <c r="CW9" s="467"/>
      <c r="CX9" s="467"/>
      <c r="CY9" s="467"/>
      <c r="CZ9" s="467"/>
      <c r="DA9" s="468"/>
      <c r="DB9" s="466">
        <v>23</v>
      </c>
      <c r="DC9" s="467"/>
      <c r="DD9" s="467"/>
      <c r="DE9" s="467"/>
      <c r="DF9" s="467"/>
      <c r="DG9" s="467"/>
      <c r="DH9" s="467"/>
      <c r="DI9" s="468"/>
      <c r="DJ9" s="185"/>
      <c r="DK9" s="185"/>
      <c r="DL9" s="185"/>
      <c r="DM9" s="185"/>
      <c r="DN9" s="185"/>
      <c r="DO9" s="185"/>
    </row>
    <row r="10" spans="1:119" ht="18.75" customHeight="1" thickBot="1" x14ac:dyDescent="0.2">
      <c r="A10" s="186"/>
      <c r="B10" s="463"/>
      <c r="C10" s="464"/>
      <c r="D10" s="464"/>
      <c r="E10" s="464"/>
      <c r="F10" s="464"/>
      <c r="G10" s="464"/>
      <c r="H10" s="464"/>
      <c r="I10" s="464"/>
      <c r="J10" s="464"/>
      <c r="K10" s="512"/>
      <c r="L10" s="519" t="s">
        <v>118</v>
      </c>
      <c r="M10" s="499"/>
      <c r="N10" s="499"/>
      <c r="O10" s="499"/>
      <c r="P10" s="499"/>
      <c r="Q10" s="500"/>
      <c r="R10" s="520">
        <v>30997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186</v>
      </c>
      <c r="BO10" s="470"/>
      <c r="BP10" s="470"/>
      <c r="BQ10" s="470"/>
      <c r="BR10" s="470"/>
      <c r="BS10" s="470"/>
      <c r="BT10" s="470"/>
      <c r="BU10" s="471"/>
      <c r="BV10" s="469">
        <v>126</v>
      </c>
      <c r="BW10" s="470"/>
      <c r="BX10" s="470"/>
      <c r="BY10" s="470"/>
      <c r="BZ10" s="470"/>
      <c r="CA10" s="470"/>
      <c r="CB10" s="470"/>
      <c r="CC10" s="471"/>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5"/>
      <c r="DK11" s="185"/>
      <c r="DL11" s="185"/>
      <c r="DM11" s="185"/>
      <c r="DN11" s="185"/>
      <c r="DO11" s="185"/>
    </row>
    <row r="12" spans="1:119" ht="18.75" customHeight="1" x14ac:dyDescent="0.15">
      <c r="A12" s="186"/>
      <c r="B12" s="529" t="s">
        <v>130</v>
      </c>
      <c r="C12" s="530"/>
      <c r="D12" s="530"/>
      <c r="E12" s="530"/>
      <c r="F12" s="530"/>
      <c r="G12" s="530"/>
      <c r="H12" s="530"/>
      <c r="I12" s="530"/>
      <c r="J12" s="530"/>
      <c r="K12" s="531"/>
      <c r="L12" s="538" t="s">
        <v>131</v>
      </c>
      <c r="M12" s="539"/>
      <c r="N12" s="539"/>
      <c r="O12" s="539"/>
      <c r="P12" s="539"/>
      <c r="Q12" s="540"/>
      <c r="R12" s="541">
        <v>29364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156267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5"/>
      <c r="DK12" s="185"/>
      <c r="DL12" s="185"/>
      <c r="DM12" s="185"/>
      <c r="DN12" s="185"/>
      <c r="DO12" s="185"/>
    </row>
    <row r="13" spans="1:119" ht="18.75" customHeight="1" x14ac:dyDescent="0.15">
      <c r="A13" s="186"/>
      <c r="B13" s="532"/>
      <c r="C13" s="533"/>
      <c r="D13" s="533"/>
      <c r="E13" s="533"/>
      <c r="F13" s="533"/>
      <c r="G13" s="533"/>
      <c r="H13" s="533"/>
      <c r="I13" s="533"/>
      <c r="J13" s="533"/>
      <c r="K13" s="534"/>
      <c r="L13" s="196"/>
      <c r="M13" s="560" t="s">
        <v>140</v>
      </c>
      <c r="N13" s="561"/>
      <c r="O13" s="561"/>
      <c r="P13" s="561"/>
      <c r="Q13" s="562"/>
      <c r="R13" s="553">
        <v>28973</v>
      </c>
      <c r="S13" s="554"/>
      <c r="T13" s="554"/>
      <c r="U13" s="554"/>
      <c r="V13" s="555"/>
      <c r="W13" s="485" t="s">
        <v>141</v>
      </c>
      <c r="X13" s="486"/>
      <c r="Y13" s="486"/>
      <c r="Z13" s="486"/>
      <c r="AA13" s="486"/>
      <c r="AB13" s="476"/>
      <c r="AC13" s="520">
        <v>2252</v>
      </c>
      <c r="AD13" s="521"/>
      <c r="AE13" s="521"/>
      <c r="AF13" s="521"/>
      <c r="AG13" s="563"/>
      <c r="AH13" s="520">
        <v>2156</v>
      </c>
      <c r="AI13" s="521"/>
      <c r="AJ13" s="521"/>
      <c r="AK13" s="521"/>
      <c r="AL13" s="522"/>
      <c r="AM13" s="498" t="s">
        <v>142</v>
      </c>
      <c r="AN13" s="499"/>
      <c r="AO13" s="499"/>
      <c r="AP13" s="499"/>
      <c r="AQ13" s="499"/>
      <c r="AR13" s="499"/>
      <c r="AS13" s="499"/>
      <c r="AT13" s="500"/>
      <c r="AU13" s="501" t="s">
        <v>120</v>
      </c>
      <c r="AV13" s="502"/>
      <c r="AW13" s="502"/>
      <c r="AX13" s="502"/>
      <c r="AY13" s="503" t="s">
        <v>143</v>
      </c>
      <c r="AZ13" s="504"/>
      <c r="BA13" s="504"/>
      <c r="BB13" s="504"/>
      <c r="BC13" s="504"/>
      <c r="BD13" s="504"/>
      <c r="BE13" s="504"/>
      <c r="BF13" s="504"/>
      <c r="BG13" s="504"/>
      <c r="BH13" s="504"/>
      <c r="BI13" s="504"/>
      <c r="BJ13" s="504"/>
      <c r="BK13" s="504"/>
      <c r="BL13" s="504"/>
      <c r="BM13" s="505"/>
      <c r="BN13" s="469">
        <v>563846</v>
      </c>
      <c r="BO13" s="470"/>
      <c r="BP13" s="470"/>
      <c r="BQ13" s="470"/>
      <c r="BR13" s="470"/>
      <c r="BS13" s="470"/>
      <c r="BT13" s="470"/>
      <c r="BU13" s="471"/>
      <c r="BV13" s="469">
        <v>-259033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13.4</v>
      </c>
      <c r="CU13" s="467"/>
      <c r="CV13" s="467"/>
      <c r="CW13" s="467"/>
      <c r="CX13" s="467"/>
      <c r="CY13" s="467"/>
      <c r="CZ13" s="467"/>
      <c r="DA13" s="468"/>
      <c r="DB13" s="466">
        <v>15</v>
      </c>
      <c r="DC13" s="467"/>
      <c r="DD13" s="467"/>
      <c r="DE13" s="467"/>
      <c r="DF13" s="467"/>
      <c r="DG13" s="467"/>
      <c r="DH13" s="467"/>
      <c r="DI13" s="468"/>
      <c r="DJ13" s="185"/>
      <c r="DK13" s="185"/>
      <c r="DL13" s="185"/>
      <c r="DM13" s="185"/>
      <c r="DN13" s="185"/>
      <c r="DO13" s="185"/>
    </row>
    <row r="14" spans="1:119" ht="18.75" customHeight="1" thickBot="1" x14ac:dyDescent="0.2">
      <c r="A14" s="186"/>
      <c r="B14" s="532"/>
      <c r="C14" s="533"/>
      <c r="D14" s="533"/>
      <c r="E14" s="533"/>
      <c r="F14" s="533"/>
      <c r="G14" s="533"/>
      <c r="H14" s="533"/>
      <c r="I14" s="533"/>
      <c r="J14" s="533"/>
      <c r="K14" s="534"/>
      <c r="L14" s="550" t="s">
        <v>145</v>
      </c>
      <c r="M14" s="551"/>
      <c r="N14" s="551"/>
      <c r="O14" s="551"/>
      <c r="P14" s="551"/>
      <c r="Q14" s="552"/>
      <c r="R14" s="553">
        <v>30107</v>
      </c>
      <c r="S14" s="554"/>
      <c r="T14" s="554"/>
      <c r="U14" s="554"/>
      <c r="V14" s="555"/>
      <c r="W14" s="459"/>
      <c r="X14" s="460"/>
      <c r="Y14" s="460"/>
      <c r="Z14" s="460"/>
      <c r="AA14" s="460"/>
      <c r="AB14" s="449"/>
      <c r="AC14" s="556">
        <v>15.7</v>
      </c>
      <c r="AD14" s="557"/>
      <c r="AE14" s="557"/>
      <c r="AF14" s="557"/>
      <c r="AG14" s="558"/>
      <c r="AH14" s="556">
        <v>14.7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120.9</v>
      </c>
      <c r="CU14" s="568"/>
      <c r="CV14" s="568"/>
      <c r="CW14" s="568"/>
      <c r="CX14" s="568"/>
      <c r="CY14" s="568"/>
      <c r="CZ14" s="568"/>
      <c r="DA14" s="569"/>
      <c r="DB14" s="567">
        <v>123.2</v>
      </c>
      <c r="DC14" s="568"/>
      <c r="DD14" s="568"/>
      <c r="DE14" s="568"/>
      <c r="DF14" s="568"/>
      <c r="DG14" s="568"/>
      <c r="DH14" s="568"/>
      <c r="DI14" s="569"/>
      <c r="DJ14" s="185"/>
      <c r="DK14" s="185"/>
      <c r="DL14" s="185"/>
      <c r="DM14" s="185"/>
      <c r="DN14" s="185"/>
      <c r="DO14" s="185"/>
    </row>
    <row r="15" spans="1:119" ht="18.75" customHeight="1" x14ac:dyDescent="0.15">
      <c r="A15" s="186"/>
      <c r="B15" s="532"/>
      <c r="C15" s="533"/>
      <c r="D15" s="533"/>
      <c r="E15" s="533"/>
      <c r="F15" s="533"/>
      <c r="G15" s="533"/>
      <c r="H15" s="533"/>
      <c r="I15" s="533"/>
      <c r="J15" s="533"/>
      <c r="K15" s="534"/>
      <c r="L15" s="196"/>
      <c r="M15" s="560" t="s">
        <v>147</v>
      </c>
      <c r="N15" s="561"/>
      <c r="O15" s="561"/>
      <c r="P15" s="561"/>
      <c r="Q15" s="562"/>
      <c r="R15" s="553">
        <v>29714</v>
      </c>
      <c r="S15" s="554"/>
      <c r="T15" s="554"/>
      <c r="U15" s="554"/>
      <c r="V15" s="555"/>
      <c r="W15" s="485" t="s">
        <v>148</v>
      </c>
      <c r="X15" s="486"/>
      <c r="Y15" s="486"/>
      <c r="Z15" s="486"/>
      <c r="AA15" s="486"/>
      <c r="AB15" s="476"/>
      <c r="AC15" s="520">
        <v>3589</v>
      </c>
      <c r="AD15" s="521"/>
      <c r="AE15" s="521"/>
      <c r="AF15" s="521"/>
      <c r="AG15" s="563"/>
      <c r="AH15" s="520">
        <v>3681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3400020</v>
      </c>
      <c r="BO15" s="433"/>
      <c r="BP15" s="433"/>
      <c r="BQ15" s="433"/>
      <c r="BR15" s="433"/>
      <c r="BS15" s="433"/>
      <c r="BT15" s="433"/>
      <c r="BU15" s="434"/>
      <c r="BV15" s="432">
        <v>3325884</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25</v>
      </c>
      <c r="AD16" s="557"/>
      <c r="AE16" s="557"/>
      <c r="AF16" s="557"/>
      <c r="AG16" s="558"/>
      <c r="AH16" s="556">
        <v>25</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9783110</v>
      </c>
      <c r="BO16" s="470"/>
      <c r="BP16" s="470"/>
      <c r="BQ16" s="470"/>
      <c r="BR16" s="470"/>
      <c r="BS16" s="470"/>
      <c r="BT16" s="470"/>
      <c r="BU16" s="471"/>
      <c r="BV16" s="469">
        <v>9292655</v>
      </c>
      <c r="BW16" s="470"/>
      <c r="BX16" s="470"/>
      <c r="BY16" s="470"/>
      <c r="BZ16" s="470"/>
      <c r="CA16" s="470"/>
      <c r="CB16" s="470"/>
      <c r="CC16" s="471"/>
      <c r="CD16" s="200"/>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
      <c r="A17" s="186"/>
      <c r="B17" s="535"/>
      <c r="C17" s="536"/>
      <c r="D17" s="536"/>
      <c r="E17" s="536"/>
      <c r="F17" s="536"/>
      <c r="G17" s="536"/>
      <c r="H17" s="536"/>
      <c r="I17" s="536"/>
      <c r="J17" s="536"/>
      <c r="K17" s="537"/>
      <c r="L17" s="201"/>
      <c r="M17" s="576" t="s">
        <v>154</v>
      </c>
      <c r="N17" s="577"/>
      <c r="O17" s="577"/>
      <c r="P17" s="577"/>
      <c r="Q17" s="578"/>
      <c r="R17" s="573" t="s">
        <v>155</v>
      </c>
      <c r="S17" s="574"/>
      <c r="T17" s="574"/>
      <c r="U17" s="574"/>
      <c r="V17" s="575"/>
      <c r="W17" s="485" t="s">
        <v>156</v>
      </c>
      <c r="X17" s="486"/>
      <c r="Y17" s="486"/>
      <c r="Z17" s="486"/>
      <c r="AA17" s="486"/>
      <c r="AB17" s="476"/>
      <c r="AC17" s="520">
        <v>8538</v>
      </c>
      <c r="AD17" s="521"/>
      <c r="AE17" s="521"/>
      <c r="AF17" s="521"/>
      <c r="AG17" s="563"/>
      <c r="AH17" s="520">
        <v>8876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4259656</v>
      </c>
      <c r="BO17" s="470"/>
      <c r="BP17" s="470"/>
      <c r="BQ17" s="470"/>
      <c r="BR17" s="470"/>
      <c r="BS17" s="470"/>
      <c r="BT17" s="470"/>
      <c r="BU17" s="471"/>
      <c r="BV17" s="469">
        <v>4209252</v>
      </c>
      <c r="BW17" s="470"/>
      <c r="BX17" s="470"/>
      <c r="BY17" s="470"/>
      <c r="BZ17" s="470"/>
      <c r="CA17" s="470"/>
      <c r="CB17" s="470"/>
      <c r="CC17" s="471"/>
      <c r="CD17" s="200"/>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
      <c r="A18" s="186"/>
      <c r="B18" s="583" t="s">
        <v>158</v>
      </c>
      <c r="C18" s="512"/>
      <c r="D18" s="512"/>
      <c r="E18" s="584"/>
      <c r="F18" s="584"/>
      <c r="G18" s="584"/>
      <c r="H18" s="584"/>
      <c r="I18" s="584"/>
      <c r="J18" s="584"/>
      <c r="K18" s="584"/>
      <c r="L18" s="585">
        <v>292.02</v>
      </c>
      <c r="M18" s="585"/>
      <c r="N18" s="585"/>
      <c r="O18" s="585"/>
      <c r="P18" s="585"/>
      <c r="Q18" s="585"/>
      <c r="R18" s="586"/>
      <c r="S18" s="586"/>
      <c r="T18" s="586"/>
      <c r="U18" s="586"/>
      <c r="V18" s="587"/>
      <c r="W18" s="487"/>
      <c r="X18" s="488"/>
      <c r="Y18" s="488"/>
      <c r="Z18" s="488"/>
      <c r="AA18" s="488"/>
      <c r="AB18" s="479"/>
      <c r="AC18" s="588">
        <v>59.4</v>
      </c>
      <c r="AD18" s="589"/>
      <c r="AE18" s="589"/>
      <c r="AF18" s="589"/>
      <c r="AG18" s="590"/>
      <c r="AH18" s="588">
        <v>60.3</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10550905</v>
      </c>
      <c r="BO18" s="470"/>
      <c r="BP18" s="470"/>
      <c r="BQ18" s="470"/>
      <c r="BR18" s="470"/>
      <c r="BS18" s="470"/>
      <c r="BT18" s="470"/>
      <c r="BU18" s="471"/>
      <c r="BV18" s="469">
        <v>10673254</v>
      </c>
      <c r="BW18" s="470"/>
      <c r="BX18" s="470"/>
      <c r="BY18" s="470"/>
      <c r="BZ18" s="470"/>
      <c r="CA18" s="470"/>
      <c r="CB18" s="470"/>
      <c r="CC18" s="471"/>
      <c r="CD18" s="200"/>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
      <c r="A19" s="186"/>
      <c r="B19" s="583" t="s">
        <v>160</v>
      </c>
      <c r="C19" s="512"/>
      <c r="D19" s="512"/>
      <c r="E19" s="584"/>
      <c r="F19" s="584"/>
      <c r="G19" s="584"/>
      <c r="H19" s="584"/>
      <c r="I19" s="584"/>
      <c r="J19" s="584"/>
      <c r="K19" s="584"/>
      <c r="L19" s="592">
        <v>96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13608206</v>
      </c>
      <c r="BO19" s="470"/>
      <c r="BP19" s="470"/>
      <c r="BQ19" s="470"/>
      <c r="BR19" s="470"/>
      <c r="BS19" s="470"/>
      <c r="BT19" s="470"/>
      <c r="BU19" s="471"/>
      <c r="BV19" s="469">
        <v>12845698</v>
      </c>
      <c r="BW19" s="470"/>
      <c r="BX19" s="470"/>
      <c r="BY19" s="470"/>
      <c r="BZ19" s="470"/>
      <c r="CA19" s="470"/>
      <c r="CB19" s="470"/>
      <c r="CC19" s="471"/>
      <c r="CD19" s="200"/>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
      <c r="A20" s="186"/>
      <c r="B20" s="583" t="s">
        <v>162</v>
      </c>
      <c r="C20" s="512"/>
      <c r="D20" s="512"/>
      <c r="E20" s="584"/>
      <c r="F20" s="584"/>
      <c r="G20" s="584"/>
      <c r="H20" s="584"/>
      <c r="I20" s="584"/>
      <c r="J20" s="584"/>
      <c r="K20" s="584"/>
      <c r="L20" s="592">
        <v>10897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15">
      <c r="A21" s="186"/>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
      <c r="A22" s="186"/>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0"/>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15">
      <c r="A23" s="186"/>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28759394</v>
      </c>
      <c r="BO23" s="470"/>
      <c r="BP23" s="470"/>
      <c r="BQ23" s="470"/>
      <c r="BR23" s="470"/>
      <c r="BS23" s="470"/>
      <c r="BT23" s="470"/>
      <c r="BU23" s="471"/>
      <c r="BV23" s="469">
        <v>27713005</v>
      </c>
      <c r="BW23" s="470"/>
      <c r="BX23" s="470"/>
      <c r="BY23" s="470"/>
      <c r="BZ23" s="470"/>
      <c r="CA23" s="470"/>
      <c r="CB23" s="470"/>
      <c r="CC23" s="471"/>
      <c r="CD23" s="200"/>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
      <c r="A24" s="186"/>
      <c r="B24" s="609"/>
      <c r="C24" s="610"/>
      <c r="D24" s="611"/>
      <c r="E24" s="519" t="s">
        <v>171</v>
      </c>
      <c r="F24" s="499"/>
      <c r="G24" s="499"/>
      <c r="H24" s="499"/>
      <c r="I24" s="499"/>
      <c r="J24" s="499"/>
      <c r="K24" s="500"/>
      <c r="L24" s="520">
        <v>1</v>
      </c>
      <c r="M24" s="521"/>
      <c r="N24" s="521"/>
      <c r="O24" s="521"/>
      <c r="P24" s="563"/>
      <c r="Q24" s="520">
        <v>8110</v>
      </c>
      <c r="R24" s="521"/>
      <c r="S24" s="521"/>
      <c r="T24" s="521"/>
      <c r="U24" s="521"/>
      <c r="V24" s="563"/>
      <c r="W24" s="622"/>
      <c r="X24" s="610"/>
      <c r="Y24" s="611"/>
      <c r="Z24" s="519" t="s">
        <v>172</v>
      </c>
      <c r="AA24" s="499"/>
      <c r="AB24" s="499"/>
      <c r="AC24" s="499"/>
      <c r="AD24" s="499"/>
      <c r="AE24" s="499"/>
      <c r="AF24" s="499"/>
      <c r="AG24" s="500"/>
      <c r="AH24" s="520">
        <v>344</v>
      </c>
      <c r="AI24" s="521"/>
      <c r="AJ24" s="521"/>
      <c r="AK24" s="521"/>
      <c r="AL24" s="563"/>
      <c r="AM24" s="520">
        <v>1037504</v>
      </c>
      <c r="AN24" s="521"/>
      <c r="AO24" s="521"/>
      <c r="AP24" s="521"/>
      <c r="AQ24" s="521"/>
      <c r="AR24" s="563"/>
      <c r="AS24" s="520">
        <v>3016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25506179</v>
      </c>
      <c r="BO24" s="470"/>
      <c r="BP24" s="470"/>
      <c r="BQ24" s="470"/>
      <c r="BR24" s="470"/>
      <c r="BS24" s="470"/>
      <c r="BT24" s="470"/>
      <c r="BU24" s="471"/>
      <c r="BV24" s="469">
        <v>23769287</v>
      </c>
      <c r="BW24" s="470"/>
      <c r="BX24" s="470"/>
      <c r="BY24" s="470"/>
      <c r="BZ24" s="470"/>
      <c r="CA24" s="470"/>
      <c r="CB24" s="470"/>
      <c r="CC24" s="471"/>
      <c r="CD24" s="200"/>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15">
      <c r="A25" s="186"/>
      <c r="B25" s="609"/>
      <c r="C25" s="610"/>
      <c r="D25" s="611"/>
      <c r="E25" s="519" t="s">
        <v>174</v>
      </c>
      <c r="F25" s="499"/>
      <c r="G25" s="499"/>
      <c r="H25" s="499"/>
      <c r="I25" s="499"/>
      <c r="J25" s="499"/>
      <c r="K25" s="500"/>
      <c r="L25" s="520">
        <v>1</v>
      </c>
      <c r="M25" s="521"/>
      <c r="N25" s="521"/>
      <c r="O25" s="521"/>
      <c r="P25" s="563"/>
      <c r="Q25" s="520">
        <v>6840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2509257</v>
      </c>
      <c r="BO25" s="433"/>
      <c r="BP25" s="433"/>
      <c r="BQ25" s="433"/>
      <c r="BR25" s="433"/>
      <c r="BS25" s="433"/>
      <c r="BT25" s="433"/>
      <c r="BU25" s="434"/>
      <c r="BV25" s="432">
        <v>5267920</v>
      </c>
      <c r="BW25" s="433"/>
      <c r="BX25" s="433"/>
      <c r="BY25" s="433"/>
      <c r="BZ25" s="433"/>
      <c r="CA25" s="433"/>
      <c r="CB25" s="433"/>
      <c r="CC25" s="434"/>
      <c r="CD25" s="200"/>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15">
      <c r="A26" s="186"/>
      <c r="B26" s="609"/>
      <c r="C26" s="610"/>
      <c r="D26" s="611"/>
      <c r="E26" s="519" t="s">
        <v>178</v>
      </c>
      <c r="F26" s="499"/>
      <c r="G26" s="499"/>
      <c r="H26" s="499"/>
      <c r="I26" s="499"/>
      <c r="J26" s="499"/>
      <c r="K26" s="500"/>
      <c r="L26" s="520">
        <v>1</v>
      </c>
      <c r="M26" s="521"/>
      <c r="N26" s="521"/>
      <c r="O26" s="521"/>
      <c r="P26" s="563"/>
      <c r="Q26" s="520">
        <v>6060</v>
      </c>
      <c r="R26" s="521"/>
      <c r="S26" s="521"/>
      <c r="T26" s="521"/>
      <c r="U26" s="521"/>
      <c r="V26" s="563"/>
      <c r="W26" s="622"/>
      <c r="X26" s="610"/>
      <c r="Y26" s="611"/>
      <c r="Z26" s="519" t="s">
        <v>179</v>
      </c>
      <c r="AA26" s="632"/>
      <c r="AB26" s="632"/>
      <c r="AC26" s="632"/>
      <c r="AD26" s="632"/>
      <c r="AE26" s="632"/>
      <c r="AF26" s="632"/>
      <c r="AG26" s="633"/>
      <c r="AH26" s="520">
        <v>18</v>
      </c>
      <c r="AI26" s="521"/>
      <c r="AJ26" s="521"/>
      <c r="AK26" s="521"/>
      <c r="AL26" s="563"/>
      <c r="AM26" s="520">
        <v>60552</v>
      </c>
      <c r="AN26" s="521"/>
      <c r="AO26" s="521"/>
      <c r="AP26" s="521"/>
      <c r="AQ26" s="521"/>
      <c r="AR26" s="563"/>
      <c r="AS26" s="520">
        <v>3364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0"/>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6"/>
      <c r="B27" s="609"/>
      <c r="C27" s="610"/>
      <c r="D27" s="611"/>
      <c r="E27" s="519" t="s">
        <v>181</v>
      </c>
      <c r="F27" s="499"/>
      <c r="G27" s="499"/>
      <c r="H27" s="499"/>
      <c r="I27" s="499"/>
      <c r="J27" s="499"/>
      <c r="K27" s="500"/>
      <c r="L27" s="520">
        <v>1</v>
      </c>
      <c r="M27" s="521"/>
      <c r="N27" s="521"/>
      <c r="O27" s="521"/>
      <c r="P27" s="563"/>
      <c r="Q27" s="520">
        <v>5380</v>
      </c>
      <c r="R27" s="521"/>
      <c r="S27" s="521"/>
      <c r="T27" s="521"/>
      <c r="U27" s="521"/>
      <c r="V27" s="563"/>
      <c r="W27" s="622"/>
      <c r="X27" s="610"/>
      <c r="Y27" s="611"/>
      <c r="Z27" s="519" t="s">
        <v>182</v>
      </c>
      <c r="AA27" s="499"/>
      <c r="AB27" s="499"/>
      <c r="AC27" s="499"/>
      <c r="AD27" s="499"/>
      <c r="AE27" s="499"/>
      <c r="AF27" s="499"/>
      <c r="AG27" s="500"/>
      <c r="AH27" s="520">
        <v>8</v>
      </c>
      <c r="AI27" s="521"/>
      <c r="AJ27" s="521"/>
      <c r="AK27" s="521"/>
      <c r="AL27" s="563"/>
      <c r="AM27" s="520">
        <v>23624</v>
      </c>
      <c r="AN27" s="521"/>
      <c r="AO27" s="521"/>
      <c r="AP27" s="521"/>
      <c r="AQ27" s="521"/>
      <c r="AR27" s="563"/>
      <c r="AS27" s="520">
        <v>2953</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633297</v>
      </c>
      <c r="BO27" s="646"/>
      <c r="BP27" s="646"/>
      <c r="BQ27" s="646"/>
      <c r="BR27" s="646"/>
      <c r="BS27" s="646"/>
      <c r="BT27" s="646"/>
      <c r="BU27" s="647"/>
      <c r="BV27" s="645">
        <v>633297</v>
      </c>
      <c r="BW27" s="646"/>
      <c r="BX27" s="646"/>
      <c r="BY27" s="646"/>
      <c r="BZ27" s="646"/>
      <c r="CA27" s="646"/>
      <c r="CB27" s="646"/>
      <c r="CC27" s="647"/>
      <c r="CD27" s="202"/>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15">
      <c r="A28" s="186"/>
      <c r="B28" s="609"/>
      <c r="C28" s="610"/>
      <c r="D28" s="611"/>
      <c r="E28" s="519" t="s">
        <v>184</v>
      </c>
      <c r="F28" s="499"/>
      <c r="G28" s="499"/>
      <c r="H28" s="499"/>
      <c r="I28" s="499"/>
      <c r="J28" s="499"/>
      <c r="K28" s="500"/>
      <c r="L28" s="520">
        <v>1</v>
      </c>
      <c r="M28" s="521"/>
      <c r="N28" s="521"/>
      <c r="O28" s="521"/>
      <c r="P28" s="563"/>
      <c r="Q28" s="520">
        <v>4690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176</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1343150</v>
      </c>
      <c r="BO28" s="433"/>
      <c r="BP28" s="433"/>
      <c r="BQ28" s="433"/>
      <c r="BR28" s="433"/>
      <c r="BS28" s="433"/>
      <c r="BT28" s="433"/>
      <c r="BU28" s="434"/>
      <c r="BV28" s="432">
        <v>1342964</v>
      </c>
      <c r="BW28" s="433"/>
      <c r="BX28" s="433"/>
      <c r="BY28" s="433"/>
      <c r="BZ28" s="433"/>
      <c r="CA28" s="433"/>
      <c r="CB28" s="433"/>
      <c r="CC28" s="434"/>
      <c r="CD28" s="200"/>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15">
      <c r="A29" s="186"/>
      <c r="B29" s="609"/>
      <c r="C29" s="610"/>
      <c r="D29" s="611"/>
      <c r="E29" s="519" t="s">
        <v>187</v>
      </c>
      <c r="F29" s="499"/>
      <c r="G29" s="499"/>
      <c r="H29" s="499"/>
      <c r="I29" s="499"/>
      <c r="J29" s="499"/>
      <c r="K29" s="500"/>
      <c r="L29" s="520">
        <v>10</v>
      </c>
      <c r="M29" s="521"/>
      <c r="N29" s="521"/>
      <c r="O29" s="521"/>
      <c r="P29" s="563"/>
      <c r="Q29" s="520">
        <v>4180</v>
      </c>
      <c r="R29" s="521"/>
      <c r="S29" s="521"/>
      <c r="T29" s="521"/>
      <c r="U29" s="521"/>
      <c r="V29" s="563"/>
      <c r="W29" s="623"/>
      <c r="X29" s="624"/>
      <c r="Y29" s="625"/>
      <c r="Z29" s="519" t="s">
        <v>188</v>
      </c>
      <c r="AA29" s="499"/>
      <c r="AB29" s="499"/>
      <c r="AC29" s="499"/>
      <c r="AD29" s="499"/>
      <c r="AE29" s="499"/>
      <c r="AF29" s="499"/>
      <c r="AG29" s="500"/>
      <c r="AH29" s="520">
        <v>352</v>
      </c>
      <c r="AI29" s="521"/>
      <c r="AJ29" s="521"/>
      <c r="AK29" s="521"/>
      <c r="AL29" s="563"/>
      <c r="AM29" s="520">
        <v>1061128</v>
      </c>
      <c r="AN29" s="521"/>
      <c r="AO29" s="521"/>
      <c r="AP29" s="521"/>
      <c r="AQ29" s="521"/>
      <c r="AR29" s="563"/>
      <c r="AS29" s="520">
        <v>3015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648264</v>
      </c>
      <c r="BO29" s="470"/>
      <c r="BP29" s="470"/>
      <c r="BQ29" s="470"/>
      <c r="BR29" s="470"/>
      <c r="BS29" s="470"/>
      <c r="BT29" s="470"/>
      <c r="BU29" s="471"/>
      <c r="BV29" s="469">
        <v>802077</v>
      </c>
      <c r="BW29" s="470"/>
      <c r="BX29" s="470"/>
      <c r="BY29" s="470"/>
      <c r="BZ29" s="470"/>
      <c r="CA29" s="470"/>
      <c r="CB29" s="470"/>
      <c r="CC29" s="471"/>
      <c r="CD29" s="202"/>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
      <c r="A30" s="186"/>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2527316</v>
      </c>
      <c r="BO30" s="646"/>
      <c r="BP30" s="646"/>
      <c r="BQ30" s="646"/>
      <c r="BR30" s="646"/>
      <c r="BS30" s="646"/>
      <c r="BT30" s="646"/>
      <c r="BU30" s="647"/>
      <c r="BV30" s="645">
        <v>2500951</v>
      </c>
      <c r="BW30" s="646"/>
      <c r="BX30" s="646"/>
      <c r="BY30" s="646"/>
      <c r="BZ30" s="646"/>
      <c r="CA30" s="646"/>
      <c r="CB30" s="646"/>
      <c r="CC30" s="647"/>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3" t="s">
        <v>197</v>
      </c>
      <c r="D33" s="493"/>
      <c r="E33" s="458" t="s">
        <v>198</v>
      </c>
      <c r="F33" s="458"/>
      <c r="G33" s="458"/>
      <c r="H33" s="458"/>
      <c r="I33" s="458"/>
      <c r="J33" s="458"/>
      <c r="K33" s="458"/>
      <c r="L33" s="458"/>
      <c r="M33" s="458"/>
      <c r="N33" s="458"/>
      <c r="O33" s="458"/>
      <c r="P33" s="458"/>
      <c r="Q33" s="458"/>
      <c r="R33" s="458"/>
      <c r="S33" s="458"/>
      <c r="T33" s="215"/>
      <c r="U33" s="493" t="s">
        <v>197</v>
      </c>
      <c r="V33" s="493"/>
      <c r="W33" s="458" t="s">
        <v>199</v>
      </c>
      <c r="X33" s="458"/>
      <c r="Y33" s="458"/>
      <c r="Z33" s="458"/>
      <c r="AA33" s="458"/>
      <c r="AB33" s="458"/>
      <c r="AC33" s="458"/>
      <c r="AD33" s="458"/>
      <c r="AE33" s="458"/>
      <c r="AF33" s="458"/>
      <c r="AG33" s="458"/>
      <c r="AH33" s="458"/>
      <c r="AI33" s="458"/>
      <c r="AJ33" s="458"/>
      <c r="AK33" s="458"/>
      <c r="AL33" s="215"/>
      <c r="AM33" s="493" t="s">
        <v>200</v>
      </c>
      <c r="AN33" s="493"/>
      <c r="AO33" s="458" t="s">
        <v>201</v>
      </c>
      <c r="AP33" s="458"/>
      <c r="AQ33" s="458"/>
      <c r="AR33" s="458"/>
      <c r="AS33" s="458"/>
      <c r="AT33" s="458"/>
      <c r="AU33" s="458"/>
      <c r="AV33" s="458"/>
      <c r="AW33" s="458"/>
      <c r="AX33" s="458"/>
      <c r="AY33" s="458"/>
      <c r="AZ33" s="458"/>
      <c r="BA33" s="458"/>
      <c r="BB33" s="458"/>
      <c r="BC33" s="458"/>
      <c r="BD33" s="216"/>
      <c r="BE33" s="458" t="s">
        <v>202</v>
      </c>
      <c r="BF33" s="458"/>
      <c r="BG33" s="458" t="s">
        <v>203</v>
      </c>
      <c r="BH33" s="458"/>
      <c r="BI33" s="458"/>
      <c r="BJ33" s="458"/>
      <c r="BK33" s="458"/>
      <c r="BL33" s="458"/>
      <c r="BM33" s="458"/>
      <c r="BN33" s="458"/>
      <c r="BO33" s="458"/>
      <c r="BP33" s="458"/>
      <c r="BQ33" s="458"/>
      <c r="BR33" s="458"/>
      <c r="BS33" s="458"/>
      <c r="BT33" s="458"/>
      <c r="BU33" s="458"/>
      <c r="BV33" s="216"/>
      <c r="BW33" s="493" t="s">
        <v>202</v>
      </c>
      <c r="BX33" s="493"/>
      <c r="BY33" s="458" t="s">
        <v>204</v>
      </c>
      <c r="BZ33" s="458"/>
      <c r="CA33" s="458"/>
      <c r="CB33" s="458"/>
      <c r="CC33" s="458"/>
      <c r="CD33" s="458"/>
      <c r="CE33" s="458"/>
      <c r="CF33" s="458"/>
      <c r="CG33" s="458"/>
      <c r="CH33" s="458"/>
      <c r="CI33" s="458"/>
      <c r="CJ33" s="458"/>
      <c r="CK33" s="458"/>
      <c r="CL33" s="458"/>
      <c r="CM33" s="458"/>
      <c r="CN33" s="215"/>
      <c r="CO33" s="493" t="s">
        <v>205</v>
      </c>
      <c r="CP33" s="493"/>
      <c r="CQ33" s="458" t="s">
        <v>206</v>
      </c>
      <c r="CR33" s="458"/>
      <c r="CS33" s="458"/>
      <c r="CT33" s="458"/>
      <c r="CU33" s="458"/>
      <c r="CV33" s="458"/>
      <c r="CW33" s="458"/>
      <c r="CX33" s="458"/>
      <c r="CY33" s="458"/>
      <c r="CZ33" s="458"/>
      <c r="DA33" s="458"/>
      <c r="DB33" s="458"/>
      <c r="DC33" s="458"/>
      <c r="DD33" s="458"/>
      <c r="DE33" s="458"/>
      <c r="DF33" s="215"/>
      <c r="DG33" s="657" t="s">
        <v>207</v>
      </c>
      <c r="DH33" s="657"/>
      <c r="DI33" s="217"/>
      <c r="DJ33" s="185"/>
      <c r="DK33" s="185"/>
      <c r="DL33" s="185"/>
      <c r="DM33" s="185"/>
      <c r="DN33" s="185"/>
      <c r="DO33" s="185"/>
    </row>
    <row r="34" spans="1:119" ht="32.25" customHeight="1" x14ac:dyDescent="0.15">
      <c r="A34" s="186"/>
      <c r="B34" s="212"/>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3"/>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3"/>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3"/>
      <c r="BE34" s="658">
        <f>IF(BG34="","",MAX(C34:D43,U34:V43,AM34:AN43)+1)</f>
        <v>9</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3"/>
      <c r="BW34" s="658">
        <f>IF(BY34="","",MAX(C34:D43,U34:V43,AM34:AN43,BE34:BF43)+1)</f>
        <v>10</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3"/>
      <c r="CO34" s="658">
        <f>IF(CQ34="","",MAX(C34:D43,U34:V43,AM34:AN43,BE34:BF43,BW34:BX43)+1)</f>
        <v>17</v>
      </c>
      <c r="CP34" s="658"/>
      <c r="CQ34" s="659" t="str">
        <f>IF('各会計、関係団体の財政状況及び健全化判断比率'!BS7="","",'各会計、関係団体の財政状況及び健全化判断比率'!BS7)</f>
        <v>大塔ふるさとセンター</v>
      </c>
      <c r="CR34" s="659"/>
      <c r="CS34" s="659"/>
      <c r="CT34" s="659"/>
      <c r="CU34" s="659"/>
      <c r="CV34" s="659"/>
      <c r="CW34" s="659"/>
      <c r="CX34" s="659"/>
      <c r="CY34" s="659"/>
      <c r="CZ34" s="659"/>
      <c r="DA34" s="659"/>
      <c r="DB34" s="659"/>
      <c r="DC34" s="659"/>
      <c r="DD34" s="659"/>
      <c r="DE34" s="659"/>
      <c r="DF34" s="210"/>
      <c r="DG34" s="660" t="str">
        <f>IF('各会計、関係団体の財政状況及び健全化判断比率'!BR7="","",'各会計、関係団体の財政状況及び健全化判断比率'!BR7)</f>
        <v>○</v>
      </c>
      <c r="DH34" s="660"/>
      <c r="DI34" s="217"/>
      <c r="DJ34" s="185"/>
      <c r="DK34" s="185"/>
      <c r="DL34" s="185"/>
      <c r="DM34" s="185"/>
      <c r="DN34" s="185"/>
      <c r="DO34" s="185"/>
    </row>
    <row r="35" spans="1:119" ht="32.25" customHeight="1" x14ac:dyDescent="0.15">
      <c r="A35" s="186"/>
      <c r="B35" s="212"/>
      <c r="C35" s="658">
        <f>IF(E35="","",C34+1)</f>
        <v>2</v>
      </c>
      <c r="D35" s="658"/>
      <c r="E35" s="659" t="str">
        <f>IF('各会計、関係団体の財政状況及び健全化判断比率'!B8="","",'各会計、関係団体の財政状況及び健全化判断比率'!B8)</f>
        <v>大塔診療所特別会計</v>
      </c>
      <c r="F35" s="659"/>
      <c r="G35" s="659"/>
      <c r="H35" s="659"/>
      <c r="I35" s="659"/>
      <c r="J35" s="659"/>
      <c r="K35" s="659"/>
      <c r="L35" s="659"/>
      <c r="M35" s="659"/>
      <c r="N35" s="659"/>
      <c r="O35" s="659"/>
      <c r="P35" s="659"/>
      <c r="Q35" s="659"/>
      <c r="R35" s="659"/>
      <c r="S35" s="659"/>
      <c r="T35" s="213"/>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3"/>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3"/>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3"/>
      <c r="BW35" s="658">
        <f t="shared" ref="BW35:BW43" si="2">IF(BY35="","",BW34+1)</f>
        <v>11</v>
      </c>
      <c r="BX35" s="658"/>
      <c r="BY35" s="659" t="str">
        <f>IF('各会計、関係団体の財政状況及び健全化判断比率'!B69="","",'各会計、関係団体の財政状況及び健全化判断比率'!B69)</f>
        <v>奈良広域水質検査センター組合</v>
      </c>
      <c r="BZ35" s="659"/>
      <c r="CA35" s="659"/>
      <c r="CB35" s="659"/>
      <c r="CC35" s="659"/>
      <c r="CD35" s="659"/>
      <c r="CE35" s="659"/>
      <c r="CF35" s="659"/>
      <c r="CG35" s="659"/>
      <c r="CH35" s="659"/>
      <c r="CI35" s="659"/>
      <c r="CJ35" s="659"/>
      <c r="CK35" s="659"/>
      <c r="CL35" s="659"/>
      <c r="CM35" s="659"/>
      <c r="CN35" s="213"/>
      <c r="CO35" s="658">
        <f t="shared" ref="CO35:CO43" si="3">IF(CQ35="","",CO34+1)</f>
        <v>18</v>
      </c>
      <c r="CP35" s="658"/>
      <c r="CQ35" s="659" t="str">
        <f>IF('各会計、関係団体の財政状況及び健全化判断比率'!BS8="","",'各会計、関係団体の財政状況及び健全化判断比率'!BS8)</f>
        <v>五條市土地開発公社</v>
      </c>
      <c r="CR35" s="659"/>
      <c r="CS35" s="659"/>
      <c r="CT35" s="659"/>
      <c r="CU35" s="659"/>
      <c r="CV35" s="659"/>
      <c r="CW35" s="659"/>
      <c r="CX35" s="659"/>
      <c r="CY35" s="659"/>
      <c r="CZ35" s="659"/>
      <c r="DA35" s="659"/>
      <c r="DB35" s="659"/>
      <c r="DC35" s="659"/>
      <c r="DD35" s="659"/>
      <c r="DE35" s="659"/>
      <c r="DF35" s="210"/>
      <c r="DG35" s="660" t="str">
        <f>IF('各会計、関係団体の財政状況及び健全化判断比率'!BR8="","",'各会計、関係団体の財政状況及び健全化判断比率'!BR8)</f>
        <v>○</v>
      </c>
      <c r="DH35" s="660"/>
      <c r="DI35" s="217"/>
      <c r="DJ35" s="185"/>
      <c r="DK35" s="185"/>
      <c r="DL35" s="185"/>
      <c r="DM35" s="185"/>
      <c r="DN35" s="185"/>
      <c r="DO35" s="185"/>
    </row>
    <row r="36" spans="1:119" ht="32.25" customHeight="1" x14ac:dyDescent="0.15">
      <c r="A36" s="186"/>
      <c r="B36" s="212"/>
      <c r="C36" s="658">
        <f>IF(E36="","",C35+1)</f>
        <v>3</v>
      </c>
      <c r="D36" s="658"/>
      <c r="E36" s="659" t="str">
        <f>IF('各会計、関係団体の財政状況及び健全化判断比率'!B9="","",'各会計、関係団体の財政状況及び健全化判断比率'!B9)</f>
        <v>墓地事業特別会計</v>
      </c>
      <c r="F36" s="659"/>
      <c r="G36" s="659"/>
      <c r="H36" s="659"/>
      <c r="I36" s="659"/>
      <c r="J36" s="659"/>
      <c r="K36" s="659"/>
      <c r="L36" s="659"/>
      <c r="M36" s="659"/>
      <c r="N36" s="659"/>
      <c r="O36" s="659"/>
      <c r="P36" s="659"/>
      <c r="Q36" s="659"/>
      <c r="R36" s="659"/>
      <c r="S36" s="659"/>
      <c r="T36" s="213"/>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3"/>
      <c r="AM36" s="658" t="str">
        <f t="shared" si="0"/>
        <v/>
      </c>
      <c r="AN36" s="658"/>
      <c r="AO36" s="659"/>
      <c r="AP36" s="659"/>
      <c r="AQ36" s="659"/>
      <c r="AR36" s="659"/>
      <c r="AS36" s="659"/>
      <c r="AT36" s="659"/>
      <c r="AU36" s="659"/>
      <c r="AV36" s="659"/>
      <c r="AW36" s="659"/>
      <c r="AX36" s="659"/>
      <c r="AY36" s="659"/>
      <c r="AZ36" s="659"/>
      <c r="BA36" s="659"/>
      <c r="BB36" s="659"/>
      <c r="BC36" s="659"/>
      <c r="BD36" s="213"/>
      <c r="BE36" s="658" t="str">
        <f t="shared" si="1"/>
        <v/>
      </c>
      <c r="BF36" s="658"/>
      <c r="BG36" s="659"/>
      <c r="BH36" s="659"/>
      <c r="BI36" s="659"/>
      <c r="BJ36" s="659"/>
      <c r="BK36" s="659"/>
      <c r="BL36" s="659"/>
      <c r="BM36" s="659"/>
      <c r="BN36" s="659"/>
      <c r="BO36" s="659"/>
      <c r="BP36" s="659"/>
      <c r="BQ36" s="659"/>
      <c r="BR36" s="659"/>
      <c r="BS36" s="659"/>
      <c r="BT36" s="659"/>
      <c r="BU36" s="659"/>
      <c r="BV36" s="213"/>
      <c r="BW36" s="658">
        <f t="shared" si="2"/>
        <v>12</v>
      </c>
      <c r="BX36" s="658"/>
      <c r="BY36" s="659" t="str">
        <f>IF('各会計、関係団体の財政状況及び健全化判断比率'!B70="","",'各会計、関係団体の財政状況及び健全化判断比率'!B70)</f>
        <v>奈良県住宅新築資金等貸付金回収管理組合</v>
      </c>
      <c r="BZ36" s="659"/>
      <c r="CA36" s="659"/>
      <c r="CB36" s="659"/>
      <c r="CC36" s="659"/>
      <c r="CD36" s="659"/>
      <c r="CE36" s="659"/>
      <c r="CF36" s="659"/>
      <c r="CG36" s="659"/>
      <c r="CH36" s="659"/>
      <c r="CI36" s="659"/>
      <c r="CJ36" s="659"/>
      <c r="CK36" s="659"/>
      <c r="CL36" s="659"/>
      <c r="CM36" s="659"/>
      <c r="CN36" s="213"/>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0"/>
      <c r="DG36" s="660" t="str">
        <f>IF('各会計、関係団体の財政状況及び健全化判断比率'!BR9="","",'各会計、関係団体の財政状況及び健全化判断比率'!BR9)</f>
        <v/>
      </c>
      <c r="DH36" s="660"/>
      <c r="DI36" s="217"/>
      <c r="DJ36" s="185"/>
      <c r="DK36" s="185"/>
      <c r="DL36" s="185"/>
      <c r="DM36" s="185"/>
      <c r="DN36" s="185"/>
      <c r="DO36" s="185"/>
    </row>
    <row r="37" spans="1:119" ht="32.25" customHeight="1" x14ac:dyDescent="0.15">
      <c r="A37" s="186"/>
      <c r="B37" s="212"/>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3"/>
      <c r="U37" s="658" t="str">
        <f t="shared" si="4"/>
        <v/>
      </c>
      <c r="V37" s="658"/>
      <c r="W37" s="659"/>
      <c r="X37" s="659"/>
      <c r="Y37" s="659"/>
      <c r="Z37" s="659"/>
      <c r="AA37" s="659"/>
      <c r="AB37" s="659"/>
      <c r="AC37" s="659"/>
      <c r="AD37" s="659"/>
      <c r="AE37" s="659"/>
      <c r="AF37" s="659"/>
      <c r="AG37" s="659"/>
      <c r="AH37" s="659"/>
      <c r="AI37" s="659"/>
      <c r="AJ37" s="659"/>
      <c r="AK37" s="659"/>
      <c r="AL37" s="213"/>
      <c r="AM37" s="658" t="str">
        <f t="shared" si="0"/>
        <v/>
      </c>
      <c r="AN37" s="658"/>
      <c r="AO37" s="659"/>
      <c r="AP37" s="659"/>
      <c r="AQ37" s="659"/>
      <c r="AR37" s="659"/>
      <c r="AS37" s="659"/>
      <c r="AT37" s="659"/>
      <c r="AU37" s="659"/>
      <c r="AV37" s="659"/>
      <c r="AW37" s="659"/>
      <c r="AX37" s="659"/>
      <c r="AY37" s="659"/>
      <c r="AZ37" s="659"/>
      <c r="BA37" s="659"/>
      <c r="BB37" s="659"/>
      <c r="BC37" s="659"/>
      <c r="BD37" s="213"/>
      <c r="BE37" s="658" t="str">
        <f t="shared" si="1"/>
        <v/>
      </c>
      <c r="BF37" s="658"/>
      <c r="BG37" s="659"/>
      <c r="BH37" s="659"/>
      <c r="BI37" s="659"/>
      <c r="BJ37" s="659"/>
      <c r="BK37" s="659"/>
      <c r="BL37" s="659"/>
      <c r="BM37" s="659"/>
      <c r="BN37" s="659"/>
      <c r="BO37" s="659"/>
      <c r="BP37" s="659"/>
      <c r="BQ37" s="659"/>
      <c r="BR37" s="659"/>
      <c r="BS37" s="659"/>
      <c r="BT37" s="659"/>
      <c r="BU37" s="659"/>
      <c r="BV37" s="213"/>
      <c r="BW37" s="658">
        <f t="shared" si="2"/>
        <v>13</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3"/>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0"/>
      <c r="DG37" s="660" t="str">
        <f>IF('各会計、関係団体の財政状況及び健全化判断比率'!BR10="","",'各会計、関係団体の財政状況及び健全化判断比率'!BR10)</f>
        <v/>
      </c>
      <c r="DH37" s="660"/>
      <c r="DI37" s="217"/>
      <c r="DJ37" s="185"/>
      <c r="DK37" s="185"/>
      <c r="DL37" s="185"/>
      <c r="DM37" s="185"/>
      <c r="DN37" s="185"/>
      <c r="DO37" s="185"/>
    </row>
    <row r="38" spans="1:119" ht="32.25" customHeight="1" x14ac:dyDescent="0.15">
      <c r="A38" s="186"/>
      <c r="B38" s="212"/>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3"/>
      <c r="U38" s="658" t="str">
        <f t="shared" si="4"/>
        <v/>
      </c>
      <c r="V38" s="658"/>
      <c r="W38" s="659"/>
      <c r="X38" s="659"/>
      <c r="Y38" s="659"/>
      <c r="Z38" s="659"/>
      <c r="AA38" s="659"/>
      <c r="AB38" s="659"/>
      <c r="AC38" s="659"/>
      <c r="AD38" s="659"/>
      <c r="AE38" s="659"/>
      <c r="AF38" s="659"/>
      <c r="AG38" s="659"/>
      <c r="AH38" s="659"/>
      <c r="AI38" s="659"/>
      <c r="AJ38" s="659"/>
      <c r="AK38" s="659"/>
      <c r="AL38" s="213"/>
      <c r="AM38" s="658" t="str">
        <f t="shared" si="0"/>
        <v/>
      </c>
      <c r="AN38" s="658"/>
      <c r="AO38" s="659"/>
      <c r="AP38" s="659"/>
      <c r="AQ38" s="659"/>
      <c r="AR38" s="659"/>
      <c r="AS38" s="659"/>
      <c r="AT38" s="659"/>
      <c r="AU38" s="659"/>
      <c r="AV38" s="659"/>
      <c r="AW38" s="659"/>
      <c r="AX38" s="659"/>
      <c r="AY38" s="659"/>
      <c r="AZ38" s="659"/>
      <c r="BA38" s="659"/>
      <c r="BB38" s="659"/>
      <c r="BC38" s="659"/>
      <c r="BD38" s="213"/>
      <c r="BE38" s="658" t="str">
        <f t="shared" si="1"/>
        <v/>
      </c>
      <c r="BF38" s="658"/>
      <c r="BG38" s="659"/>
      <c r="BH38" s="659"/>
      <c r="BI38" s="659"/>
      <c r="BJ38" s="659"/>
      <c r="BK38" s="659"/>
      <c r="BL38" s="659"/>
      <c r="BM38" s="659"/>
      <c r="BN38" s="659"/>
      <c r="BO38" s="659"/>
      <c r="BP38" s="659"/>
      <c r="BQ38" s="659"/>
      <c r="BR38" s="659"/>
      <c r="BS38" s="659"/>
      <c r="BT38" s="659"/>
      <c r="BU38" s="659"/>
      <c r="BV38" s="213"/>
      <c r="BW38" s="658">
        <f t="shared" si="2"/>
        <v>14</v>
      </c>
      <c r="BX38" s="658"/>
      <c r="BY38" s="659" t="str">
        <f>IF('各会計、関係団体の財政状況及び健全化判断比率'!B72="","",'各会計、関係団体の財政状況及び健全化判断比率'!B72)</f>
        <v>やまと広域環境衛生事務組合</v>
      </c>
      <c r="BZ38" s="659"/>
      <c r="CA38" s="659"/>
      <c r="CB38" s="659"/>
      <c r="CC38" s="659"/>
      <c r="CD38" s="659"/>
      <c r="CE38" s="659"/>
      <c r="CF38" s="659"/>
      <c r="CG38" s="659"/>
      <c r="CH38" s="659"/>
      <c r="CI38" s="659"/>
      <c r="CJ38" s="659"/>
      <c r="CK38" s="659"/>
      <c r="CL38" s="659"/>
      <c r="CM38" s="659"/>
      <c r="CN38" s="213"/>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0"/>
      <c r="DG38" s="660" t="str">
        <f>IF('各会計、関係団体の財政状況及び健全化判断比率'!BR11="","",'各会計、関係団体の財政状況及び健全化判断比率'!BR11)</f>
        <v/>
      </c>
      <c r="DH38" s="660"/>
      <c r="DI38" s="217"/>
      <c r="DJ38" s="185"/>
      <c r="DK38" s="185"/>
      <c r="DL38" s="185"/>
      <c r="DM38" s="185"/>
      <c r="DN38" s="185"/>
      <c r="DO38" s="185"/>
    </row>
    <row r="39" spans="1:119" ht="32.25" customHeight="1" x14ac:dyDescent="0.15">
      <c r="A39" s="186"/>
      <c r="B39" s="212"/>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3"/>
      <c r="U39" s="658" t="str">
        <f t="shared" si="4"/>
        <v/>
      </c>
      <c r="V39" s="658"/>
      <c r="W39" s="659"/>
      <c r="X39" s="659"/>
      <c r="Y39" s="659"/>
      <c r="Z39" s="659"/>
      <c r="AA39" s="659"/>
      <c r="AB39" s="659"/>
      <c r="AC39" s="659"/>
      <c r="AD39" s="659"/>
      <c r="AE39" s="659"/>
      <c r="AF39" s="659"/>
      <c r="AG39" s="659"/>
      <c r="AH39" s="659"/>
      <c r="AI39" s="659"/>
      <c r="AJ39" s="659"/>
      <c r="AK39" s="659"/>
      <c r="AL39" s="213"/>
      <c r="AM39" s="658" t="str">
        <f t="shared" si="0"/>
        <v/>
      </c>
      <c r="AN39" s="658"/>
      <c r="AO39" s="659"/>
      <c r="AP39" s="659"/>
      <c r="AQ39" s="659"/>
      <c r="AR39" s="659"/>
      <c r="AS39" s="659"/>
      <c r="AT39" s="659"/>
      <c r="AU39" s="659"/>
      <c r="AV39" s="659"/>
      <c r="AW39" s="659"/>
      <c r="AX39" s="659"/>
      <c r="AY39" s="659"/>
      <c r="AZ39" s="659"/>
      <c r="BA39" s="659"/>
      <c r="BB39" s="659"/>
      <c r="BC39" s="659"/>
      <c r="BD39" s="213"/>
      <c r="BE39" s="658" t="str">
        <f t="shared" si="1"/>
        <v/>
      </c>
      <c r="BF39" s="658"/>
      <c r="BG39" s="659"/>
      <c r="BH39" s="659"/>
      <c r="BI39" s="659"/>
      <c r="BJ39" s="659"/>
      <c r="BK39" s="659"/>
      <c r="BL39" s="659"/>
      <c r="BM39" s="659"/>
      <c r="BN39" s="659"/>
      <c r="BO39" s="659"/>
      <c r="BP39" s="659"/>
      <c r="BQ39" s="659"/>
      <c r="BR39" s="659"/>
      <c r="BS39" s="659"/>
      <c r="BT39" s="659"/>
      <c r="BU39" s="659"/>
      <c r="BV39" s="213"/>
      <c r="BW39" s="658">
        <f t="shared" si="2"/>
        <v>15</v>
      </c>
      <c r="BX39" s="658"/>
      <c r="BY39" s="659" t="str">
        <f>IF('各会計、関係団体の財政状況及び健全化判断比率'!B73="","",'各会計、関係団体の財政状況及び健全化判断比率'!B73)</f>
        <v>南和広域医療組合</v>
      </c>
      <c r="BZ39" s="659"/>
      <c r="CA39" s="659"/>
      <c r="CB39" s="659"/>
      <c r="CC39" s="659"/>
      <c r="CD39" s="659"/>
      <c r="CE39" s="659"/>
      <c r="CF39" s="659"/>
      <c r="CG39" s="659"/>
      <c r="CH39" s="659"/>
      <c r="CI39" s="659"/>
      <c r="CJ39" s="659"/>
      <c r="CK39" s="659"/>
      <c r="CL39" s="659"/>
      <c r="CM39" s="659"/>
      <c r="CN39" s="213"/>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0"/>
      <c r="DG39" s="660" t="str">
        <f>IF('各会計、関係団体の財政状況及び健全化判断比率'!BR12="","",'各会計、関係団体の財政状況及び健全化判断比率'!BR12)</f>
        <v/>
      </c>
      <c r="DH39" s="660"/>
      <c r="DI39" s="217"/>
      <c r="DJ39" s="185"/>
      <c r="DK39" s="185"/>
      <c r="DL39" s="185"/>
      <c r="DM39" s="185"/>
      <c r="DN39" s="185"/>
      <c r="DO39" s="185"/>
    </row>
    <row r="40" spans="1:119" ht="32.25" customHeight="1" x14ac:dyDescent="0.15">
      <c r="A40" s="186"/>
      <c r="B40" s="212"/>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3"/>
      <c r="U40" s="658" t="str">
        <f t="shared" si="4"/>
        <v/>
      </c>
      <c r="V40" s="658"/>
      <c r="W40" s="659"/>
      <c r="X40" s="659"/>
      <c r="Y40" s="659"/>
      <c r="Z40" s="659"/>
      <c r="AA40" s="659"/>
      <c r="AB40" s="659"/>
      <c r="AC40" s="659"/>
      <c r="AD40" s="659"/>
      <c r="AE40" s="659"/>
      <c r="AF40" s="659"/>
      <c r="AG40" s="659"/>
      <c r="AH40" s="659"/>
      <c r="AI40" s="659"/>
      <c r="AJ40" s="659"/>
      <c r="AK40" s="659"/>
      <c r="AL40" s="213"/>
      <c r="AM40" s="658" t="str">
        <f t="shared" si="0"/>
        <v/>
      </c>
      <c r="AN40" s="658"/>
      <c r="AO40" s="659"/>
      <c r="AP40" s="659"/>
      <c r="AQ40" s="659"/>
      <c r="AR40" s="659"/>
      <c r="AS40" s="659"/>
      <c r="AT40" s="659"/>
      <c r="AU40" s="659"/>
      <c r="AV40" s="659"/>
      <c r="AW40" s="659"/>
      <c r="AX40" s="659"/>
      <c r="AY40" s="659"/>
      <c r="AZ40" s="659"/>
      <c r="BA40" s="659"/>
      <c r="BB40" s="659"/>
      <c r="BC40" s="659"/>
      <c r="BD40" s="213"/>
      <c r="BE40" s="658" t="str">
        <f t="shared" si="1"/>
        <v/>
      </c>
      <c r="BF40" s="658"/>
      <c r="BG40" s="659"/>
      <c r="BH40" s="659"/>
      <c r="BI40" s="659"/>
      <c r="BJ40" s="659"/>
      <c r="BK40" s="659"/>
      <c r="BL40" s="659"/>
      <c r="BM40" s="659"/>
      <c r="BN40" s="659"/>
      <c r="BO40" s="659"/>
      <c r="BP40" s="659"/>
      <c r="BQ40" s="659"/>
      <c r="BR40" s="659"/>
      <c r="BS40" s="659"/>
      <c r="BT40" s="659"/>
      <c r="BU40" s="659"/>
      <c r="BV40" s="213"/>
      <c r="BW40" s="658">
        <f t="shared" si="2"/>
        <v>16</v>
      </c>
      <c r="BX40" s="658"/>
      <c r="BY40" s="659" t="str">
        <f>IF('各会計、関係団体の財政状況及び健全化判断比率'!B74="","",'各会計、関係団体の財政状況及び健全化判断比率'!B74)</f>
        <v>奈良県広域消防組合</v>
      </c>
      <c r="BZ40" s="659"/>
      <c r="CA40" s="659"/>
      <c r="CB40" s="659"/>
      <c r="CC40" s="659"/>
      <c r="CD40" s="659"/>
      <c r="CE40" s="659"/>
      <c r="CF40" s="659"/>
      <c r="CG40" s="659"/>
      <c r="CH40" s="659"/>
      <c r="CI40" s="659"/>
      <c r="CJ40" s="659"/>
      <c r="CK40" s="659"/>
      <c r="CL40" s="659"/>
      <c r="CM40" s="659"/>
      <c r="CN40" s="213"/>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0"/>
      <c r="DG40" s="660" t="str">
        <f>IF('各会計、関係団体の財政状況及び健全化判断比率'!BR13="","",'各会計、関係団体の財政状況及び健全化判断比率'!BR13)</f>
        <v/>
      </c>
      <c r="DH40" s="660"/>
      <c r="DI40" s="217"/>
      <c r="DJ40" s="185"/>
      <c r="DK40" s="185"/>
      <c r="DL40" s="185"/>
      <c r="DM40" s="185"/>
      <c r="DN40" s="185"/>
      <c r="DO40" s="185"/>
    </row>
    <row r="41" spans="1:119" ht="32.25" customHeight="1" x14ac:dyDescent="0.15">
      <c r="A41" s="186"/>
      <c r="B41" s="212"/>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3"/>
      <c r="U41" s="658" t="str">
        <f t="shared" si="4"/>
        <v/>
      </c>
      <c r="V41" s="658"/>
      <c r="W41" s="659"/>
      <c r="X41" s="659"/>
      <c r="Y41" s="659"/>
      <c r="Z41" s="659"/>
      <c r="AA41" s="659"/>
      <c r="AB41" s="659"/>
      <c r="AC41" s="659"/>
      <c r="AD41" s="659"/>
      <c r="AE41" s="659"/>
      <c r="AF41" s="659"/>
      <c r="AG41" s="659"/>
      <c r="AH41" s="659"/>
      <c r="AI41" s="659"/>
      <c r="AJ41" s="659"/>
      <c r="AK41" s="659"/>
      <c r="AL41" s="213"/>
      <c r="AM41" s="658" t="str">
        <f t="shared" si="0"/>
        <v/>
      </c>
      <c r="AN41" s="658"/>
      <c r="AO41" s="659"/>
      <c r="AP41" s="659"/>
      <c r="AQ41" s="659"/>
      <c r="AR41" s="659"/>
      <c r="AS41" s="659"/>
      <c r="AT41" s="659"/>
      <c r="AU41" s="659"/>
      <c r="AV41" s="659"/>
      <c r="AW41" s="659"/>
      <c r="AX41" s="659"/>
      <c r="AY41" s="659"/>
      <c r="AZ41" s="659"/>
      <c r="BA41" s="659"/>
      <c r="BB41" s="659"/>
      <c r="BC41" s="659"/>
      <c r="BD41" s="213"/>
      <c r="BE41" s="658" t="str">
        <f t="shared" si="1"/>
        <v/>
      </c>
      <c r="BF41" s="658"/>
      <c r="BG41" s="659"/>
      <c r="BH41" s="659"/>
      <c r="BI41" s="659"/>
      <c r="BJ41" s="659"/>
      <c r="BK41" s="659"/>
      <c r="BL41" s="659"/>
      <c r="BM41" s="659"/>
      <c r="BN41" s="659"/>
      <c r="BO41" s="659"/>
      <c r="BP41" s="659"/>
      <c r="BQ41" s="659"/>
      <c r="BR41" s="659"/>
      <c r="BS41" s="659"/>
      <c r="BT41" s="659"/>
      <c r="BU41" s="659"/>
      <c r="BV41" s="213"/>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3"/>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0"/>
      <c r="DG41" s="660" t="str">
        <f>IF('各会計、関係団体の財政状況及び健全化判断比率'!BR14="","",'各会計、関係団体の財政状況及び健全化判断比率'!BR14)</f>
        <v/>
      </c>
      <c r="DH41" s="660"/>
      <c r="DI41" s="217"/>
      <c r="DJ41" s="185"/>
      <c r="DK41" s="185"/>
      <c r="DL41" s="185"/>
      <c r="DM41" s="185"/>
      <c r="DN41" s="185"/>
      <c r="DO41" s="185"/>
    </row>
    <row r="42" spans="1:119" ht="32.25" customHeight="1" x14ac:dyDescent="0.15">
      <c r="A42" s="185"/>
      <c r="B42" s="212"/>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3"/>
      <c r="U42" s="658" t="str">
        <f t="shared" si="4"/>
        <v/>
      </c>
      <c r="V42" s="658"/>
      <c r="W42" s="659"/>
      <c r="X42" s="659"/>
      <c r="Y42" s="659"/>
      <c r="Z42" s="659"/>
      <c r="AA42" s="659"/>
      <c r="AB42" s="659"/>
      <c r="AC42" s="659"/>
      <c r="AD42" s="659"/>
      <c r="AE42" s="659"/>
      <c r="AF42" s="659"/>
      <c r="AG42" s="659"/>
      <c r="AH42" s="659"/>
      <c r="AI42" s="659"/>
      <c r="AJ42" s="659"/>
      <c r="AK42" s="659"/>
      <c r="AL42" s="213"/>
      <c r="AM42" s="658" t="str">
        <f t="shared" si="0"/>
        <v/>
      </c>
      <c r="AN42" s="658"/>
      <c r="AO42" s="659"/>
      <c r="AP42" s="659"/>
      <c r="AQ42" s="659"/>
      <c r="AR42" s="659"/>
      <c r="AS42" s="659"/>
      <c r="AT42" s="659"/>
      <c r="AU42" s="659"/>
      <c r="AV42" s="659"/>
      <c r="AW42" s="659"/>
      <c r="AX42" s="659"/>
      <c r="AY42" s="659"/>
      <c r="AZ42" s="659"/>
      <c r="BA42" s="659"/>
      <c r="BB42" s="659"/>
      <c r="BC42" s="659"/>
      <c r="BD42" s="213"/>
      <c r="BE42" s="658" t="str">
        <f t="shared" si="1"/>
        <v/>
      </c>
      <c r="BF42" s="658"/>
      <c r="BG42" s="659"/>
      <c r="BH42" s="659"/>
      <c r="BI42" s="659"/>
      <c r="BJ42" s="659"/>
      <c r="BK42" s="659"/>
      <c r="BL42" s="659"/>
      <c r="BM42" s="659"/>
      <c r="BN42" s="659"/>
      <c r="BO42" s="659"/>
      <c r="BP42" s="659"/>
      <c r="BQ42" s="659"/>
      <c r="BR42" s="659"/>
      <c r="BS42" s="659"/>
      <c r="BT42" s="659"/>
      <c r="BU42" s="659"/>
      <c r="BV42" s="213"/>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3"/>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0"/>
      <c r="DG42" s="660" t="str">
        <f>IF('各会計、関係団体の財政状況及び健全化判断比率'!BR15="","",'各会計、関係団体の財政状況及び健全化判断比率'!BR15)</f>
        <v/>
      </c>
      <c r="DH42" s="660"/>
      <c r="DI42" s="217"/>
      <c r="DJ42" s="185"/>
      <c r="DK42" s="185"/>
      <c r="DL42" s="185"/>
      <c r="DM42" s="185"/>
      <c r="DN42" s="185"/>
      <c r="DO42" s="185"/>
    </row>
    <row r="43" spans="1:119" ht="32.25" customHeight="1" x14ac:dyDescent="0.15">
      <c r="A43" s="185"/>
      <c r="B43" s="212"/>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3"/>
      <c r="U43" s="658" t="str">
        <f t="shared" si="4"/>
        <v/>
      </c>
      <c r="V43" s="658"/>
      <c r="W43" s="659"/>
      <c r="X43" s="659"/>
      <c r="Y43" s="659"/>
      <c r="Z43" s="659"/>
      <c r="AA43" s="659"/>
      <c r="AB43" s="659"/>
      <c r="AC43" s="659"/>
      <c r="AD43" s="659"/>
      <c r="AE43" s="659"/>
      <c r="AF43" s="659"/>
      <c r="AG43" s="659"/>
      <c r="AH43" s="659"/>
      <c r="AI43" s="659"/>
      <c r="AJ43" s="659"/>
      <c r="AK43" s="659"/>
      <c r="AL43" s="213"/>
      <c r="AM43" s="658" t="str">
        <f t="shared" si="0"/>
        <v/>
      </c>
      <c r="AN43" s="658"/>
      <c r="AO43" s="659"/>
      <c r="AP43" s="659"/>
      <c r="AQ43" s="659"/>
      <c r="AR43" s="659"/>
      <c r="AS43" s="659"/>
      <c r="AT43" s="659"/>
      <c r="AU43" s="659"/>
      <c r="AV43" s="659"/>
      <c r="AW43" s="659"/>
      <c r="AX43" s="659"/>
      <c r="AY43" s="659"/>
      <c r="AZ43" s="659"/>
      <c r="BA43" s="659"/>
      <c r="BB43" s="659"/>
      <c r="BC43" s="659"/>
      <c r="BD43" s="213"/>
      <c r="BE43" s="658" t="str">
        <f t="shared" si="1"/>
        <v/>
      </c>
      <c r="BF43" s="658"/>
      <c r="BG43" s="659"/>
      <c r="BH43" s="659"/>
      <c r="BI43" s="659"/>
      <c r="BJ43" s="659"/>
      <c r="BK43" s="659"/>
      <c r="BL43" s="659"/>
      <c r="BM43" s="659"/>
      <c r="BN43" s="659"/>
      <c r="BO43" s="659"/>
      <c r="BP43" s="659"/>
      <c r="BQ43" s="659"/>
      <c r="BR43" s="659"/>
      <c r="BS43" s="659"/>
      <c r="BT43" s="659"/>
      <c r="BU43" s="659"/>
      <c r="BV43" s="213"/>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3"/>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0"/>
      <c r="DG43" s="660" t="str">
        <f>IF('各会計、関係団体の財政状況及び健全化判断比率'!BR16="","",'各会計、関係団体の財政状況及び健全化判断比率'!BR16)</f>
        <v/>
      </c>
      <c r="DH43" s="66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sheetData>
  <sheetProtection algorithmName="SHA-512" hashValue="Mz8xg+YRKhJMq6OccpcTf+u0ee5yqwITPTIrAkMso2Lovgalef5Kqk3BVuPh7WRaIUGPATpSMsc+i+eY2vhzew==" saltValue="irqrMMt2jPwTUzxDmH9c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3.54</v>
      </c>
      <c r="G34" s="33">
        <v>1.1499999999999999</v>
      </c>
      <c r="H34" s="33">
        <v>2.81</v>
      </c>
      <c r="I34" s="33">
        <v>1.86</v>
      </c>
      <c r="J34" s="34">
        <v>6.89</v>
      </c>
      <c r="K34" s="22"/>
      <c r="L34" s="22"/>
      <c r="M34" s="22"/>
      <c r="N34" s="22"/>
      <c r="O34" s="22"/>
      <c r="P34" s="22"/>
    </row>
    <row r="35" spans="1:16" ht="39" customHeight="1" x14ac:dyDescent="0.15">
      <c r="A35" s="22"/>
      <c r="B35" s="35"/>
      <c r="C35" s="1244" t="s">
        <v>563</v>
      </c>
      <c r="D35" s="1245"/>
      <c r="E35" s="1246"/>
      <c r="F35" s="36">
        <v>4.25</v>
      </c>
      <c r="G35" s="37">
        <v>2.92</v>
      </c>
      <c r="H35" s="37">
        <v>2.75</v>
      </c>
      <c r="I35" s="37">
        <v>4.91</v>
      </c>
      <c r="J35" s="38">
        <v>4.99</v>
      </c>
      <c r="K35" s="22"/>
      <c r="L35" s="22"/>
      <c r="M35" s="22"/>
      <c r="N35" s="22"/>
      <c r="O35" s="22"/>
      <c r="P35" s="22"/>
    </row>
    <row r="36" spans="1:16" ht="39" customHeight="1" x14ac:dyDescent="0.15">
      <c r="A36" s="22"/>
      <c r="B36" s="35"/>
      <c r="C36" s="1244" t="s">
        <v>564</v>
      </c>
      <c r="D36" s="1245"/>
      <c r="E36" s="1246"/>
      <c r="F36" s="36">
        <v>1.03</v>
      </c>
      <c r="G36" s="37">
        <v>1.46</v>
      </c>
      <c r="H36" s="37">
        <v>0.04</v>
      </c>
      <c r="I36" s="37">
        <v>0.22</v>
      </c>
      <c r="J36" s="38">
        <v>0.64</v>
      </c>
      <c r="K36" s="22"/>
      <c r="L36" s="22"/>
      <c r="M36" s="22"/>
      <c r="N36" s="22"/>
      <c r="O36" s="22"/>
      <c r="P36" s="22"/>
    </row>
    <row r="37" spans="1:16" ht="39" customHeight="1" x14ac:dyDescent="0.15">
      <c r="A37" s="22"/>
      <c r="B37" s="35"/>
      <c r="C37" s="1244" t="s">
        <v>565</v>
      </c>
      <c r="D37" s="1245"/>
      <c r="E37" s="1246"/>
      <c r="F37" s="36">
        <v>0.51</v>
      </c>
      <c r="G37" s="37">
        <v>0.55000000000000004</v>
      </c>
      <c r="H37" s="37">
        <v>0.62</v>
      </c>
      <c r="I37" s="37">
        <v>0.52</v>
      </c>
      <c r="J37" s="38">
        <v>0.19</v>
      </c>
      <c r="K37" s="22"/>
      <c r="L37" s="22"/>
      <c r="M37" s="22"/>
      <c r="N37" s="22"/>
      <c r="O37" s="22"/>
      <c r="P37" s="22"/>
    </row>
    <row r="38" spans="1:16" ht="39" customHeight="1" x14ac:dyDescent="0.15">
      <c r="A38" s="22"/>
      <c r="B38" s="35"/>
      <c r="C38" s="1244" t="s">
        <v>566</v>
      </c>
      <c r="D38" s="1245"/>
      <c r="E38" s="1246"/>
      <c r="F38" s="36" t="s">
        <v>512</v>
      </c>
      <c r="G38" s="37" t="s">
        <v>512</v>
      </c>
      <c r="H38" s="37" t="s">
        <v>512</v>
      </c>
      <c r="I38" s="37">
        <v>0.2</v>
      </c>
      <c r="J38" s="38">
        <v>0.13</v>
      </c>
      <c r="K38" s="22"/>
      <c r="L38" s="22"/>
      <c r="M38" s="22"/>
      <c r="N38" s="22"/>
      <c r="O38" s="22"/>
      <c r="P38" s="22"/>
    </row>
    <row r="39" spans="1:16" ht="39" customHeight="1" x14ac:dyDescent="0.15">
      <c r="A39" s="22"/>
      <c r="B39" s="35"/>
      <c r="C39" s="1244" t="s">
        <v>567</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568</v>
      </c>
      <c r="D40" s="1245"/>
      <c r="E40" s="1246"/>
      <c r="F40" s="36">
        <v>0</v>
      </c>
      <c r="G40" s="37">
        <v>0</v>
      </c>
      <c r="H40" s="37">
        <v>0</v>
      </c>
      <c r="I40" s="37">
        <v>0</v>
      </c>
      <c r="J40" s="38">
        <v>0</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571</v>
      </c>
      <c r="D43" s="1248"/>
      <c r="E43" s="1249"/>
      <c r="F43" s="41">
        <v>0.11</v>
      </c>
      <c r="G43" s="42">
        <v>0</v>
      </c>
      <c r="H43" s="42">
        <v>0.24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GWqgncRx6ejQpixWmSOI5Oo6sUhcybHfWWQP4B/NT3ZoZjDxcooo+vyqtME2x+6afg0m8RhrSgDR8hMaMVMA==" saltValue="04h02cyMolNlAnhhcv/E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2945</v>
      </c>
      <c r="L45" s="60">
        <v>2965</v>
      </c>
      <c r="M45" s="60">
        <v>2980</v>
      </c>
      <c r="N45" s="60">
        <v>2878</v>
      </c>
      <c r="O45" s="61">
        <v>2837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15</v>
      </c>
      <c r="F48" s="1260"/>
      <c r="G48" s="1260"/>
      <c r="H48" s="1260"/>
      <c r="I48" s="1260"/>
      <c r="J48" s="1261"/>
      <c r="K48" s="63">
        <v>836</v>
      </c>
      <c r="L48" s="64">
        <v>876</v>
      </c>
      <c r="M48" s="64">
        <v>905</v>
      </c>
      <c r="N48" s="64">
        <v>745</v>
      </c>
      <c r="O48" s="65">
        <v>682</v>
      </c>
      <c r="P48" s="48"/>
      <c r="Q48" s="48"/>
      <c r="R48" s="48"/>
      <c r="S48" s="48"/>
      <c r="T48" s="48"/>
      <c r="U48" s="48"/>
    </row>
    <row r="49" spans="1:21" ht="30.75" customHeight="1" x14ac:dyDescent="0.15">
      <c r="A49" s="48"/>
      <c r="B49" s="1254"/>
      <c r="C49" s="1255"/>
      <c r="D49" s="62"/>
      <c r="E49" s="1260" t="s">
        <v>16</v>
      </c>
      <c r="F49" s="1260"/>
      <c r="G49" s="1260"/>
      <c r="H49" s="1260"/>
      <c r="I49" s="1260"/>
      <c r="J49" s="1261"/>
      <c r="K49" s="63">
        <v>22</v>
      </c>
      <c r="L49" s="64">
        <v>137</v>
      </c>
      <c r="M49" s="64">
        <v>186</v>
      </c>
      <c r="N49" s="64">
        <v>193</v>
      </c>
      <c r="O49" s="65">
        <v>200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512</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2598</v>
      </c>
      <c r="L52" s="64">
        <v>2671</v>
      </c>
      <c r="M52" s="64">
        <v>2783</v>
      </c>
      <c r="N52" s="64">
        <v>2695</v>
      </c>
      <c r="O52" s="65">
        <v>2780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1205</v>
      </c>
      <c r="L53" s="69">
        <v>1307</v>
      </c>
      <c r="M53" s="69">
        <v>1288</v>
      </c>
      <c r="N53" s="69">
        <v>1121</v>
      </c>
      <c r="O53" s="70">
        <v>939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578</v>
      </c>
      <c r="L57" s="84" t="s">
        <v>579</v>
      </c>
      <c r="M57" s="84" t="s">
        <v>578</v>
      </c>
      <c r="N57" s="84" t="s">
        <v>580</v>
      </c>
      <c r="O57" s="387" t="s">
        <v>579</v>
      </c>
    </row>
    <row r="58" spans="1:21" ht="31.5" customHeight="1" thickBot="1" x14ac:dyDescent="0.2">
      <c r="B58" s="1270"/>
      <c r="C58" s="1271"/>
      <c r="D58" s="1275" t="s">
        <v>27</v>
      </c>
      <c r="E58" s="1276"/>
      <c r="F58" s="1276"/>
      <c r="G58" s="1276"/>
      <c r="H58" s="1276"/>
      <c r="I58" s="1276"/>
      <c r="J58" s="1277"/>
      <c r="K58" s="85" t="s">
        <v>579</v>
      </c>
      <c r="L58" s="86" t="s">
        <v>579</v>
      </c>
      <c r="M58" s="86" t="s">
        <v>579</v>
      </c>
      <c r="N58" s="86" t="s">
        <v>579</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et4qbbRerc/57HfQyP7rXfiid037RDpBvQlk0noC+XISVU9C0wM3gvuZnmRmoAZs+1+W6vFF0qyA3HUvWEkzA==" saltValue="B6QQWfThrVqTaMOEFJWN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8" t="s">
        <v>30</v>
      </c>
      <c r="C41" s="1279"/>
      <c r="D41" s="101"/>
      <c r="E41" s="1284" t="s">
        <v>31</v>
      </c>
      <c r="F41" s="1284"/>
      <c r="G41" s="1284"/>
      <c r="H41" s="1285"/>
      <c r="I41" s="102">
        <v>26440</v>
      </c>
      <c r="J41" s="103">
        <v>26525</v>
      </c>
      <c r="K41" s="103">
        <v>26255</v>
      </c>
      <c r="L41" s="103">
        <v>27713</v>
      </c>
      <c r="M41" s="104">
        <v>28759</v>
      </c>
    </row>
    <row r="42" spans="2:13" ht="27.75" customHeight="1" x14ac:dyDescent="0.15">
      <c r="B42" s="1280"/>
      <c r="C42" s="1281"/>
      <c r="D42" s="105"/>
      <c r="E42" s="1286" t="s">
        <v>32</v>
      </c>
      <c r="F42" s="1286"/>
      <c r="G42" s="1286"/>
      <c r="H42" s="1287"/>
      <c r="I42" s="106" t="s">
        <v>512</v>
      </c>
      <c r="J42" s="107" t="s">
        <v>512</v>
      </c>
      <c r="K42" s="107" t="s">
        <v>512</v>
      </c>
      <c r="L42" s="107" t="s">
        <v>512</v>
      </c>
      <c r="M42" s="108" t="s">
        <v>512</v>
      </c>
    </row>
    <row r="43" spans="2:13" ht="27.75" customHeight="1" x14ac:dyDescent="0.15">
      <c r="B43" s="1280"/>
      <c r="C43" s="1281"/>
      <c r="D43" s="105"/>
      <c r="E43" s="1286" t="s">
        <v>33</v>
      </c>
      <c r="F43" s="1286"/>
      <c r="G43" s="1286"/>
      <c r="H43" s="1287"/>
      <c r="I43" s="106">
        <v>7150</v>
      </c>
      <c r="J43" s="107">
        <v>6473</v>
      </c>
      <c r="K43" s="107">
        <v>6275</v>
      </c>
      <c r="L43" s="107">
        <v>5927</v>
      </c>
      <c r="M43" s="108">
        <v>5349</v>
      </c>
    </row>
    <row r="44" spans="2:13" ht="27.75" customHeight="1" x14ac:dyDescent="0.15">
      <c r="B44" s="1280"/>
      <c r="C44" s="1281"/>
      <c r="D44" s="105"/>
      <c r="E44" s="1286" t="s">
        <v>34</v>
      </c>
      <c r="F44" s="1286"/>
      <c r="G44" s="1286"/>
      <c r="H44" s="1287"/>
      <c r="I44" s="106">
        <v>1943</v>
      </c>
      <c r="J44" s="107">
        <v>1973</v>
      </c>
      <c r="K44" s="107">
        <v>1718</v>
      </c>
      <c r="L44" s="107">
        <v>1533</v>
      </c>
      <c r="M44" s="108">
        <v>1343</v>
      </c>
    </row>
    <row r="45" spans="2:13" ht="27.75" customHeight="1" x14ac:dyDescent="0.15">
      <c r="B45" s="1280"/>
      <c r="C45" s="1281"/>
      <c r="D45" s="105"/>
      <c r="E45" s="1286" t="s">
        <v>35</v>
      </c>
      <c r="F45" s="1286"/>
      <c r="G45" s="1286"/>
      <c r="H45" s="1287"/>
      <c r="I45" s="106">
        <v>2796</v>
      </c>
      <c r="J45" s="107">
        <v>2672</v>
      </c>
      <c r="K45" s="107">
        <v>2715</v>
      </c>
      <c r="L45" s="107">
        <v>2343</v>
      </c>
      <c r="M45" s="108">
        <v>2377</v>
      </c>
    </row>
    <row r="46" spans="2:13" ht="27.75" customHeight="1" x14ac:dyDescent="0.15">
      <c r="B46" s="1280"/>
      <c r="C46" s="1281"/>
      <c r="D46" s="109"/>
      <c r="E46" s="1286" t="s">
        <v>36</v>
      </c>
      <c r="F46" s="1286"/>
      <c r="G46" s="1286"/>
      <c r="H46" s="1287"/>
      <c r="I46" s="106">
        <v>1994</v>
      </c>
      <c r="J46" s="107">
        <v>2008</v>
      </c>
      <c r="K46" s="107">
        <v>1840</v>
      </c>
      <c r="L46" s="107">
        <v>1751</v>
      </c>
      <c r="M46" s="108">
        <v>1751</v>
      </c>
    </row>
    <row r="47" spans="2:13" ht="27.75" customHeight="1" x14ac:dyDescent="0.15">
      <c r="B47" s="1280"/>
      <c r="C47" s="1281"/>
      <c r="D47" s="110"/>
      <c r="E47" s="1288" t="s">
        <v>37</v>
      </c>
      <c r="F47" s="1289"/>
      <c r="G47" s="1289"/>
      <c r="H47" s="1290"/>
      <c r="I47" s="106" t="s">
        <v>512</v>
      </c>
      <c r="J47" s="107" t="s">
        <v>512</v>
      </c>
      <c r="K47" s="107" t="s">
        <v>512</v>
      </c>
      <c r="L47" s="107" t="s">
        <v>512</v>
      </c>
      <c r="M47" s="108" t="s">
        <v>512</v>
      </c>
    </row>
    <row r="48" spans="2:13" ht="27.75" customHeight="1" x14ac:dyDescent="0.15">
      <c r="B48" s="1280"/>
      <c r="C48" s="1281"/>
      <c r="D48" s="105"/>
      <c r="E48" s="1286" t="s">
        <v>38</v>
      </c>
      <c r="F48" s="1286"/>
      <c r="G48" s="1286"/>
      <c r="H48" s="1287"/>
      <c r="I48" s="106" t="s">
        <v>512</v>
      </c>
      <c r="J48" s="107" t="s">
        <v>512</v>
      </c>
      <c r="K48" s="107" t="s">
        <v>512</v>
      </c>
      <c r="L48" s="107" t="s">
        <v>512</v>
      </c>
      <c r="M48" s="108" t="s">
        <v>512</v>
      </c>
    </row>
    <row r="49" spans="2:13" ht="27.75" customHeight="1" x14ac:dyDescent="0.15">
      <c r="B49" s="1282"/>
      <c r="C49" s="1283"/>
      <c r="D49" s="105"/>
      <c r="E49" s="1286" t="s">
        <v>39</v>
      </c>
      <c r="F49" s="1286"/>
      <c r="G49" s="1286"/>
      <c r="H49" s="1287"/>
      <c r="I49" s="106" t="s">
        <v>512</v>
      </c>
      <c r="J49" s="107" t="s">
        <v>512</v>
      </c>
      <c r="K49" s="107" t="s">
        <v>512</v>
      </c>
      <c r="L49" s="107" t="s">
        <v>512</v>
      </c>
      <c r="M49" s="108" t="s">
        <v>512</v>
      </c>
    </row>
    <row r="50" spans="2:13" ht="27.75" customHeight="1" x14ac:dyDescent="0.15">
      <c r="B50" s="1291" t="s">
        <v>40</v>
      </c>
      <c r="C50" s="1292"/>
      <c r="D50" s="111"/>
      <c r="E50" s="1286" t="s">
        <v>41</v>
      </c>
      <c r="F50" s="1286"/>
      <c r="G50" s="1286"/>
      <c r="H50" s="1287"/>
      <c r="I50" s="106">
        <v>3836</v>
      </c>
      <c r="J50" s="107">
        <v>3960</v>
      </c>
      <c r="K50" s="107">
        <v>3356</v>
      </c>
      <c r="L50" s="107">
        <v>2982</v>
      </c>
      <c r="M50" s="108">
        <v>2780</v>
      </c>
    </row>
    <row r="51" spans="2:13" ht="27.75" customHeight="1" x14ac:dyDescent="0.15">
      <c r="B51" s="1280"/>
      <c r="C51" s="1281"/>
      <c r="D51" s="105"/>
      <c r="E51" s="1286" t="s">
        <v>42</v>
      </c>
      <c r="F51" s="1286"/>
      <c r="G51" s="1286"/>
      <c r="H51" s="1287"/>
      <c r="I51" s="106">
        <v>2112</v>
      </c>
      <c r="J51" s="107">
        <v>2062</v>
      </c>
      <c r="K51" s="107">
        <v>1807</v>
      </c>
      <c r="L51" s="107">
        <v>1698</v>
      </c>
      <c r="M51" s="108">
        <v>1567</v>
      </c>
    </row>
    <row r="52" spans="2:13" ht="27.75" customHeight="1" x14ac:dyDescent="0.15">
      <c r="B52" s="1282"/>
      <c r="C52" s="1283"/>
      <c r="D52" s="105"/>
      <c r="E52" s="1286" t="s">
        <v>43</v>
      </c>
      <c r="F52" s="1286"/>
      <c r="G52" s="1286"/>
      <c r="H52" s="1287"/>
      <c r="I52" s="106">
        <v>23764</v>
      </c>
      <c r="J52" s="107">
        <v>23810</v>
      </c>
      <c r="K52" s="107">
        <v>23539</v>
      </c>
      <c r="L52" s="107">
        <v>24460</v>
      </c>
      <c r="M52" s="108">
        <v>24927</v>
      </c>
    </row>
    <row r="53" spans="2:13" ht="27.75" customHeight="1" thickBot="1" x14ac:dyDescent="0.2">
      <c r="B53" s="1293" t="s">
        <v>44</v>
      </c>
      <c r="C53" s="1294"/>
      <c r="D53" s="112"/>
      <c r="E53" s="1295" t="s">
        <v>45</v>
      </c>
      <c r="F53" s="1295"/>
      <c r="G53" s="1295"/>
      <c r="H53" s="1296"/>
      <c r="I53" s="113">
        <v>10613</v>
      </c>
      <c r="J53" s="114">
        <v>9818</v>
      </c>
      <c r="K53" s="114">
        <v>10101</v>
      </c>
      <c r="L53" s="114">
        <v>10126</v>
      </c>
      <c r="M53" s="115">
        <v>10305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57zPaC9NqeJ/JGzJhBrDfs5MF6C0bP7vEInfQnqbWHcLlYSA8EvlRES7mFIzGMiE1/7V6r5LJ9uusM12x4l08A==" saltValue="YGau21o5AC23+suAFYG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5" t="s">
        <v>48</v>
      </c>
      <c r="D55" s="1305"/>
      <c r="E55" s="1306"/>
      <c r="F55" s="127">
        <v>1499</v>
      </c>
      <c r="G55" s="127">
        <v>1343</v>
      </c>
      <c r="H55" s="128">
        <v>1343</v>
      </c>
    </row>
    <row r="56" spans="2:8" ht="52.5" customHeight="1" x14ac:dyDescent="0.15">
      <c r="B56" s="129"/>
      <c r="C56" s="1307" t="s">
        <v>49</v>
      </c>
      <c r="D56" s="1307"/>
      <c r="E56" s="1308"/>
      <c r="F56" s="130">
        <v>932</v>
      </c>
      <c r="G56" s="130">
        <v>802</v>
      </c>
      <c r="H56" s="131">
        <v>648</v>
      </c>
    </row>
    <row r="57" spans="2:8" ht="53.25" customHeight="1" x14ac:dyDescent="0.15">
      <c r="B57" s="129"/>
      <c r="C57" s="1309" t="s">
        <v>50</v>
      </c>
      <c r="D57" s="1309"/>
      <c r="E57" s="1310"/>
      <c r="F57" s="132">
        <v>2562</v>
      </c>
      <c r="G57" s="132">
        <v>2501</v>
      </c>
      <c r="H57" s="133">
        <v>2527</v>
      </c>
    </row>
    <row r="58" spans="2:8" ht="45.75" customHeight="1" x14ac:dyDescent="0.15">
      <c r="B58" s="134"/>
      <c r="C58" s="1297" t="s">
        <v>581</v>
      </c>
      <c r="D58" s="1298"/>
      <c r="E58" s="1299"/>
      <c r="F58" s="135">
        <v>1740</v>
      </c>
      <c r="G58" s="135">
        <v>1740</v>
      </c>
      <c r="H58" s="136">
        <v>1740</v>
      </c>
    </row>
    <row r="59" spans="2:8" ht="45.75" customHeight="1" x14ac:dyDescent="0.15">
      <c r="B59" s="134"/>
      <c r="C59" s="1297" t="s">
        <v>582</v>
      </c>
      <c r="D59" s="1298"/>
      <c r="E59" s="1299"/>
      <c r="F59" s="135">
        <v>412</v>
      </c>
      <c r="G59" s="135">
        <v>392</v>
      </c>
      <c r="H59" s="136">
        <v>402</v>
      </c>
    </row>
    <row r="60" spans="2:8" ht="45.75" customHeight="1" x14ac:dyDescent="0.15">
      <c r="B60" s="134"/>
      <c r="C60" s="1297" t="s">
        <v>583</v>
      </c>
      <c r="D60" s="1298"/>
      <c r="E60" s="1299"/>
      <c r="F60" s="135">
        <v>208</v>
      </c>
      <c r="G60" s="135">
        <v>212</v>
      </c>
      <c r="H60" s="136">
        <v>185</v>
      </c>
    </row>
    <row r="61" spans="2:8" ht="45.75" customHeight="1" x14ac:dyDescent="0.15">
      <c r="B61" s="134"/>
      <c r="C61" s="1297" t="s">
        <v>584</v>
      </c>
      <c r="D61" s="1298"/>
      <c r="E61" s="1299"/>
      <c r="F61" s="135">
        <v>63</v>
      </c>
      <c r="G61" s="135">
        <v>76</v>
      </c>
      <c r="H61" s="136">
        <v>82</v>
      </c>
    </row>
    <row r="62" spans="2:8" ht="45.75" customHeight="1" thickBot="1" x14ac:dyDescent="0.2">
      <c r="B62" s="137"/>
      <c r="C62" s="1300" t="s">
        <v>585</v>
      </c>
      <c r="D62" s="1301"/>
      <c r="E62" s="1302"/>
      <c r="F62" s="138">
        <v>77</v>
      </c>
      <c r="G62" s="138">
        <v>62</v>
      </c>
      <c r="H62" s="139">
        <v>62</v>
      </c>
    </row>
    <row r="63" spans="2:8" ht="52.5" customHeight="1" thickBot="1" x14ac:dyDescent="0.2">
      <c r="B63" s="140"/>
      <c r="C63" s="1303" t="s">
        <v>51</v>
      </c>
      <c r="D63" s="1303"/>
      <c r="E63" s="1304"/>
      <c r="F63" s="141">
        <v>4993</v>
      </c>
      <c r="G63" s="141">
        <v>4646</v>
      </c>
      <c r="H63" s="142">
        <v>4519</v>
      </c>
    </row>
    <row r="64" spans="2:8" ht="15" customHeight="1" x14ac:dyDescent="0.15"/>
  </sheetData>
  <sheetProtection algorithmName="SHA-512" hashValue="tm6+KrqB8Mu5CGscyhgE6BHHe+b6PfMmPvTEGiJi4Esvqb9W8vxy8cm82SzJ9evjx5dQZOqv3BfijWSRlQ0xAQ==" saltValue="E2DdzSxZugIeNNFL+ERL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37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1"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89"/>
      <c r="G51" s="1322"/>
      <c r="H51" s="1322"/>
      <c r="I51" s="1332"/>
      <c r="J51" s="1332"/>
      <c r="K51" s="1318"/>
      <c r="L51" s="1318"/>
      <c r="M51" s="1318"/>
      <c r="N51" s="1318"/>
      <c r="AM51" s="396"/>
      <c r="AN51" s="1313" t="s">
        <v>605</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1">
        <v>126</v>
      </c>
      <c r="BQ51" s="1311"/>
      <c r="BR51" s="1311"/>
      <c r="BS51" s="1311"/>
      <c r="BT51" s="1311"/>
      <c r="BU51" s="1311"/>
      <c r="BV51" s="1311"/>
      <c r="BW51" s="1311"/>
      <c r="BX51" s="1311">
        <v>119.6</v>
      </c>
      <c r="BY51" s="1311"/>
      <c r="BZ51" s="1311"/>
      <c r="CA51" s="1311"/>
      <c r="CB51" s="1311"/>
      <c r="CC51" s="1311"/>
      <c r="CD51" s="1311"/>
      <c r="CE51" s="1311"/>
      <c r="CF51" s="1311">
        <v>123.1</v>
      </c>
      <c r="CG51" s="1311"/>
      <c r="CH51" s="1311"/>
      <c r="CI51" s="1311"/>
      <c r="CJ51" s="1311"/>
      <c r="CK51" s="1311"/>
      <c r="CL51" s="1311"/>
      <c r="CM51" s="1311"/>
      <c r="CN51" s="1311">
        <v>123.2</v>
      </c>
      <c r="CO51" s="1311"/>
      <c r="CP51" s="1311"/>
      <c r="CQ51" s="1311"/>
      <c r="CR51" s="1311"/>
      <c r="CS51" s="1311"/>
      <c r="CT51" s="1311"/>
      <c r="CU51" s="1311"/>
      <c r="CV51" s="1311">
        <v>120.9</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8"/>
      <c r="L53" s="1318"/>
      <c r="M53" s="1318"/>
      <c r="N53" s="1318"/>
      <c r="AM53" s="396"/>
      <c r="AN53" s="1313"/>
      <c r="AO53" s="1313"/>
      <c r="AP53" s="1313"/>
      <c r="AQ53" s="1313"/>
      <c r="AR53" s="1313"/>
      <c r="AS53" s="1313"/>
      <c r="AT53" s="1313"/>
      <c r="AU53" s="1313"/>
      <c r="AV53" s="1313"/>
      <c r="AW53" s="1313"/>
      <c r="AX53" s="1313"/>
      <c r="AY53" s="1313"/>
      <c r="AZ53" s="1313"/>
      <c r="BA53" s="1313"/>
      <c r="BB53" s="1313" t="s">
        <v>610</v>
      </c>
      <c r="BC53" s="1313"/>
      <c r="BD53" s="1313"/>
      <c r="BE53" s="1313"/>
      <c r="BF53" s="1313"/>
      <c r="BG53" s="1313"/>
      <c r="BH53" s="1313"/>
      <c r="BI53" s="1313"/>
      <c r="BJ53" s="1313"/>
      <c r="BK53" s="1313"/>
      <c r="BL53" s="1313"/>
      <c r="BM53" s="1313"/>
      <c r="BN53" s="1313"/>
      <c r="BO53" s="1313"/>
      <c r="BP53" s="1311">
        <v>54.1</v>
      </c>
      <c r="BQ53" s="1311"/>
      <c r="BR53" s="1311"/>
      <c r="BS53" s="1311"/>
      <c r="BT53" s="1311"/>
      <c r="BU53" s="1311"/>
      <c r="BV53" s="1311"/>
      <c r="BW53" s="1311"/>
      <c r="BX53" s="1311">
        <v>55.9</v>
      </c>
      <c r="BY53" s="1311"/>
      <c r="BZ53" s="1311"/>
      <c r="CA53" s="1311"/>
      <c r="CB53" s="1311"/>
      <c r="CC53" s="1311"/>
      <c r="CD53" s="1311"/>
      <c r="CE53" s="1311"/>
      <c r="CF53" s="1311">
        <v>57.6</v>
      </c>
      <c r="CG53" s="1311"/>
      <c r="CH53" s="1311"/>
      <c r="CI53" s="1311"/>
      <c r="CJ53" s="1311"/>
      <c r="CK53" s="1311"/>
      <c r="CL53" s="1311"/>
      <c r="CM53" s="1311"/>
      <c r="CN53" s="1311">
        <v>58.6</v>
      </c>
      <c r="CO53" s="1311"/>
      <c r="CP53" s="1311"/>
      <c r="CQ53" s="1311"/>
      <c r="CR53" s="1311"/>
      <c r="CS53" s="1311"/>
      <c r="CT53" s="1311"/>
      <c r="CU53" s="1311"/>
      <c r="CV53" s="1311">
        <v>60.2</v>
      </c>
      <c r="CW53" s="1311"/>
      <c r="CX53" s="1311"/>
      <c r="CY53" s="1311"/>
      <c r="CZ53" s="1311"/>
      <c r="DA53" s="1311"/>
      <c r="DB53" s="1311"/>
      <c r="DC53" s="1311"/>
    </row>
    <row r="54" spans="1:109" ht="13.5" x14ac:dyDescent="0.15">
      <c r="A54" s="404"/>
      <c r="B54" s="389"/>
      <c r="G54" s="1322"/>
      <c r="H54" s="1322"/>
      <c r="I54" s="1316"/>
      <c r="J54" s="1316"/>
      <c r="K54" s="1318"/>
      <c r="L54" s="1318"/>
      <c r="M54" s="1318"/>
      <c r="N54" s="1318"/>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8"/>
      <c r="L55" s="1318"/>
      <c r="M55" s="1318"/>
      <c r="N55" s="1318"/>
      <c r="AN55" s="1315" t="s">
        <v>604</v>
      </c>
      <c r="AO55" s="1315"/>
      <c r="AP55" s="1315"/>
      <c r="AQ55" s="1315"/>
      <c r="AR55" s="1315"/>
      <c r="AS55" s="1315"/>
      <c r="AT55" s="1315"/>
      <c r="AU55" s="1315"/>
      <c r="AV55" s="1315"/>
      <c r="AW55" s="1315"/>
      <c r="AX55" s="1315"/>
      <c r="AY55" s="1315"/>
      <c r="AZ55" s="1315"/>
      <c r="BA55" s="1315"/>
      <c r="BB55" s="1313" t="s">
        <v>603</v>
      </c>
      <c r="BC55" s="1313"/>
      <c r="BD55" s="1313"/>
      <c r="BE55" s="1313"/>
      <c r="BF55" s="1313"/>
      <c r="BG55" s="1313"/>
      <c r="BH55" s="1313"/>
      <c r="BI55" s="1313"/>
      <c r="BJ55" s="1313"/>
      <c r="BK55" s="1313"/>
      <c r="BL55" s="1313"/>
      <c r="BM55" s="1313"/>
      <c r="BN55" s="1313"/>
      <c r="BO55" s="1313"/>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5" x14ac:dyDescent="0.15">
      <c r="A56" s="404"/>
      <c r="B56" s="389"/>
      <c r="G56" s="1316"/>
      <c r="H56" s="1316"/>
      <c r="I56" s="1316"/>
      <c r="J56" s="1316"/>
      <c r="K56" s="1318"/>
      <c r="L56" s="1318"/>
      <c r="M56" s="1318"/>
      <c r="N56" s="1318"/>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8"/>
      <c r="L57" s="1318"/>
      <c r="M57" s="1318"/>
      <c r="N57" s="1318"/>
      <c r="AM57" s="388"/>
      <c r="AN57" s="1315"/>
      <c r="AO57" s="1315"/>
      <c r="AP57" s="1315"/>
      <c r="AQ57" s="1315"/>
      <c r="AR57" s="1315"/>
      <c r="AS57" s="1315"/>
      <c r="AT57" s="1315"/>
      <c r="AU57" s="1315"/>
      <c r="AV57" s="1315"/>
      <c r="AW57" s="1315"/>
      <c r="AX57" s="1315"/>
      <c r="AY57" s="1315"/>
      <c r="AZ57" s="1315"/>
      <c r="BA57" s="1315"/>
      <c r="BB57" s="1313" t="s">
        <v>610</v>
      </c>
      <c r="BC57" s="1313"/>
      <c r="BD57" s="1313"/>
      <c r="BE57" s="1313"/>
      <c r="BF57" s="1313"/>
      <c r="BG57" s="1313"/>
      <c r="BH57" s="1313"/>
      <c r="BI57" s="1313"/>
      <c r="BJ57" s="1313"/>
      <c r="BK57" s="1313"/>
      <c r="BL57" s="1313"/>
      <c r="BM57" s="1313"/>
      <c r="BN57" s="1313"/>
      <c r="BO57" s="1313"/>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8"/>
      <c r="L58" s="1318"/>
      <c r="M58" s="1318"/>
      <c r="N58" s="1318"/>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609</v>
      </c>
    </row>
    <row r="64" spans="1:109" ht="13.5" x14ac:dyDescent="0.1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5" x14ac:dyDescent="0.15">
      <c r="B73" s="389"/>
      <c r="G73" s="1322"/>
      <c r="H73" s="1322"/>
      <c r="I73" s="1322"/>
      <c r="J73" s="1322"/>
      <c r="K73" s="1314"/>
      <c r="L73" s="1314"/>
      <c r="M73" s="1314"/>
      <c r="N73" s="1314"/>
      <c r="AM73" s="396"/>
      <c r="AN73" s="1313" t="s">
        <v>605</v>
      </c>
      <c r="AO73" s="1313"/>
      <c r="AP73" s="1313"/>
      <c r="AQ73" s="1313"/>
      <c r="AR73" s="1313"/>
      <c r="AS73" s="1313"/>
      <c r="AT73" s="1313"/>
      <c r="AU73" s="1313"/>
      <c r="AV73" s="1313"/>
      <c r="AW73" s="1313"/>
      <c r="AX73" s="1313"/>
      <c r="AY73" s="1313"/>
      <c r="AZ73" s="1313"/>
      <c r="BA73" s="1313"/>
      <c r="BB73" s="1313" t="s">
        <v>603</v>
      </c>
      <c r="BC73" s="1313"/>
      <c r="BD73" s="1313"/>
      <c r="BE73" s="1313"/>
      <c r="BF73" s="1313"/>
      <c r="BG73" s="1313"/>
      <c r="BH73" s="1313"/>
      <c r="BI73" s="1313"/>
      <c r="BJ73" s="1313"/>
      <c r="BK73" s="1313"/>
      <c r="BL73" s="1313"/>
      <c r="BM73" s="1313"/>
      <c r="BN73" s="1313"/>
      <c r="BO73" s="1313"/>
      <c r="BP73" s="1311">
        <v>126</v>
      </c>
      <c r="BQ73" s="1311"/>
      <c r="BR73" s="1311"/>
      <c r="BS73" s="1311"/>
      <c r="BT73" s="1311"/>
      <c r="BU73" s="1311"/>
      <c r="BV73" s="1311"/>
      <c r="BW73" s="1311"/>
      <c r="BX73" s="1311">
        <v>119.6</v>
      </c>
      <c r="BY73" s="1311"/>
      <c r="BZ73" s="1311"/>
      <c r="CA73" s="1311"/>
      <c r="CB73" s="1311"/>
      <c r="CC73" s="1311"/>
      <c r="CD73" s="1311"/>
      <c r="CE73" s="1311"/>
      <c r="CF73" s="1311">
        <v>123.1</v>
      </c>
      <c r="CG73" s="1311"/>
      <c r="CH73" s="1311"/>
      <c r="CI73" s="1311"/>
      <c r="CJ73" s="1311"/>
      <c r="CK73" s="1311"/>
      <c r="CL73" s="1311"/>
      <c r="CM73" s="1311"/>
      <c r="CN73" s="1311">
        <v>123.2</v>
      </c>
      <c r="CO73" s="1311"/>
      <c r="CP73" s="1311"/>
      <c r="CQ73" s="1311"/>
      <c r="CR73" s="1311"/>
      <c r="CS73" s="1311"/>
      <c r="CT73" s="1311"/>
      <c r="CU73" s="1311"/>
      <c r="CV73" s="1311">
        <v>120.9</v>
      </c>
      <c r="CW73" s="1311"/>
      <c r="CX73" s="1311"/>
      <c r="CY73" s="1311"/>
      <c r="CZ73" s="1311"/>
      <c r="DA73" s="1311"/>
      <c r="DB73" s="1311"/>
      <c r="DC73" s="1311"/>
    </row>
    <row r="74" spans="2:107" ht="13.5" x14ac:dyDescent="0.15">
      <c r="B74" s="389"/>
      <c r="G74" s="1322"/>
      <c r="H74" s="1322"/>
      <c r="I74" s="1322"/>
      <c r="J74" s="1322"/>
      <c r="K74" s="1314"/>
      <c r="L74" s="1314"/>
      <c r="M74" s="1314"/>
      <c r="N74" s="1314"/>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8"/>
      <c r="L75" s="1318"/>
      <c r="M75" s="1318"/>
      <c r="N75" s="1318"/>
      <c r="AM75" s="396"/>
      <c r="AN75" s="1313"/>
      <c r="AO75" s="1313"/>
      <c r="AP75" s="1313"/>
      <c r="AQ75" s="1313"/>
      <c r="AR75" s="1313"/>
      <c r="AS75" s="1313"/>
      <c r="AT75" s="1313"/>
      <c r="AU75" s="1313"/>
      <c r="AV75" s="1313"/>
      <c r="AW75" s="1313"/>
      <c r="AX75" s="1313"/>
      <c r="AY75" s="1313"/>
      <c r="AZ75" s="1313"/>
      <c r="BA75" s="1313"/>
      <c r="BB75" s="1313" t="s">
        <v>602</v>
      </c>
      <c r="BC75" s="1313"/>
      <c r="BD75" s="1313"/>
      <c r="BE75" s="1313"/>
      <c r="BF75" s="1313"/>
      <c r="BG75" s="1313"/>
      <c r="BH75" s="1313"/>
      <c r="BI75" s="1313"/>
      <c r="BJ75" s="1313"/>
      <c r="BK75" s="1313"/>
      <c r="BL75" s="1313"/>
      <c r="BM75" s="1313"/>
      <c r="BN75" s="1313"/>
      <c r="BO75" s="1313"/>
      <c r="BP75" s="1311">
        <v>13.9</v>
      </c>
      <c r="BQ75" s="1311"/>
      <c r="BR75" s="1311"/>
      <c r="BS75" s="1311"/>
      <c r="BT75" s="1311"/>
      <c r="BU75" s="1311"/>
      <c r="BV75" s="1311"/>
      <c r="BW75" s="1311"/>
      <c r="BX75" s="1311">
        <v>14.3</v>
      </c>
      <c r="BY75" s="1311"/>
      <c r="BZ75" s="1311"/>
      <c r="CA75" s="1311"/>
      <c r="CB75" s="1311"/>
      <c r="CC75" s="1311"/>
      <c r="CD75" s="1311"/>
      <c r="CE75" s="1311"/>
      <c r="CF75" s="1311">
        <v>15.3</v>
      </c>
      <c r="CG75" s="1311"/>
      <c r="CH75" s="1311"/>
      <c r="CI75" s="1311"/>
      <c r="CJ75" s="1311"/>
      <c r="CK75" s="1311"/>
      <c r="CL75" s="1311"/>
      <c r="CM75" s="1311"/>
      <c r="CN75" s="1311">
        <v>15</v>
      </c>
      <c r="CO75" s="1311"/>
      <c r="CP75" s="1311"/>
      <c r="CQ75" s="1311"/>
      <c r="CR75" s="1311"/>
      <c r="CS75" s="1311"/>
      <c r="CT75" s="1311"/>
      <c r="CU75" s="1311"/>
      <c r="CV75" s="1311">
        <v>13.4</v>
      </c>
      <c r="CW75" s="1311"/>
      <c r="CX75" s="1311"/>
      <c r="CY75" s="1311"/>
      <c r="CZ75" s="1311"/>
      <c r="DA75" s="1311"/>
      <c r="DB75" s="1311"/>
      <c r="DC75" s="1311"/>
    </row>
    <row r="76" spans="2:107" ht="13.5" x14ac:dyDescent="0.15">
      <c r="B76" s="389"/>
      <c r="G76" s="1322"/>
      <c r="H76" s="1322"/>
      <c r="I76" s="1316"/>
      <c r="J76" s="1316"/>
      <c r="K76" s="1318"/>
      <c r="L76" s="1318"/>
      <c r="M76" s="1318"/>
      <c r="N76" s="1318"/>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4"/>
      <c r="L77" s="1314"/>
      <c r="M77" s="1314"/>
      <c r="N77" s="1314"/>
      <c r="AN77" s="1315" t="s">
        <v>604</v>
      </c>
      <c r="AO77" s="1315"/>
      <c r="AP77" s="1315"/>
      <c r="AQ77" s="1315"/>
      <c r="AR77" s="1315"/>
      <c r="AS77" s="1315"/>
      <c r="AT77" s="1315"/>
      <c r="AU77" s="1315"/>
      <c r="AV77" s="1315"/>
      <c r="AW77" s="1315"/>
      <c r="AX77" s="1315"/>
      <c r="AY77" s="1315"/>
      <c r="AZ77" s="1315"/>
      <c r="BA77" s="1315"/>
      <c r="BB77" s="1313" t="s">
        <v>603</v>
      </c>
      <c r="BC77" s="1313"/>
      <c r="BD77" s="1313"/>
      <c r="BE77" s="1313"/>
      <c r="BF77" s="1313"/>
      <c r="BG77" s="1313"/>
      <c r="BH77" s="1313"/>
      <c r="BI77" s="1313"/>
      <c r="BJ77" s="1313"/>
      <c r="BK77" s="1313"/>
      <c r="BL77" s="1313"/>
      <c r="BM77" s="1313"/>
      <c r="BN77" s="1313"/>
      <c r="BO77" s="1313"/>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5" x14ac:dyDescent="0.15">
      <c r="B78" s="389"/>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2"/>
      <c r="L79" s="1312"/>
      <c r="M79" s="1312"/>
      <c r="N79" s="1312"/>
      <c r="AN79" s="1315"/>
      <c r="AO79" s="1315"/>
      <c r="AP79" s="1315"/>
      <c r="AQ79" s="1315"/>
      <c r="AR79" s="1315"/>
      <c r="AS79" s="1315"/>
      <c r="AT79" s="1315"/>
      <c r="AU79" s="1315"/>
      <c r="AV79" s="1315"/>
      <c r="AW79" s="1315"/>
      <c r="AX79" s="1315"/>
      <c r="AY79" s="1315"/>
      <c r="AZ79" s="1315"/>
      <c r="BA79" s="1315"/>
      <c r="BB79" s="1313" t="s">
        <v>602</v>
      </c>
      <c r="BC79" s="1313"/>
      <c r="BD79" s="1313"/>
      <c r="BE79" s="1313"/>
      <c r="BF79" s="1313"/>
      <c r="BG79" s="1313"/>
      <c r="BH79" s="1313"/>
      <c r="BI79" s="1313"/>
      <c r="BJ79" s="1313"/>
      <c r="BK79" s="1313"/>
      <c r="BL79" s="1313"/>
      <c r="BM79" s="1313"/>
      <c r="BN79" s="1313"/>
      <c r="BO79" s="1313"/>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5" x14ac:dyDescent="0.15">
      <c r="B80" s="389"/>
      <c r="G80" s="1316"/>
      <c r="H80" s="1316"/>
      <c r="I80" s="1317"/>
      <c r="J80" s="1317"/>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JCWD3QVEZ5RaI3LKh2Eou6Xnz0Ck0olImirg29h8tUhOO8D13H2CiFVaLWECJFZxf25sX/dRscpHGDQ5TTdNw==" saltValue="1AZxa5e7x+/9jOeHc8qzG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n8UsDLIKsqskadlGsUKOqGuvaC1CXJsnKG+JYQXk7EMurznWhLxerp0W/ECUy/9eZUmeGPrhBz+AGC/Z8urauQ==" saltValue="0V8zmD5CNFbMfp5qFpAVo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AK6jbbukMnt8kMrS8Kz6KzEKLu1K5NKThGvtBZ9oeN6KcncGtdjLk6lmM/jUwJEDJJlYSSfXeAiHf8MgZ5fd9A==" saltValue="AXYCD1z3/aOpmS2bA1CaB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94333</v>
      </c>
      <c r="E3" s="161"/>
      <c r="F3" s="162">
        <v>83280</v>
      </c>
      <c r="G3" s="163"/>
      <c r="H3" s="164"/>
    </row>
    <row r="4" spans="1:8" x14ac:dyDescent="0.15">
      <c r="A4" s="165"/>
      <c r="B4" s="166"/>
      <c r="C4" s="167"/>
      <c r="D4" s="168">
        <v>55161</v>
      </c>
      <c r="E4" s="169"/>
      <c r="F4" s="170">
        <v>43123</v>
      </c>
      <c r="G4" s="171"/>
      <c r="H4" s="172"/>
    </row>
    <row r="5" spans="1:8" x14ac:dyDescent="0.15">
      <c r="A5" s="153" t="s">
        <v>545</v>
      </c>
      <c r="B5" s="158"/>
      <c r="C5" s="159"/>
      <c r="D5" s="160">
        <v>62239</v>
      </c>
      <c r="E5" s="161"/>
      <c r="F5" s="162">
        <v>88968</v>
      </c>
      <c r="G5" s="163"/>
      <c r="H5" s="164"/>
    </row>
    <row r="6" spans="1:8" x14ac:dyDescent="0.15">
      <c r="A6" s="165"/>
      <c r="B6" s="166"/>
      <c r="C6" s="167"/>
      <c r="D6" s="168">
        <v>47503</v>
      </c>
      <c r="E6" s="169"/>
      <c r="F6" s="170">
        <v>45482</v>
      </c>
      <c r="G6" s="171"/>
      <c r="H6" s="172"/>
    </row>
    <row r="7" spans="1:8" x14ac:dyDescent="0.15">
      <c r="A7" s="153" t="s">
        <v>546</v>
      </c>
      <c r="B7" s="158"/>
      <c r="C7" s="159"/>
      <c r="D7" s="160">
        <v>89228</v>
      </c>
      <c r="E7" s="161"/>
      <c r="F7" s="162">
        <v>85173</v>
      </c>
      <c r="G7" s="163"/>
      <c r="H7" s="164"/>
    </row>
    <row r="8" spans="1:8" x14ac:dyDescent="0.15">
      <c r="A8" s="165"/>
      <c r="B8" s="166"/>
      <c r="C8" s="167"/>
      <c r="D8" s="168">
        <v>67741</v>
      </c>
      <c r="E8" s="169"/>
      <c r="F8" s="170">
        <v>43913</v>
      </c>
      <c r="G8" s="171"/>
      <c r="H8" s="172"/>
    </row>
    <row r="9" spans="1:8" x14ac:dyDescent="0.15">
      <c r="A9" s="153" t="s">
        <v>547</v>
      </c>
      <c r="B9" s="158"/>
      <c r="C9" s="159"/>
      <c r="D9" s="160">
        <v>153871</v>
      </c>
      <c r="E9" s="161"/>
      <c r="F9" s="162">
        <v>94081</v>
      </c>
      <c r="G9" s="163"/>
      <c r="H9" s="164"/>
    </row>
    <row r="10" spans="1:8" x14ac:dyDescent="0.15">
      <c r="A10" s="165"/>
      <c r="B10" s="166"/>
      <c r="C10" s="167"/>
      <c r="D10" s="168">
        <v>123022</v>
      </c>
      <c r="E10" s="169"/>
      <c r="F10" s="170">
        <v>48949</v>
      </c>
      <c r="G10" s="171"/>
      <c r="H10" s="172"/>
    </row>
    <row r="11" spans="1:8" x14ac:dyDescent="0.15">
      <c r="A11" s="153" t="s">
        <v>548</v>
      </c>
      <c r="B11" s="158"/>
      <c r="C11" s="159"/>
      <c r="D11" s="160">
        <v>166076</v>
      </c>
      <c r="E11" s="161"/>
      <c r="F11" s="162">
        <v>92632</v>
      </c>
      <c r="G11" s="163"/>
      <c r="H11" s="164"/>
    </row>
    <row r="12" spans="1:8" x14ac:dyDescent="0.15">
      <c r="A12" s="165"/>
      <c r="B12" s="166"/>
      <c r="C12" s="173"/>
      <c r="D12" s="168">
        <v>144972</v>
      </c>
      <c r="E12" s="169"/>
      <c r="F12" s="170">
        <v>47978</v>
      </c>
      <c r="G12" s="171"/>
      <c r="H12" s="172"/>
    </row>
    <row r="13" spans="1:8" x14ac:dyDescent="0.15">
      <c r="A13" s="153"/>
      <c r="B13" s="158"/>
      <c r="C13" s="174"/>
      <c r="D13" s="175">
        <v>113149</v>
      </c>
      <c r="E13" s="176"/>
      <c r="F13" s="177">
        <v>88827</v>
      </c>
      <c r="G13" s="178"/>
      <c r="H13" s="164"/>
    </row>
    <row r="14" spans="1:8" x14ac:dyDescent="0.15">
      <c r="A14" s="165"/>
      <c r="B14" s="166"/>
      <c r="C14" s="167"/>
      <c r="D14" s="168">
        <v>87680</v>
      </c>
      <c r="E14" s="169"/>
      <c r="F14" s="170">
        <v>45889</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3.55</v>
      </c>
      <c r="C19" s="179">
        <f>ROUND(VALUE(SUBSTITUTE(実質収支比率等に係る経年分析!G$48,"▲","-")),2)</f>
        <v>1.1499999999999999</v>
      </c>
      <c r="D19" s="179">
        <f>ROUND(VALUE(SUBSTITUTE(実質収支比率等に係る経年分析!H$48,"▲","-")),2)</f>
        <v>2.81</v>
      </c>
      <c r="E19" s="179">
        <f>ROUND(VALUE(SUBSTITUTE(実質収支比率等に係る経年分析!I$48,"▲","-")),2)</f>
        <v>1.87</v>
      </c>
      <c r="F19" s="179">
        <f>ROUND(VALUE(SUBSTITUTE(実質収支比率等に係る経年分析!J$48,"▲","-")),2)</f>
        <v>6.9</v>
      </c>
    </row>
    <row r="20" spans="1:11" x14ac:dyDescent="0.15">
      <c r="A20" s="179" t="s">
        <v>55</v>
      </c>
      <c r="B20" s="179">
        <f>ROUND(VALUE(SUBSTITUTE(実質収支比率等に係る経年分析!F$47,"▲","-")),2)</f>
        <v>27.15</v>
      </c>
      <c r="C20" s="179">
        <f>ROUND(VALUE(SUBSTITUTE(実質収支比率等に係る経年分析!G$47,"▲","-")),2)</f>
        <v>27.61</v>
      </c>
      <c r="D20" s="179">
        <f>ROUND(VALUE(SUBSTITUTE(実質収支比率等に係る経年分析!H$47,"▲","-")),2)</f>
        <v>13.95</v>
      </c>
      <c r="E20" s="179">
        <f>ROUND(VALUE(SUBSTITUTE(実質収支比率等に係る経年分析!I$47,"▲","-")),2)</f>
        <v>12.57</v>
      </c>
      <c r="F20" s="179">
        <f>ROUND(VALUE(SUBSTITUTE(実質収支比率等に係る経年分析!J$47,"▲","-")),2)</f>
        <v>12.14</v>
      </c>
    </row>
    <row r="21" spans="1:11" x14ac:dyDescent="0.15">
      <c r="A21" s="179" t="s">
        <v>56</v>
      </c>
      <c r="B21" s="179">
        <f>IF(ISNUMBER(VALUE(SUBSTITUTE(実質収支比率等に係る経年分析!F$49,"▲","-"))),ROUND(VALUE(SUBSTITUTE(実質収支比率等に係る経年分析!F$49,"▲","-")),2),NA())</f>
        <v>-2.0299999999999998</v>
      </c>
      <c r="C21" s="179">
        <f>IF(ISNUMBER(VALUE(SUBSTITUTE(実質収支比率等に係る経年分析!G$49,"▲","-"))),ROUND(VALUE(SUBSTITUTE(実質収支比率等に係る経年分析!G$49,"▲","-")),2),NA())</f>
        <v>-2.4500000000000002</v>
      </c>
      <c r="D21" s="179">
        <f>IF(ISNUMBER(VALUE(SUBSTITUTE(実質収支比率等に係る経年分析!H$49,"▲","-"))),ROUND(VALUE(SUBSTITUTE(実質収支比率等に係る経年分析!H$49,"▲","-")),2),NA())</f>
        <v>-11.81</v>
      </c>
      <c r="E21" s="179">
        <f>IF(ISNUMBER(VALUE(SUBSTITUTE(実質収支比率等に係る経年分析!I$49,"▲","-"))),ROUND(VALUE(SUBSTITUTE(実質収支比率等に係る経年分析!I$49,"▲","-")),2),NA())</f>
        <v>-2.42</v>
      </c>
      <c r="F21" s="179">
        <f>IF(ISNUMBER(VALUE(SUBSTITUTE(実質収支比率等に係る経年分析!J$49,"▲","-"))),ROUND(VALUE(SUBSTITUTE(実質収支比率等に係る経年分析!J$49,"▲","-")),2),NA())</f>
        <v>5.0999999999999996</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大塔診療所特別会計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6.89</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2598</v>
      </c>
      <c r="E42" s="181"/>
      <c r="F42" s="181"/>
      <c r="G42" s="181">
        <f>'実質公債費比率（分子）の構造'!L$52</f>
        <v>2671</v>
      </c>
      <c r="H42" s="181"/>
      <c r="I42" s="181"/>
      <c r="J42" s="181">
        <f>'実質公債費比率（分子）の構造'!M$52</f>
        <v>2783</v>
      </c>
      <c r="K42" s="181"/>
      <c r="L42" s="181"/>
      <c r="M42" s="181">
        <f>'実質公債費比率（分子）の構造'!N$52</f>
        <v>2695</v>
      </c>
      <c r="N42" s="181"/>
      <c r="O42" s="181"/>
      <c r="P42" s="181">
        <f>'実質公債費比率（分子）の構造'!O$52</f>
        <v>2780</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22</v>
      </c>
      <c r="C45" s="181"/>
      <c r="D45" s="181"/>
      <c r="E45" s="181">
        <f>'実質公債費比率（分子）の構造'!L$49</f>
        <v>137</v>
      </c>
      <c r="F45" s="181"/>
      <c r="G45" s="181"/>
      <c r="H45" s="181">
        <f>'実質公債費比率（分子）の構造'!M$49</f>
        <v>186</v>
      </c>
      <c r="I45" s="181"/>
      <c r="J45" s="181"/>
      <c r="K45" s="181">
        <f>'実質公債費比率（分子）の構造'!N$49</f>
        <v>193</v>
      </c>
      <c r="L45" s="181"/>
      <c r="M45" s="181"/>
      <c r="N45" s="181">
        <f>'実質公債費比率（分子）の構造'!O$49</f>
        <v>200</v>
      </c>
      <c r="O45" s="181"/>
      <c r="P45" s="181"/>
    </row>
    <row r="46" spans="1:16" x14ac:dyDescent="0.15">
      <c r="A46" s="181" t="s">
        <v>67</v>
      </c>
      <c r="B46" s="181">
        <f>'実質公債費比率（分子）の構造'!K$48</f>
        <v>836</v>
      </c>
      <c r="C46" s="181"/>
      <c r="D46" s="181"/>
      <c r="E46" s="181">
        <f>'実質公債費比率（分子）の構造'!L$48</f>
        <v>876</v>
      </c>
      <c r="F46" s="181"/>
      <c r="G46" s="181"/>
      <c r="H46" s="181">
        <f>'実質公債費比率（分子）の構造'!M$48</f>
        <v>905</v>
      </c>
      <c r="I46" s="181"/>
      <c r="J46" s="181"/>
      <c r="K46" s="181">
        <f>'実質公債費比率（分子）の構造'!N$48</f>
        <v>745</v>
      </c>
      <c r="L46" s="181"/>
      <c r="M46" s="181"/>
      <c r="N46" s="181">
        <f>'実質公債費比率（分子）の構造'!O$48</f>
        <v>682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2945</v>
      </c>
      <c r="C49" s="181"/>
      <c r="D49" s="181"/>
      <c r="E49" s="181">
        <f>'実質公債費比率（分子）の構造'!L$45</f>
        <v>2965</v>
      </c>
      <c r="F49" s="181"/>
      <c r="G49" s="181"/>
      <c r="H49" s="181">
        <f>'実質公債費比率（分子）の構造'!M$45</f>
        <v>2980</v>
      </c>
      <c r="I49" s="181"/>
      <c r="J49" s="181"/>
      <c r="K49" s="181">
        <f>'実質公債費比率（分子）の構造'!N$45</f>
        <v>2878</v>
      </c>
      <c r="L49" s="181"/>
      <c r="M49" s="181"/>
      <c r="N49" s="181">
        <f>'実質公債費比率（分子）の構造'!O$45</f>
        <v>2837</v>
      </c>
      <c r="O49" s="181"/>
      <c r="P49" s="181"/>
    </row>
    <row r="50" spans="1:16" x14ac:dyDescent="0.15">
      <c r="A50" s="181" t="s">
        <v>71</v>
      </c>
      <c r="B50" s="181" t="e">
        <f>NA()</f>
        <v>#N/A</v>
      </c>
      <c r="C50" s="181">
        <f>IF(ISNUMBER('実質公債費比率（分子）の構造'!K$53),'実質公債費比率（分子）の構造'!K$53,NA())</f>
        <v>1205</v>
      </c>
      <c r="D50" s="181" t="e">
        <f>NA()</f>
        <v>#N/A</v>
      </c>
      <c r="E50" s="181" t="e">
        <f>NA()</f>
        <v>#N/A</v>
      </c>
      <c r="F50" s="181">
        <f>IF(ISNUMBER('実質公債費比率（分子）の構造'!L$53),'実質公債費比率（分子）の構造'!L$53,NA())</f>
        <v>1307</v>
      </c>
      <c r="G50" s="181" t="e">
        <f>NA()</f>
        <v>#N/A</v>
      </c>
      <c r="H50" s="181" t="e">
        <f>NA()</f>
        <v>#N/A</v>
      </c>
      <c r="I50" s="181">
        <f>IF(ISNUMBER('実質公債費比率（分子）の構造'!M$53),'実質公債費比率（分子）の構造'!M$53,NA())</f>
        <v>1288</v>
      </c>
      <c r="J50" s="181" t="e">
        <f>NA()</f>
        <v>#N/A</v>
      </c>
      <c r="K50" s="181" t="e">
        <f>NA()</f>
        <v>#N/A</v>
      </c>
      <c r="L50" s="181">
        <f>IF(ISNUMBER('実質公債費比率（分子）の構造'!N$53),'実質公債費比率（分子）の構造'!N$53,NA())</f>
        <v>1121</v>
      </c>
      <c r="M50" s="181" t="e">
        <f>NA()</f>
        <v>#N/A</v>
      </c>
      <c r="N50" s="181" t="e">
        <f>NA()</f>
        <v>#N/A</v>
      </c>
      <c r="O50" s="181">
        <f>IF(ISNUMBER('実質公債費比率（分子）の構造'!O$53),'実質公債費比率（分子）の構造'!O$53,NA())</f>
        <v>939</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23764</v>
      </c>
      <c r="E56" s="180"/>
      <c r="F56" s="180"/>
      <c r="G56" s="180">
        <f>'将来負担比率（分子）の構造'!J$52</f>
        <v>23810</v>
      </c>
      <c r="H56" s="180"/>
      <c r="I56" s="180"/>
      <c r="J56" s="180">
        <f>'将来負担比率（分子）の構造'!K$52</f>
        <v>23539</v>
      </c>
      <c r="K56" s="180"/>
      <c r="L56" s="180"/>
      <c r="M56" s="180">
        <f>'将来負担比率（分子）の構造'!L$52</f>
        <v>24460</v>
      </c>
      <c r="N56" s="180"/>
      <c r="O56" s="180"/>
      <c r="P56" s="180">
        <f>'将来負担比率（分子）の構造'!M$52</f>
        <v>24927</v>
      </c>
    </row>
    <row r="57" spans="1:16" x14ac:dyDescent="0.15">
      <c r="A57" s="180" t="s">
        <v>42</v>
      </c>
      <c r="B57" s="180"/>
      <c r="C57" s="180"/>
      <c r="D57" s="180">
        <f>'将来負担比率（分子）の構造'!I$51</f>
        <v>2112</v>
      </c>
      <c r="E57" s="180"/>
      <c r="F57" s="180"/>
      <c r="G57" s="180">
        <f>'将来負担比率（分子）の構造'!J$51</f>
        <v>2062</v>
      </c>
      <c r="H57" s="180"/>
      <c r="I57" s="180"/>
      <c r="J57" s="180">
        <f>'将来負担比率（分子）の構造'!K$51</f>
        <v>1807</v>
      </c>
      <c r="K57" s="180"/>
      <c r="L57" s="180"/>
      <c r="M57" s="180">
        <f>'将来負担比率（分子）の構造'!L$51</f>
        <v>1698</v>
      </c>
      <c r="N57" s="180"/>
      <c r="O57" s="180"/>
      <c r="P57" s="180">
        <f>'将来負担比率（分子）の構造'!M$51</f>
        <v>1567</v>
      </c>
    </row>
    <row r="58" spans="1:16" x14ac:dyDescent="0.15">
      <c r="A58" s="180" t="s">
        <v>41</v>
      </c>
      <c r="B58" s="180"/>
      <c r="C58" s="180"/>
      <c r="D58" s="180">
        <f>'将来負担比率（分子）の構造'!I$50</f>
        <v>3836</v>
      </c>
      <c r="E58" s="180"/>
      <c r="F58" s="180"/>
      <c r="G58" s="180">
        <f>'将来負担比率（分子）の構造'!J$50</f>
        <v>3960</v>
      </c>
      <c r="H58" s="180"/>
      <c r="I58" s="180"/>
      <c r="J58" s="180">
        <f>'将来負担比率（分子）の構造'!K$50</f>
        <v>3356</v>
      </c>
      <c r="K58" s="180"/>
      <c r="L58" s="180"/>
      <c r="M58" s="180">
        <f>'将来負担比率（分子）の構造'!L$50</f>
        <v>2982</v>
      </c>
      <c r="N58" s="180"/>
      <c r="O58" s="180"/>
      <c r="P58" s="180">
        <f>'将来負担比率（分子）の構造'!M$50</f>
        <v>2780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1994</v>
      </c>
      <c r="C61" s="180"/>
      <c r="D61" s="180"/>
      <c r="E61" s="180">
        <f>'将来負担比率（分子）の構造'!J$46</f>
        <v>2008</v>
      </c>
      <c r="F61" s="180"/>
      <c r="G61" s="180"/>
      <c r="H61" s="180">
        <f>'将来負担比率（分子）の構造'!K$46</f>
        <v>1840</v>
      </c>
      <c r="I61" s="180"/>
      <c r="J61" s="180"/>
      <c r="K61" s="180">
        <f>'将来負担比率（分子）の構造'!L$46</f>
        <v>1751</v>
      </c>
      <c r="L61" s="180"/>
      <c r="M61" s="180"/>
      <c r="N61" s="180">
        <f>'将来負担比率（分子）の構造'!M$46</f>
        <v>1751</v>
      </c>
      <c r="O61" s="180"/>
      <c r="P61" s="180"/>
    </row>
    <row r="62" spans="1:16" x14ac:dyDescent="0.15">
      <c r="A62" s="180" t="s">
        <v>35</v>
      </c>
      <c r="B62" s="180">
        <f>'将来負担比率（分子）の構造'!I$45</f>
        <v>2796</v>
      </c>
      <c r="C62" s="180"/>
      <c r="D62" s="180"/>
      <c r="E62" s="180">
        <f>'将来負担比率（分子）の構造'!J$45</f>
        <v>2672</v>
      </c>
      <c r="F62" s="180"/>
      <c r="G62" s="180"/>
      <c r="H62" s="180">
        <f>'将来負担比率（分子）の構造'!K$45</f>
        <v>2715</v>
      </c>
      <c r="I62" s="180"/>
      <c r="J62" s="180"/>
      <c r="K62" s="180">
        <f>'将来負担比率（分子）の構造'!L$45</f>
        <v>2343</v>
      </c>
      <c r="L62" s="180"/>
      <c r="M62" s="180"/>
      <c r="N62" s="180">
        <f>'将来負担比率（分子）の構造'!M$45</f>
        <v>2377</v>
      </c>
      <c r="O62" s="180"/>
      <c r="P62" s="180"/>
    </row>
    <row r="63" spans="1:16" x14ac:dyDescent="0.15">
      <c r="A63" s="180" t="s">
        <v>34</v>
      </c>
      <c r="B63" s="180">
        <f>'将来負担比率（分子）の構造'!I$44</f>
        <v>1943</v>
      </c>
      <c r="C63" s="180"/>
      <c r="D63" s="180"/>
      <c r="E63" s="180">
        <f>'将来負担比率（分子）の構造'!J$44</f>
        <v>1973</v>
      </c>
      <c r="F63" s="180"/>
      <c r="G63" s="180"/>
      <c r="H63" s="180">
        <f>'将来負担比率（分子）の構造'!K$44</f>
        <v>1718</v>
      </c>
      <c r="I63" s="180"/>
      <c r="J63" s="180"/>
      <c r="K63" s="180">
        <f>'将来負担比率（分子）の構造'!L$44</f>
        <v>1533</v>
      </c>
      <c r="L63" s="180"/>
      <c r="M63" s="180"/>
      <c r="N63" s="180">
        <f>'将来負担比率（分子）の構造'!M$44</f>
        <v>1343</v>
      </c>
      <c r="O63" s="180"/>
      <c r="P63" s="180"/>
    </row>
    <row r="64" spans="1:16" x14ac:dyDescent="0.15">
      <c r="A64" s="180" t="s">
        <v>33</v>
      </c>
      <c r="B64" s="180">
        <f>'将来負担比率（分子）の構造'!I$43</f>
        <v>7150</v>
      </c>
      <c r="C64" s="180"/>
      <c r="D64" s="180"/>
      <c r="E64" s="180">
        <f>'将来負担比率（分子）の構造'!J$43</f>
        <v>6473</v>
      </c>
      <c r="F64" s="180"/>
      <c r="G64" s="180"/>
      <c r="H64" s="180">
        <f>'将来負担比率（分子）の構造'!K$43</f>
        <v>6275</v>
      </c>
      <c r="I64" s="180"/>
      <c r="J64" s="180"/>
      <c r="K64" s="180">
        <f>'将来負担比率（分子）の構造'!L$43</f>
        <v>5927</v>
      </c>
      <c r="L64" s="180"/>
      <c r="M64" s="180"/>
      <c r="N64" s="180">
        <f>'将来負担比率（分子）の構造'!M$43</f>
        <v>5349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26440</v>
      </c>
      <c r="C66" s="180"/>
      <c r="D66" s="180"/>
      <c r="E66" s="180">
        <f>'将来負担比率（分子）の構造'!J$41</f>
        <v>26525</v>
      </c>
      <c r="F66" s="180"/>
      <c r="G66" s="180"/>
      <c r="H66" s="180">
        <f>'将来負担比率（分子）の構造'!K$41</f>
        <v>26255</v>
      </c>
      <c r="I66" s="180"/>
      <c r="J66" s="180"/>
      <c r="K66" s="180">
        <f>'将来負担比率（分子）の構造'!L$41</f>
        <v>27713</v>
      </c>
      <c r="L66" s="180"/>
      <c r="M66" s="180"/>
      <c r="N66" s="180">
        <f>'将来負担比率（分子）の構造'!M$41</f>
        <v>28759</v>
      </c>
      <c r="O66" s="180"/>
      <c r="P66" s="180"/>
    </row>
    <row r="67" spans="1:16" x14ac:dyDescent="0.15">
      <c r="A67" s="180" t="s">
        <v>75</v>
      </c>
      <c r="B67" s="180" t="e">
        <f>NA()</f>
        <v>#N/A</v>
      </c>
      <c r="C67" s="180">
        <f>IF(ISNUMBER('将来負担比率（分子）の構造'!I$53), IF('将来負担比率（分子）の構造'!I$53 &lt; 0, 0, '将来負担比率（分子）の構造'!I$53), NA())</f>
        <v>10613</v>
      </c>
      <c r="D67" s="180" t="e">
        <f>NA()</f>
        <v>#N/A</v>
      </c>
      <c r="E67" s="180" t="e">
        <f>NA()</f>
        <v>#N/A</v>
      </c>
      <c r="F67" s="180">
        <f>IF(ISNUMBER('将来負担比率（分子）の構造'!J$53), IF('将来負担比率（分子）の構造'!J$53 &lt; 0, 0, '将来負担比率（分子）の構造'!J$53), NA())</f>
        <v>9818</v>
      </c>
      <c r="G67" s="180" t="e">
        <f>NA()</f>
        <v>#N/A</v>
      </c>
      <c r="H67" s="180" t="e">
        <f>NA()</f>
        <v>#N/A</v>
      </c>
      <c r="I67" s="180">
        <f>IF(ISNUMBER('将来負担比率（分子）の構造'!K$53), IF('将来負担比率（分子）の構造'!K$53 &lt; 0, 0, '将来負担比率（分子）の構造'!K$53), NA())</f>
        <v>10101</v>
      </c>
      <c r="J67" s="180" t="e">
        <f>NA()</f>
        <v>#N/A</v>
      </c>
      <c r="K67" s="180" t="e">
        <f>NA()</f>
        <v>#N/A</v>
      </c>
      <c r="L67" s="180">
        <f>IF(ISNUMBER('将来負担比率（分子）の構造'!L$53), IF('将来負担比率（分子）の構造'!L$53 &lt; 0, 0, '将来負担比率（分子）の構造'!L$53), NA())</f>
        <v>10126</v>
      </c>
      <c r="M67" s="180" t="e">
        <f>NA()</f>
        <v>#N/A</v>
      </c>
      <c r="N67" s="180" t="e">
        <f>NA()</f>
        <v>#N/A</v>
      </c>
      <c r="O67" s="180">
        <f>IF(ISNUMBER('将来負担比率（分子）の構造'!M$53), IF('将来負担比率（分子）の構造'!M$53 &lt; 0, 0, '将来負担比率（分子）の構造'!M$53), NA())</f>
        <v>10305</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1499</v>
      </c>
      <c r="C72" s="184">
        <f>基金残高に係る経年分析!G55</f>
        <v>1343</v>
      </c>
      <c r="D72" s="184">
        <f>基金残高に係る経年分析!H55</f>
        <v>1343</v>
      </c>
    </row>
    <row r="73" spans="1:16" x14ac:dyDescent="0.15">
      <c r="A73" s="183" t="s">
        <v>78</v>
      </c>
      <c r="B73" s="184">
        <f>基金残高に係る経年分析!F56</f>
        <v>932</v>
      </c>
      <c r="C73" s="184">
        <f>基金残高に係る経年分析!G56</f>
        <v>802</v>
      </c>
      <c r="D73" s="184">
        <f>基金残高に係る経年分析!H56</f>
        <v>648</v>
      </c>
    </row>
    <row r="74" spans="1:16" x14ac:dyDescent="0.15">
      <c r="A74" s="183" t="s">
        <v>79</v>
      </c>
      <c r="B74" s="184">
        <f>基金残高に係る経年分析!F57</f>
        <v>2562</v>
      </c>
      <c r="C74" s="184">
        <f>基金残高に係る経年分析!G57</f>
        <v>2501</v>
      </c>
      <c r="D74" s="184">
        <f>基金残高に係る経年分析!H57</f>
        <v>2527</v>
      </c>
    </row>
  </sheetData>
  <sheetProtection algorithmName="SHA-512" hashValue="0o/USuf+7g8nlit59v4w21sfllv7qSXRM/gDG6aRvOTPqVxdSB/ruc+y4xbJyO/4jYfxLUXuv1bikpvtoWsZwA==" saltValue="jNmLCVcczaeVIj/O1MWa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1" t="s">
        <v>216</v>
      </c>
      <c r="DI1" s="662"/>
      <c r="DJ1" s="662"/>
      <c r="DK1" s="662"/>
      <c r="DL1" s="662"/>
      <c r="DM1" s="662"/>
      <c r="DN1" s="663"/>
      <c r="DO1" s="225"/>
      <c r="DP1" s="661" t="s">
        <v>217</v>
      </c>
      <c r="DQ1" s="662"/>
      <c r="DR1" s="662"/>
      <c r="DS1" s="662"/>
      <c r="DT1" s="662"/>
      <c r="DU1" s="662"/>
      <c r="DV1" s="662"/>
      <c r="DW1" s="662"/>
      <c r="DX1" s="662"/>
      <c r="DY1" s="662"/>
      <c r="DZ1" s="662"/>
      <c r="EA1" s="662"/>
      <c r="EB1" s="662"/>
      <c r="EC1" s="663"/>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9" customFormat="1" ht="11.25" customHeight="1" x14ac:dyDescent="0.15">
      <c r="B5" s="671" t="s">
        <v>229</v>
      </c>
      <c r="C5" s="672"/>
      <c r="D5" s="672"/>
      <c r="E5" s="672"/>
      <c r="F5" s="672"/>
      <c r="G5" s="672"/>
      <c r="H5" s="672"/>
      <c r="I5" s="672"/>
      <c r="J5" s="672"/>
      <c r="K5" s="672"/>
      <c r="L5" s="672"/>
      <c r="M5" s="672"/>
      <c r="N5" s="672"/>
      <c r="O5" s="672"/>
      <c r="P5" s="672"/>
      <c r="Q5" s="673"/>
      <c r="R5" s="674">
        <v>3372048</v>
      </c>
      <c r="S5" s="675"/>
      <c r="T5" s="675"/>
      <c r="U5" s="675"/>
      <c r="V5" s="675"/>
      <c r="W5" s="675"/>
      <c r="X5" s="675"/>
      <c r="Y5" s="676"/>
      <c r="Z5" s="677">
        <v>13.4</v>
      </c>
      <c r="AA5" s="677"/>
      <c r="AB5" s="677"/>
      <c r="AC5" s="677"/>
      <c r="AD5" s="678">
        <v>3248866</v>
      </c>
      <c r="AE5" s="678"/>
      <c r="AF5" s="678"/>
      <c r="AG5" s="678"/>
      <c r="AH5" s="678"/>
      <c r="AI5" s="678"/>
      <c r="AJ5" s="678"/>
      <c r="AK5" s="678"/>
      <c r="AL5" s="679">
        <v>30.3</v>
      </c>
      <c r="AM5" s="680"/>
      <c r="AN5" s="680"/>
      <c r="AO5" s="681"/>
      <c r="AP5" s="671" t="s">
        <v>230</v>
      </c>
      <c r="AQ5" s="672"/>
      <c r="AR5" s="672"/>
      <c r="AS5" s="672"/>
      <c r="AT5" s="672"/>
      <c r="AU5" s="672"/>
      <c r="AV5" s="672"/>
      <c r="AW5" s="672"/>
      <c r="AX5" s="672"/>
      <c r="AY5" s="672"/>
      <c r="AZ5" s="672"/>
      <c r="BA5" s="672"/>
      <c r="BB5" s="672"/>
      <c r="BC5" s="672"/>
      <c r="BD5" s="672"/>
      <c r="BE5" s="672"/>
      <c r="BF5" s="673"/>
      <c r="BG5" s="685">
        <v>3248866</v>
      </c>
      <c r="BH5" s="686"/>
      <c r="BI5" s="686"/>
      <c r="BJ5" s="686"/>
      <c r="BK5" s="686"/>
      <c r="BL5" s="686"/>
      <c r="BM5" s="686"/>
      <c r="BN5" s="687"/>
      <c r="BO5" s="688">
        <v>96.3</v>
      </c>
      <c r="BP5" s="688"/>
      <c r="BQ5" s="688"/>
      <c r="BR5" s="688"/>
      <c r="BS5" s="689">
        <v>29986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230899</v>
      </c>
      <c r="S6" s="686"/>
      <c r="T6" s="686"/>
      <c r="U6" s="686"/>
      <c r="V6" s="686"/>
      <c r="W6" s="686"/>
      <c r="X6" s="686"/>
      <c r="Y6" s="687"/>
      <c r="Z6" s="688">
        <v>0.9</v>
      </c>
      <c r="AA6" s="688"/>
      <c r="AB6" s="688"/>
      <c r="AC6" s="688"/>
      <c r="AD6" s="689">
        <v>230899</v>
      </c>
      <c r="AE6" s="689"/>
      <c r="AF6" s="689"/>
      <c r="AG6" s="689"/>
      <c r="AH6" s="689"/>
      <c r="AI6" s="689"/>
      <c r="AJ6" s="689"/>
      <c r="AK6" s="689"/>
      <c r="AL6" s="690">
        <v>2.2000000000000002</v>
      </c>
      <c r="AM6" s="691"/>
      <c r="AN6" s="691"/>
      <c r="AO6" s="692"/>
      <c r="AP6" s="682" t="s">
        <v>235</v>
      </c>
      <c r="AQ6" s="683"/>
      <c r="AR6" s="683"/>
      <c r="AS6" s="683"/>
      <c r="AT6" s="683"/>
      <c r="AU6" s="683"/>
      <c r="AV6" s="683"/>
      <c r="AW6" s="683"/>
      <c r="AX6" s="683"/>
      <c r="AY6" s="683"/>
      <c r="AZ6" s="683"/>
      <c r="BA6" s="683"/>
      <c r="BB6" s="683"/>
      <c r="BC6" s="683"/>
      <c r="BD6" s="683"/>
      <c r="BE6" s="683"/>
      <c r="BF6" s="684"/>
      <c r="BG6" s="685">
        <v>3248866</v>
      </c>
      <c r="BH6" s="686"/>
      <c r="BI6" s="686"/>
      <c r="BJ6" s="686"/>
      <c r="BK6" s="686"/>
      <c r="BL6" s="686"/>
      <c r="BM6" s="686"/>
      <c r="BN6" s="687"/>
      <c r="BO6" s="688">
        <v>96.3</v>
      </c>
      <c r="BP6" s="688"/>
      <c r="BQ6" s="688"/>
      <c r="BR6" s="688"/>
      <c r="BS6" s="689">
        <v>29986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140884</v>
      </c>
      <c r="CS6" s="686"/>
      <c r="CT6" s="686"/>
      <c r="CU6" s="686"/>
      <c r="CV6" s="686"/>
      <c r="CW6" s="686"/>
      <c r="CX6" s="686"/>
      <c r="CY6" s="687"/>
      <c r="CZ6" s="679">
        <v>0.6</v>
      </c>
      <c r="DA6" s="680"/>
      <c r="DB6" s="680"/>
      <c r="DC6" s="699"/>
      <c r="DD6" s="694" t="s">
        <v>176</v>
      </c>
      <c r="DE6" s="686"/>
      <c r="DF6" s="686"/>
      <c r="DG6" s="686"/>
      <c r="DH6" s="686"/>
      <c r="DI6" s="686"/>
      <c r="DJ6" s="686"/>
      <c r="DK6" s="686"/>
      <c r="DL6" s="686"/>
      <c r="DM6" s="686"/>
      <c r="DN6" s="686"/>
      <c r="DO6" s="686"/>
      <c r="DP6" s="687"/>
      <c r="DQ6" s="694">
        <v>140884</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4876</v>
      </c>
      <c r="S7" s="686"/>
      <c r="T7" s="686"/>
      <c r="U7" s="686"/>
      <c r="V7" s="686"/>
      <c r="W7" s="686"/>
      <c r="X7" s="686"/>
      <c r="Y7" s="687"/>
      <c r="Z7" s="688">
        <v>0</v>
      </c>
      <c r="AA7" s="688"/>
      <c r="AB7" s="688"/>
      <c r="AC7" s="688"/>
      <c r="AD7" s="689">
        <v>4876</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1343172</v>
      </c>
      <c r="BH7" s="686"/>
      <c r="BI7" s="686"/>
      <c r="BJ7" s="686"/>
      <c r="BK7" s="686"/>
      <c r="BL7" s="686"/>
      <c r="BM7" s="686"/>
      <c r="BN7" s="687"/>
      <c r="BO7" s="688">
        <v>39.799999999999997</v>
      </c>
      <c r="BP7" s="688"/>
      <c r="BQ7" s="688"/>
      <c r="BR7" s="688"/>
      <c r="BS7" s="689">
        <v>29986</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7318227</v>
      </c>
      <c r="CS7" s="686"/>
      <c r="CT7" s="686"/>
      <c r="CU7" s="686"/>
      <c r="CV7" s="686"/>
      <c r="CW7" s="686"/>
      <c r="CX7" s="686"/>
      <c r="CY7" s="687"/>
      <c r="CZ7" s="688">
        <v>30</v>
      </c>
      <c r="DA7" s="688"/>
      <c r="DB7" s="688"/>
      <c r="DC7" s="688"/>
      <c r="DD7" s="694">
        <v>2447166</v>
      </c>
      <c r="DE7" s="686"/>
      <c r="DF7" s="686"/>
      <c r="DG7" s="686"/>
      <c r="DH7" s="686"/>
      <c r="DI7" s="686"/>
      <c r="DJ7" s="686"/>
      <c r="DK7" s="686"/>
      <c r="DL7" s="686"/>
      <c r="DM7" s="686"/>
      <c r="DN7" s="686"/>
      <c r="DO7" s="686"/>
      <c r="DP7" s="687"/>
      <c r="DQ7" s="694">
        <v>1734023</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25283</v>
      </c>
      <c r="S8" s="686"/>
      <c r="T8" s="686"/>
      <c r="U8" s="686"/>
      <c r="V8" s="686"/>
      <c r="W8" s="686"/>
      <c r="X8" s="686"/>
      <c r="Y8" s="687"/>
      <c r="Z8" s="688">
        <v>0.1</v>
      </c>
      <c r="AA8" s="688"/>
      <c r="AB8" s="688"/>
      <c r="AC8" s="688"/>
      <c r="AD8" s="689">
        <v>25283</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47921</v>
      </c>
      <c r="BH8" s="686"/>
      <c r="BI8" s="686"/>
      <c r="BJ8" s="686"/>
      <c r="BK8" s="686"/>
      <c r="BL8" s="686"/>
      <c r="BM8" s="686"/>
      <c r="BN8" s="687"/>
      <c r="BO8" s="688">
        <v>1.4</v>
      </c>
      <c r="BP8" s="688"/>
      <c r="BQ8" s="688"/>
      <c r="BR8" s="688"/>
      <c r="BS8" s="694" t="s">
        <v>176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5276409</v>
      </c>
      <c r="CS8" s="686"/>
      <c r="CT8" s="686"/>
      <c r="CU8" s="686"/>
      <c r="CV8" s="686"/>
      <c r="CW8" s="686"/>
      <c r="CX8" s="686"/>
      <c r="CY8" s="687"/>
      <c r="CZ8" s="688">
        <v>21.6</v>
      </c>
      <c r="DA8" s="688"/>
      <c r="DB8" s="688"/>
      <c r="DC8" s="688"/>
      <c r="DD8" s="694">
        <v>35424</v>
      </c>
      <c r="DE8" s="686"/>
      <c r="DF8" s="686"/>
      <c r="DG8" s="686"/>
      <c r="DH8" s="686"/>
      <c r="DI8" s="686"/>
      <c r="DJ8" s="686"/>
      <c r="DK8" s="686"/>
      <c r="DL8" s="686"/>
      <c r="DM8" s="686"/>
      <c r="DN8" s="686"/>
      <c r="DO8" s="686"/>
      <c r="DP8" s="687"/>
      <c r="DQ8" s="694">
        <v>2810869</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27714</v>
      </c>
      <c r="S9" s="686"/>
      <c r="T9" s="686"/>
      <c r="U9" s="686"/>
      <c r="V9" s="686"/>
      <c r="W9" s="686"/>
      <c r="X9" s="686"/>
      <c r="Y9" s="687"/>
      <c r="Z9" s="688">
        <v>0.1</v>
      </c>
      <c r="AA9" s="688"/>
      <c r="AB9" s="688"/>
      <c r="AC9" s="688"/>
      <c r="AD9" s="689">
        <v>27714</v>
      </c>
      <c r="AE9" s="689"/>
      <c r="AF9" s="689"/>
      <c r="AG9" s="689"/>
      <c r="AH9" s="689"/>
      <c r="AI9" s="689"/>
      <c r="AJ9" s="689"/>
      <c r="AK9" s="689"/>
      <c r="AL9" s="690">
        <v>0.3</v>
      </c>
      <c r="AM9" s="691"/>
      <c r="AN9" s="691"/>
      <c r="AO9" s="692"/>
      <c r="AP9" s="682" t="s">
        <v>244</v>
      </c>
      <c r="AQ9" s="683"/>
      <c r="AR9" s="683"/>
      <c r="AS9" s="683"/>
      <c r="AT9" s="683"/>
      <c r="AU9" s="683"/>
      <c r="AV9" s="683"/>
      <c r="AW9" s="683"/>
      <c r="AX9" s="683"/>
      <c r="AY9" s="683"/>
      <c r="AZ9" s="683"/>
      <c r="BA9" s="683"/>
      <c r="BB9" s="683"/>
      <c r="BC9" s="683"/>
      <c r="BD9" s="683"/>
      <c r="BE9" s="683"/>
      <c r="BF9" s="684"/>
      <c r="BG9" s="685">
        <v>1097451</v>
      </c>
      <c r="BH9" s="686"/>
      <c r="BI9" s="686"/>
      <c r="BJ9" s="686"/>
      <c r="BK9" s="686"/>
      <c r="BL9" s="686"/>
      <c r="BM9" s="686"/>
      <c r="BN9" s="687"/>
      <c r="BO9" s="688">
        <v>32.5</v>
      </c>
      <c r="BP9" s="688"/>
      <c r="BQ9" s="688"/>
      <c r="BR9" s="688"/>
      <c r="BS9" s="694" t="s">
        <v>176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1809865</v>
      </c>
      <c r="CS9" s="686"/>
      <c r="CT9" s="686"/>
      <c r="CU9" s="686"/>
      <c r="CV9" s="686"/>
      <c r="CW9" s="686"/>
      <c r="CX9" s="686"/>
      <c r="CY9" s="687"/>
      <c r="CZ9" s="688">
        <v>7.4</v>
      </c>
      <c r="DA9" s="688"/>
      <c r="DB9" s="688"/>
      <c r="DC9" s="688"/>
      <c r="DD9" s="694">
        <v>129944</v>
      </c>
      <c r="DE9" s="686"/>
      <c r="DF9" s="686"/>
      <c r="DG9" s="686"/>
      <c r="DH9" s="686"/>
      <c r="DI9" s="686"/>
      <c r="DJ9" s="686"/>
      <c r="DK9" s="686"/>
      <c r="DL9" s="686"/>
      <c r="DM9" s="686"/>
      <c r="DN9" s="686"/>
      <c r="DO9" s="686"/>
      <c r="DP9" s="687"/>
      <c r="DQ9" s="694">
        <v>1463353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176</v>
      </c>
      <c r="AE10" s="689"/>
      <c r="AF10" s="689"/>
      <c r="AG10" s="689"/>
      <c r="AH10" s="689"/>
      <c r="AI10" s="689"/>
      <c r="AJ10" s="689"/>
      <c r="AK10" s="689"/>
      <c r="AL10" s="690" t="s">
        <v>129</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72764</v>
      </c>
      <c r="BH10" s="686"/>
      <c r="BI10" s="686"/>
      <c r="BJ10" s="686"/>
      <c r="BK10" s="686"/>
      <c r="BL10" s="686"/>
      <c r="BM10" s="686"/>
      <c r="BN10" s="687"/>
      <c r="BO10" s="688">
        <v>2.2000000000000002</v>
      </c>
      <c r="BP10" s="688"/>
      <c r="BQ10" s="688"/>
      <c r="BR10" s="688"/>
      <c r="BS10" s="694" t="s">
        <v>176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8541</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8541</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616662</v>
      </c>
      <c r="S11" s="686"/>
      <c r="T11" s="686"/>
      <c r="U11" s="686"/>
      <c r="V11" s="686"/>
      <c r="W11" s="686"/>
      <c r="X11" s="686"/>
      <c r="Y11" s="687"/>
      <c r="Z11" s="690">
        <v>2.4</v>
      </c>
      <c r="AA11" s="691"/>
      <c r="AB11" s="691"/>
      <c r="AC11" s="703"/>
      <c r="AD11" s="694">
        <v>616662</v>
      </c>
      <c r="AE11" s="686"/>
      <c r="AF11" s="686"/>
      <c r="AG11" s="686"/>
      <c r="AH11" s="686"/>
      <c r="AI11" s="686"/>
      <c r="AJ11" s="686"/>
      <c r="AK11" s="687"/>
      <c r="AL11" s="690">
        <v>5.8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125036</v>
      </c>
      <c r="BH11" s="686"/>
      <c r="BI11" s="686"/>
      <c r="BJ11" s="686"/>
      <c r="BK11" s="686"/>
      <c r="BL11" s="686"/>
      <c r="BM11" s="686"/>
      <c r="BN11" s="687"/>
      <c r="BO11" s="688">
        <v>3.7</v>
      </c>
      <c r="BP11" s="688"/>
      <c r="BQ11" s="688"/>
      <c r="BR11" s="688"/>
      <c r="BS11" s="694">
        <v>29986</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894008</v>
      </c>
      <c r="CS11" s="686"/>
      <c r="CT11" s="686"/>
      <c r="CU11" s="686"/>
      <c r="CV11" s="686"/>
      <c r="CW11" s="686"/>
      <c r="CX11" s="686"/>
      <c r="CY11" s="687"/>
      <c r="CZ11" s="688">
        <v>3.7</v>
      </c>
      <c r="DA11" s="688"/>
      <c r="DB11" s="688"/>
      <c r="DC11" s="688"/>
      <c r="DD11" s="694">
        <v>245976</v>
      </c>
      <c r="DE11" s="686"/>
      <c r="DF11" s="686"/>
      <c r="DG11" s="686"/>
      <c r="DH11" s="686"/>
      <c r="DI11" s="686"/>
      <c r="DJ11" s="686"/>
      <c r="DK11" s="686"/>
      <c r="DL11" s="686"/>
      <c r="DM11" s="686"/>
      <c r="DN11" s="686"/>
      <c r="DO11" s="686"/>
      <c r="DP11" s="687"/>
      <c r="DQ11" s="694">
        <v>304749</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39671</v>
      </c>
      <c r="S12" s="686"/>
      <c r="T12" s="686"/>
      <c r="U12" s="686"/>
      <c r="V12" s="686"/>
      <c r="W12" s="686"/>
      <c r="X12" s="686"/>
      <c r="Y12" s="687"/>
      <c r="Z12" s="688">
        <v>0.2</v>
      </c>
      <c r="AA12" s="688"/>
      <c r="AB12" s="688"/>
      <c r="AC12" s="688"/>
      <c r="AD12" s="689">
        <v>39671</v>
      </c>
      <c r="AE12" s="689"/>
      <c r="AF12" s="689"/>
      <c r="AG12" s="689"/>
      <c r="AH12" s="689"/>
      <c r="AI12" s="689"/>
      <c r="AJ12" s="689"/>
      <c r="AK12" s="689"/>
      <c r="AL12" s="690">
        <v>0.4</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1596902</v>
      </c>
      <c r="BH12" s="686"/>
      <c r="BI12" s="686"/>
      <c r="BJ12" s="686"/>
      <c r="BK12" s="686"/>
      <c r="BL12" s="686"/>
      <c r="BM12" s="686"/>
      <c r="BN12" s="687"/>
      <c r="BO12" s="688">
        <v>47.4</v>
      </c>
      <c r="BP12" s="688"/>
      <c r="BQ12" s="688"/>
      <c r="BR12" s="688"/>
      <c r="BS12" s="694" t="s">
        <v>176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395990</v>
      </c>
      <c r="CS12" s="686"/>
      <c r="CT12" s="686"/>
      <c r="CU12" s="686"/>
      <c r="CV12" s="686"/>
      <c r="CW12" s="686"/>
      <c r="CX12" s="686"/>
      <c r="CY12" s="687"/>
      <c r="CZ12" s="688">
        <v>1.6</v>
      </c>
      <c r="DA12" s="688"/>
      <c r="DB12" s="688"/>
      <c r="DC12" s="688"/>
      <c r="DD12" s="694">
        <v>2611</v>
      </c>
      <c r="DE12" s="686"/>
      <c r="DF12" s="686"/>
      <c r="DG12" s="686"/>
      <c r="DH12" s="686"/>
      <c r="DI12" s="686"/>
      <c r="DJ12" s="686"/>
      <c r="DK12" s="686"/>
      <c r="DL12" s="686"/>
      <c r="DM12" s="686"/>
      <c r="DN12" s="686"/>
      <c r="DO12" s="686"/>
      <c r="DP12" s="687"/>
      <c r="DQ12" s="694">
        <v>270719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176</v>
      </c>
      <c r="S13" s="686"/>
      <c r="T13" s="686"/>
      <c r="U13" s="686"/>
      <c r="V13" s="686"/>
      <c r="W13" s="686"/>
      <c r="X13" s="686"/>
      <c r="Y13" s="687"/>
      <c r="Z13" s="688" t="s">
        <v>176</v>
      </c>
      <c r="AA13" s="688"/>
      <c r="AB13" s="688"/>
      <c r="AC13" s="688"/>
      <c r="AD13" s="689" t="s">
        <v>176</v>
      </c>
      <c r="AE13" s="689"/>
      <c r="AF13" s="689"/>
      <c r="AG13" s="689"/>
      <c r="AH13" s="689"/>
      <c r="AI13" s="689"/>
      <c r="AJ13" s="689"/>
      <c r="AK13" s="689"/>
      <c r="AL13" s="690" t="s">
        <v>129</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1594093</v>
      </c>
      <c r="BH13" s="686"/>
      <c r="BI13" s="686"/>
      <c r="BJ13" s="686"/>
      <c r="BK13" s="686"/>
      <c r="BL13" s="686"/>
      <c r="BM13" s="686"/>
      <c r="BN13" s="687"/>
      <c r="BO13" s="688">
        <v>47.3</v>
      </c>
      <c r="BP13" s="688"/>
      <c r="BQ13" s="688"/>
      <c r="BR13" s="688"/>
      <c r="BS13" s="694" t="s">
        <v>129</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1672637</v>
      </c>
      <c r="CS13" s="686"/>
      <c r="CT13" s="686"/>
      <c r="CU13" s="686"/>
      <c r="CV13" s="686"/>
      <c r="CW13" s="686"/>
      <c r="CX13" s="686"/>
      <c r="CY13" s="687"/>
      <c r="CZ13" s="688">
        <v>6.9</v>
      </c>
      <c r="DA13" s="688"/>
      <c r="DB13" s="688"/>
      <c r="DC13" s="688"/>
      <c r="DD13" s="694">
        <v>633070</v>
      </c>
      <c r="DE13" s="686"/>
      <c r="DF13" s="686"/>
      <c r="DG13" s="686"/>
      <c r="DH13" s="686"/>
      <c r="DI13" s="686"/>
      <c r="DJ13" s="686"/>
      <c r="DK13" s="686"/>
      <c r="DL13" s="686"/>
      <c r="DM13" s="686"/>
      <c r="DN13" s="686"/>
      <c r="DO13" s="686"/>
      <c r="DP13" s="687"/>
      <c r="DQ13" s="694">
        <v>1056761</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176</v>
      </c>
      <c r="AA14" s="688"/>
      <c r="AB14" s="688"/>
      <c r="AC14" s="688"/>
      <c r="AD14" s="689" t="s">
        <v>176</v>
      </c>
      <c r="AE14" s="689"/>
      <c r="AF14" s="689"/>
      <c r="AG14" s="689"/>
      <c r="AH14" s="689"/>
      <c r="AI14" s="689"/>
      <c r="AJ14" s="689"/>
      <c r="AK14" s="689"/>
      <c r="AL14" s="690" t="s">
        <v>129</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130458</v>
      </c>
      <c r="BH14" s="686"/>
      <c r="BI14" s="686"/>
      <c r="BJ14" s="686"/>
      <c r="BK14" s="686"/>
      <c r="BL14" s="686"/>
      <c r="BM14" s="686"/>
      <c r="BN14" s="687"/>
      <c r="BO14" s="688">
        <v>3.9</v>
      </c>
      <c r="BP14" s="688"/>
      <c r="BQ14" s="688"/>
      <c r="BR14" s="688"/>
      <c r="BS14" s="694" t="s">
        <v>176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1258740</v>
      </c>
      <c r="CS14" s="686"/>
      <c r="CT14" s="686"/>
      <c r="CU14" s="686"/>
      <c r="CV14" s="686"/>
      <c r="CW14" s="686"/>
      <c r="CX14" s="686"/>
      <c r="CY14" s="687"/>
      <c r="CZ14" s="688">
        <v>5.2</v>
      </c>
      <c r="DA14" s="688"/>
      <c r="DB14" s="688"/>
      <c r="DC14" s="688"/>
      <c r="DD14" s="694">
        <v>242934</v>
      </c>
      <c r="DE14" s="686"/>
      <c r="DF14" s="686"/>
      <c r="DG14" s="686"/>
      <c r="DH14" s="686"/>
      <c r="DI14" s="686"/>
      <c r="DJ14" s="686"/>
      <c r="DK14" s="686"/>
      <c r="DL14" s="686"/>
      <c r="DM14" s="686"/>
      <c r="DN14" s="686"/>
      <c r="DO14" s="686"/>
      <c r="DP14" s="687"/>
      <c r="DQ14" s="694">
        <v>838894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176</v>
      </c>
      <c r="AA15" s="688"/>
      <c r="AB15" s="688"/>
      <c r="AC15" s="688"/>
      <c r="AD15" s="689" t="s">
        <v>129</v>
      </c>
      <c r="AE15" s="689"/>
      <c r="AF15" s="689"/>
      <c r="AG15" s="689"/>
      <c r="AH15" s="689"/>
      <c r="AI15" s="689"/>
      <c r="AJ15" s="689"/>
      <c r="AK15" s="689"/>
      <c r="AL15" s="690" t="s">
        <v>176</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178334</v>
      </c>
      <c r="BH15" s="686"/>
      <c r="BI15" s="686"/>
      <c r="BJ15" s="686"/>
      <c r="BK15" s="686"/>
      <c r="BL15" s="686"/>
      <c r="BM15" s="686"/>
      <c r="BN15" s="687"/>
      <c r="BO15" s="688">
        <v>5.3</v>
      </c>
      <c r="BP15" s="688"/>
      <c r="BQ15" s="688"/>
      <c r="BR15" s="688"/>
      <c r="BS15" s="694" t="s">
        <v>176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2409141</v>
      </c>
      <c r="CS15" s="686"/>
      <c r="CT15" s="686"/>
      <c r="CU15" s="686"/>
      <c r="CV15" s="686"/>
      <c r="CW15" s="686"/>
      <c r="CX15" s="686"/>
      <c r="CY15" s="687"/>
      <c r="CZ15" s="688">
        <v>9.9</v>
      </c>
      <c r="DA15" s="688"/>
      <c r="DB15" s="688"/>
      <c r="DC15" s="688"/>
      <c r="DD15" s="694">
        <v>1139534</v>
      </c>
      <c r="DE15" s="686"/>
      <c r="DF15" s="686"/>
      <c r="DG15" s="686"/>
      <c r="DH15" s="686"/>
      <c r="DI15" s="686"/>
      <c r="DJ15" s="686"/>
      <c r="DK15" s="686"/>
      <c r="DL15" s="686"/>
      <c r="DM15" s="686"/>
      <c r="DN15" s="686"/>
      <c r="DO15" s="686"/>
      <c r="DP15" s="687"/>
      <c r="DQ15" s="694">
        <v>1172627</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20082</v>
      </c>
      <c r="S16" s="686"/>
      <c r="T16" s="686"/>
      <c r="U16" s="686"/>
      <c r="V16" s="686"/>
      <c r="W16" s="686"/>
      <c r="X16" s="686"/>
      <c r="Y16" s="687"/>
      <c r="Z16" s="688">
        <v>0.1</v>
      </c>
      <c r="AA16" s="688"/>
      <c r="AB16" s="688"/>
      <c r="AC16" s="688"/>
      <c r="AD16" s="689">
        <v>20082</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176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160705</v>
      </c>
      <c r="CS16" s="686"/>
      <c r="CT16" s="686"/>
      <c r="CU16" s="686"/>
      <c r="CV16" s="686"/>
      <c r="CW16" s="686"/>
      <c r="CX16" s="686"/>
      <c r="CY16" s="687"/>
      <c r="CZ16" s="688">
        <v>0.7</v>
      </c>
      <c r="DA16" s="688"/>
      <c r="DB16" s="688"/>
      <c r="DC16" s="688"/>
      <c r="DD16" s="694" t="s">
        <v>176</v>
      </c>
      <c r="DE16" s="686"/>
      <c r="DF16" s="686"/>
      <c r="DG16" s="686"/>
      <c r="DH16" s="686"/>
      <c r="DI16" s="686"/>
      <c r="DJ16" s="686"/>
      <c r="DK16" s="686"/>
      <c r="DL16" s="686"/>
      <c r="DM16" s="686"/>
      <c r="DN16" s="686"/>
      <c r="DO16" s="686"/>
      <c r="DP16" s="687"/>
      <c r="DQ16" s="694">
        <v>29265</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22327</v>
      </c>
      <c r="S17" s="686"/>
      <c r="T17" s="686"/>
      <c r="U17" s="686"/>
      <c r="V17" s="686"/>
      <c r="W17" s="686"/>
      <c r="X17" s="686"/>
      <c r="Y17" s="687"/>
      <c r="Z17" s="688">
        <v>0.1</v>
      </c>
      <c r="AA17" s="688"/>
      <c r="AB17" s="688"/>
      <c r="AC17" s="688"/>
      <c r="AD17" s="689">
        <v>22327</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129</v>
      </c>
      <c r="BP17" s="688"/>
      <c r="BQ17" s="688"/>
      <c r="BR17" s="688"/>
      <c r="BS17" s="694" t="s">
        <v>176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3036673</v>
      </c>
      <c r="CS17" s="686"/>
      <c r="CT17" s="686"/>
      <c r="CU17" s="686"/>
      <c r="CV17" s="686"/>
      <c r="CW17" s="686"/>
      <c r="CX17" s="686"/>
      <c r="CY17" s="687"/>
      <c r="CZ17" s="688">
        <v>12.5</v>
      </c>
      <c r="DA17" s="688"/>
      <c r="DB17" s="688"/>
      <c r="DC17" s="688"/>
      <c r="DD17" s="694" t="s">
        <v>176</v>
      </c>
      <c r="DE17" s="686"/>
      <c r="DF17" s="686"/>
      <c r="DG17" s="686"/>
      <c r="DH17" s="686"/>
      <c r="DI17" s="686"/>
      <c r="DJ17" s="686"/>
      <c r="DK17" s="686"/>
      <c r="DL17" s="686"/>
      <c r="DM17" s="686"/>
      <c r="DN17" s="686"/>
      <c r="DO17" s="686"/>
      <c r="DP17" s="687"/>
      <c r="DQ17" s="694">
        <v>2967672</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24209</v>
      </c>
      <c r="S18" s="686"/>
      <c r="T18" s="686"/>
      <c r="U18" s="686"/>
      <c r="V18" s="686"/>
      <c r="W18" s="686"/>
      <c r="X18" s="686"/>
      <c r="Y18" s="687"/>
      <c r="Z18" s="688">
        <v>0.1</v>
      </c>
      <c r="AA18" s="688"/>
      <c r="AB18" s="688"/>
      <c r="AC18" s="688"/>
      <c r="AD18" s="689">
        <v>24209</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176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129</v>
      </c>
      <c r="DA18" s="688"/>
      <c r="DB18" s="688"/>
      <c r="DC18" s="688"/>
      <c r="DD18" s="694" t="s">
        <v>176</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11898</v>
      </c>
      <c r="S19" s="686"/>
      <c r="T19" s="686"/>
      <c r="U19" s="686"/>
      <c r="V19" s="686"/>
      <c r="W19" s="686"/>
      <c r="X19" s="686"/>
      <c r="Y19" s="687"/>
      <c r="Z19" s="688">
        <v>0</v>
      </c>
      <c r="AA19" s="688"/>
      <c r="AB19" s="688"/>
      <c r="AC19" s="688"/>
      <c r="AD19" s="689">
        <v>11898</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123182</v>
      </c>
      <c r="BH19" s="686"/>
      <c r="BI19" s="686"/>
      <c r="BJ19" s="686"/>
      <c r="BK19" s="686"/>
      <c r="BL19" s="686"/>
      <c r="BM19" s="686"/>
      <c r="BN19" s="687"/>
      <c r="BO19" s="688">
        <v>3.7</v>
      </c>
      <c r="BP19" s="688"/>
      <c r="BQ19" s="688"/>
      <c r="BR19" s="688"/>
      <c r="BS19" s="694" t="s">
        <v>129</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176</v>
      </c>
      <c r="DA19" s="688"/>
      <c r="DB19" s="688"/>
      <c r="DC19" s="688"/>
      <c r="DD19" s="694" t="s">
        <v>129</v>
      </c>
      <c r="DE19" s="686"/>
      <c r="DF19" s="686"/>
      <c r="DG19" s="686"/>
      <c r="DH19" s="686"/>
      <c r="DI19" s="686"/>
      <c r="DJ19" s="686"/>
      <c r="DK19" s="686"/>
      <c r="DL19" s="686"/>
      <c r="DM19" s="686"/>
      <c r="DN19" s="686"/>
      <c r="DO19" s="686"/>
      <c r="DP19" s="687"/>
      <c r="DQ19" s="694" t="s">
        <v>176</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9707</v>
      </c>
      <c r="S20" s="686"/>
      <c r="T20" s="686"/>
      <c r="U20" s="686"/>
      <c r="V20" s="686"/>
      <c r="W20" s="686"/>
      <c r="X20" s="686"/>
      <c r="Y20" s="687"/>
      <c r="Z20" s="688">
        <v>0</v>
      </c>
      <c r="AA20" s="688"/>
      <c r="AB20" s="688"/>
      <c r="AC20" s="688"/>
      <c r="AD20" s="689">
        <v>9707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123182</v>
      </c>
      <c r="BH20" s="686"/>
      <c r="BI20" s="686"/>
      <c r="BJ20" s="686"/>
      <c r="BK20" s="686"/>
      <c r="BL20" s="686"/>
      <c r="BM20" s="686"/>
      <c r="BN20" s="687"/>
      <c r="BO20" s="688">
        <v>3.7</v>
      </c>
      <c r="BP20" s="688"/>
      <c r="BQ20" s="688"/>
      <c r="BR20" s="688"/>
      <c r="BS20" s="694" t="s">
        <v>176</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24381820</v>
      </c>
      <c r="CS20" s="686"/>
      <c r="CT20" s="686"/>
      <c r="CU20" s="686"/>
      <c r="CV20" s="686"/>
      <c r="CW20" s="686"/>
      <c r="CX20" s="686"/>
      <c r="CY20" s="687"/>
      <c r="CZ20" s="688">
        <v>100</v>
      </c>
      <c r="DA20" s="688"/>
      <c r="DB20" s="688"/>
      <c r="DC20" s="688"/>
      <c r="DD20" s="694">
        <v>4876659</v>
      </c>
      <c r="DE20" s="686"/>
      <c r="DF20" s="686"/>
      <c r="DG20" s="686"/>
      <c r="DH20" s="686"/>
      <c r="DI20" s="686"/>
      <c r="DJ20" s="686"/>
      <c r="DK20" s="686"/>
      <c r="DL20" s="686"/>
      <c r="DM20" s="686"/>
      <c r="DN20" s="686"/>
      <c r="DO20" s="686"/>
      <c r="DP20" s="687"/>
      <c r="DQ20" s="694">
        <v>12798357</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2604</v>
      </c>
      <c r="S21" s="686"/>
      <c r="T21" s="686"/>
      <c r="U21" s="686"/>
      <c r="V21" s="686"/>
      <c r="W21" s="686"/>
      <c r="X21" s="686"/>
      <c r="Y21" s="687"/>
      <c r="Z21" s="688">
        <v>0</v>
      </c>
      <c r="AA21" s="688"/>
      <c r="AB21" s="688"/>
      <c r="AC21" s="688"/>
      <c r="AD21" s="689">
        <v>2604</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176</v>
      </c>
      <c r="BH21" s="686"/>
      <c r="BI21" s="686"/>
      <c r="BJ21" s="686"/>
      <c r="BK21" s="686"/>
      <c r="BL21" s="686"/>
      <c r="BM21" s="686"/>
      <c r="BN21" s="687"/>
      <c r="BO21" s="688" t="s">
        <v>176</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7579626</v>
      </c>
      <c r="S22" s="686"/>
      <c r="T22" s="686"/>
      <c r="U22" s="686"/>
      <c r="V22" s="686"/>
      <c r="W22" s="686"/>
      <c r="X22" s="686"/>
      <c r="Y22" s="687"/>
      <c r="Z22" s="688">
        <v>30.1</v>
      </c>
      <c r="AA22" s="688"/>
      <c r="AB22" s="688"/>
      <c r="AC22" s="688"/>
      <c r="AD22" s="689">
        <v>6419524</v>
      </c>
      <c r="AE22" s="689"/>
      <c r="AF22" s="689"/>
      <c r="AG22" s="689"/>
      <c r="AH22" s="689"/>
      <c r="AI22" s="689"/>
      <c r="AJ22" s="689"/>
      <c r="AK22" s="689"/>
      <c r="AL22" s="690">
        <v>60</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6419524</v>
      </c>
      <c r="S23" s="686"/>
      <c r="T23" s="686"/>
      <c r="U23" s="686"/>
      <c r="V23" s="686"/>
      <c r="W23" s="686"/>
      <c r="X23" s="686"/>
      <c r="Y23" s="687"/>
      <c r="Z23" s="688">
        <v>25.5</v>
      </c>
      <c r="AA23" s="688"/>
      <c r="AB23" s="688"/>
      <c r="AC23" s="688"/>
      <c r="AD23" s="689">
        <v>6419524</v>
      </c>
      <c r="AE23" s="689"/>
      <c r="AF23" s="689"/>
      <c r="AG23" s="689"/>
      <c r="AH23" s="689"/>
      <c r="AI23" s="689"/>
      <c r="AJ23" s="689"/>
      <c r="AK23" s="689"/>
      <c r="AL23" s="690">
        <v>60</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123182</v>
      </c>
      <c r="BH23" s="686"/>
      <c r="BI23" s="686"/>
      <c r="BJ23" s="686"/>
      <c r="BK23" s="686"/>
      <c r="BL23" s="686"/>
      <c r="BM23" s="686"/>
      <c r="BN23" s="687"/>
      <c r="BO23" s="688">
        <v>3.7</v>
      </c>
      <c r="BP23" s="688"/>
      <c r="BQ23" s="688"/>
      <c r="BR23" s="688"/>
      <c r="BS23" s="694" t="s">
        <v>176</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1160102</v>
      </c>
      <c r="S24" s="686"/>
      <c r="T24" s="686"/>
      <c r="U24" s="686"/>
      <c r="V24" s="686"/>
      <c r="W24" s="686"/>
      <c r="X24" s="686"/>
      <c r="Y24" s="687"/>
      <c r="Z24" s="688">
        <v>4.5999999999999996</v>
      </c>
      <c r="AA24" s="688"/>
      <c r="AB24" s="688"/>
      <c r="AC24" s="688"/>
      <c r="AD24" s="689" t="s">
        <v>176</v>
      </c>
      <c r="AE24" s="689"/>
      <c r="AF24" s="689"/>
      <c r="AG24" s="689"/>
      <c r="AH24" s="689"/>
      <c r="AI24" s="689"/>
      <c r="AJ24" s="689"/>
      <c r="AK24" s="689"/>
      <c r="AL24" s="690" t="s">
        <v>129</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176</v>
      </c>
      <c r="BP24" s="688"/>
      <c r="BQ24" s="688"/>
      <c r="BR24" s="688"/>
      <c r="BS24" s="694" t="s">
        <v>176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8958723</v>
      </c>
      <c r="CS24" s="675"/>
      <c r="CT24" s="675"/>
      <c r="CU24" s="675"/>
      <c r="CV24" s="675"/>
      <c r="CW24" s="675"/>
      <c r="CX24" s="675"/>
      <c r="CY24" s="676"/>
      <c r="CZ24" s="679">
        <v>36.700000000000003</v>
      </c>
      <c r="DA24" s="680"/>
      <c r="DB24" s="680"/>
      <c r="DC24" s="699"/>
      <c r="DD24" s="724">
        <v>6717569</v>
      </c>
      <c r="DE24" s="675"/>
      <c r="DF24" s="675"/>
      <c r="DG24" s="675"/>
      <c r="DH24" s="675"/>
      <c r="DI24" s="675"/>
      <c r="DJ24" s="675"/>
      <c r="DK24" s="676"/>
      <c r="DL24" s="724">
        <v>6115767</v>
      </c>
      <c r="DM24" s="675"/>
      <c r="DN24" s="675"/>
      <c r="DO24" s="675"/>
      <c r="DP24" s="675"/>
      <c r="DQ24" s="675"/>
      <c r="DR24" s="675"/>
      <c r="DS24" s="675"/>
      <c r="DT24" s="675"/>
      <c r="DU24" s="675"/>
      <c r="DV24" s="676"/>
      <c r="DW24" s="679">
        <v>55.2</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176</v>
      </c>
      <c r="S25" s="686"/>
      <c r="T25" s="686"/>
      <c r="U25" s="686"/>
      <c r="V25" s="686"/>
      <c r="W25" s="686"/>
      <c r="X25" s="686"/>
      <c r="Y25" s="687"/>
      <c r="Z25" s="688" t="s">
        <v>176</v>
      </c>
      <c r="AA25" s="688"/>
      <c r="AB25" s="688"/>
      <c r="AC25" s="688"/>
      <c r="AD25" s="689" t="s">
        <v>176</v>
      </c>
      <c r="AE25" s="689"/>
      <c r="AF25" s="689"/>
      <c r="AG25" s="689"/>
      <c r="AH25" s="689"/>
      <c r="AI25" s="689"/>
      <c r="AJ25" s="689"/>
      <c r="AK25" s="689"/>
      <c r="AL25" s="690" t="s">
        <v>176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176</v>
      </c>
      <c r="BP25" s="688"/>
      <c r="BQ25" s="688"/>
      <c r="BR25" s="688"/>
      <c r="BS25" s="694" t="s">
        <v>176</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3249984</v>
      </c>
      <c r="CS25" s="721"/>
      <c r="CT25" s="721"/>
      <c r="CU25" s="721"/>
      <c r="CV25" s="721"/>
      <c r="CW25" s="721"/>
      <c r="CX25" s="721"/>
      <c r="CY25" s="722"/>
      <c r="CZ25" s="690">
        <v>13.3</v>
      </c>
      <c r="DA25" s="719"/>
      <c r="DB25" s="719"/>
      <c r="DC25" s="723"/>
      <c r="DD25" s="694">
        <v>3005634</v>
      </c>
      <c r="DE25" s="721"/>
      <c r="DF25" s="721"/>
      <c r="DG25" s="721"/>
      <c r="DH25" s="721"/>
      <c r="DI25" s="721"/>
      <c r="DJ25" s="721"/>
      <c r="DK25" s="722"/>
      <c r="DL25" s="694">
        <v>2403832</v>
      </c>
      <c r="DM25" s="721"/>
      <c r="DN25" s="721"/>
      <c r="DO25" s="721"/>
      <c r="DP25" s="721"/>
      <c r="DQ25" s="721"/>
      <c r="DR25" s="721"/>
      <c r="DS25" s="721"/>
      <c r="DT25" s="721"/>
      <c r="DU25" s="721"/>
      <c r="DV25" s="722"/>
      <c r="DW25" s="690">
        <v>21.7</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11963397</v>
      </c>
      <c r="S26" s="686"/>
      <c r="T26" s="686"/>
      <c r="U26" s="686"/>
      <c r="V26" s="686"/>
      <c r="W26" s="686"/>
      <c r="X26" s="686"/>
      <c r="Y26" s="687"/>
      <c r="Z26" s="688">
        <v>47.5</v>
      </c>
      <c r="AA26" s="688"/>
      <c r="AB26" s="688"/>
      <c r="AC26" s="688"/>
      <c r="AD26" s="689">
        <v>10680113</v>
      </c>
      <c r="AE26" s="689"/>
      <c r="AF26" s="689"/>
      <c r="AG26" s="689"/>
      <c r="AH26" s="689"/>
      <c r="AI26" s="689"/>
      <c r="AJ26" s="689"/>
      <c r="AK26" s="689"/>
      <c r="AL26" s="690">
        <v>99.8</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176</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1931943</v>
      </c>
      <c r="CS26" s="686"/>
      <c r="CT26" s="686"/>
      <c r="CU26" s="686"/>
      <c r="CV26" s="686"/>
      <c r="CW26" s="686"/>
      <c r="CX26" s="686"/>
      <c r="CY26" s="687"/>
      <c r="CZ26" s="690">
        <v>7.9</v>
      </c>
      <c r="DA26" s="719"/>
      <c r="DB26" s="719"/>
      <c r="DC26" s="723"/>
      <c r="DD26" s="694">
        <v>1810876</v>
      </c>
      <c r="DE26" s="686"/>
      <c r="DF26" s="686"/>
      <c r="DG26" s="686"/>
      <c r="DH26" s="686"/>
      <c r="DI26" s="686"/>
      <c r="DJ26" s="686"/>
      <c r="DK26" s="687"/>
      <c r="DL26" s="694" t="s">
        <v>176</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3956</v>
      </c>
      <c r="S27" s="686"/>
      <c r="T27" s="686"/>
      <c r="U27" s="686"/>
      <c r="V27" s="686"/>
      <c r="W27" s="686"/>
      <c r="X27" s="686"/>
      <c r="Y27" s="687"/>
      <c r="Z27" s="688">
        <v>0</v>
      </c>
      <c r="AA27" s="688"/>
      <c r="AB27" s="688"/>
      <c r="AC27" s="688"/>
      <c r="AD27" s="689">
        <v>3956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3372048</v>
      </c>
      <c r="BH27" s="686"/>
      <c r="BI27" s="686"/>
      <c r="BJ27" s="686"/>
      <c r="BK27" s="686"/>
      <c r="BL27" s="686"/>
      <c r="BM27" s="686"/>
      <c r="BN27" s="687"/>
      <c r="BO27" s="688">
        <v>100</v>
      </c>
      <c r="BP27" s="688"/>
      <c r="BQ27" s="688"/>
      <c r="BR27" s="688"/>
      <c r="BS27" s="694">
        <v>29986</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2672066</v>
      </c>
      <c r="CS27" s="721"/>
      <c r="CT27" s="721"/>
      <c r="CU27" s="721"/>
      <c r="CV27" s="721"/>
      <c r="CW27" s="721"/>
      <c r="CX27" s="721"/>
      <c r="CY27" s="722"/>
      <c r="CZ27" s="690">
        <v>11</v>
      </c>
      <c r="DA27" s="719"/>
      <c r="DB27" s="719"/>
      <c r="DC27" s="723"/>
      <c r="DD27" s="694">
        <v>744263</v>
      </c>
      <c r="DE27" s="721"/>
      <c r="DF27" s="721"/>
      <c r="DG27" s="721"/>
      <c r="DH27" s="721"/>
      <c r="DI27" s="721"/>
      <c r="DJ27" s="721"/>
      <c r="DK27" s="722"/>
      <c r="DL27" s="694">
        <v>744263</v>
      </c>
      <c r="DM27" s="721"/>
      <c r="DN27" s="721"/>
      <c r="DO27" s="721"/>
      <c r="DP27" s="721"/>
      <c r="DQ27" s="721"/>
      <c r="DR27" s="721"/>
      <c r="DS27" s="721"/>
      <c r="DT27" s="721"/>
      <c r="DU27" s="721"/>
      <c r="DV27" s="722"/>
      <c r="DW27" s="690">
        <v>6.7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307959</v>
      </c>
      <c r="S28" s="686"/>
      <c r="T28" s="686"/>
      <c r="U28" s="686"/>
      <c r="V28" s="686"/>
      <c r="W28" s="686"/>
      <c r="X28" s="686"/>
      <c r="Y28" s="687"/>
      <c r="Z28" s="688">
        <v>1.2</v>
      </c>
      <c r="AA28" s="688"/>
      <c r="AB28" s="688"/>
      <c r="AC28" s="688"/>
      <c r="AD28" s="689" t="s">
        <v>176</v>
      </c>
      <c r="AE28" s="689"/>
      <c r="AF28" s="689"/>
      <c r="AG28" s="689"/>
      <c r="AH28" s="689"/>
      <c r="AI28" s="689"/>
      <c r="AJ28" s="689"/>
      <c r="AK28" s="689"/>
      <c r="AL28" s="690" t="s">
        <v>176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3036673</v>
      </c>
      <c r="CS28" s="686"/>
      <c r="CT28" s="686"/>
      <c r="CU28" s="686"/>
      <c r="CV28" s="686"/>
      <c r="CW28" s="686"/>
      <c r="CX28" s="686"/>
      <c r="CY28" s="687"/>
      <c r="CZ28" s="690">
        <v>12.5</v>
      </c>
      <c r="DA28" s="719"/>
      <c r="DB28" s="719"/>
      <c r="DC28" s="723"/>
      <c r="DD28" s="694">
        <v>2967672</v>
      </c>
      <c r="DE28" s="686"/>
      <c r="DF28" s="686"/>
      <c r="DG28" s="686"/>
      <c r="DH28" s="686"/>
      <c r="DI28" s="686"/>
      <c r="DJ28" s="686"/>
      <c r="DK28" s="687"/>
      <c r="DL28" s="694">
        <v>2967672</v>
      </c>
      <c r="DM28" s="686"/>
      <c r="DN28" s="686"/>
      <c r="DO28" s="686"/>
      <c r="DP28" s="686"/>
      <c r="DQ28" s="686"/>
      <c r="DR28" s="686"/>
      <c r="DS28" s="686"/>
      <c r="DT28" s="686"/>
      <c r="DU28" s="686"/>
      <c r="DV28" s="687"/>
      <c r="DW28" s="690">
        <v>26.8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174012</v>
      </c>
      <c r="S29" s="686"/>
      <c r="T29" s="686"/>
      <c r="U29" s="686"/>
      <c r="V29" s="686"/>
      <c r="W29" s="686"/>
      <c r="X29" s="686"/>
      <c r="Y29" s="687"/>
      <c r="Z29" s="688">
        <v>0.7</v>
      </c>
      <c r="AA29" s="688"/>
      <c r="AB29" s="688"/>
      <c r="AC29" s="688"/>
      <c r="AD29" s="689">
        <v>9250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3036624</v>
      </c>
      <c r="CS29" s="721"/>
      <c r="CT29" s="721"/>
      <c r="CU29" s="721"/>
      <c r="CV29" s="721"/>
      <c r="CW29" s="721"/>
      <c r="CX29" s="721"/>
      <c r="CY29" s="722"/>
      <c r="CZ29" s="690">
        <v>12.5</v>
      </c>
      <c r="DA29" s="719"/>
      <c r="DB29" s="719"/>
      <c r="DC29" s="723"/>
      <c r="DD29" s="694">
        <v>2967623</v>
      </c>
      <c r="DE29" s="721"/>
      <c r="DF29" s="721"/>
      <c r="DG29" s="721"/>
      <c r="DH29" s="721"/>
      <c r="DI29" s="721"/>
      <c r="DJ29" s="721"/>
      <c r="DK29" s="722"/>
      <c r="DL29" s="694">
        <v>2967623</v>
      </c>
      <c r="DM29" s="721"/>
      <c r="DN29" s="721"/>
      <c r="DO29" s="721"/>
      <c r="DP29" s="721"/>
      <c r="DQ29" s="721"/>
      <c r="DR29" s="721"/>
      <c r="DS29" s="721"/>
      <c r="DT29" s="721"/>
      <c r="DU29" s="721"/>
      <c r="DV29" s="722"/>
      <c r="DW29" s="690">
        <v>26.8</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100945</v>
      </c>
      <c r="S30" s="686"/>
      <c r="T30" s="686"/>
      <c r="U30" s="686"/>
      <c r="V30" s="686"/>
      <c r="W30" s="686"/>
      <c r="X30" s="686"/>
      <c r="Y30" s="687"/>
      <c r="Z30" s="688">
        <v>0.4</v>
      </c>
      <c r="AA30" s="688"/>
      <c r="AB30" s="688"/>
      <c r="AC30" s="688"/>
      <c r="AD30" s="689" t="s">
        <v>176</v>
      </c>
      <c r="AE30" s="689"/>
      <c r="AF30" s="689"/>
      <c r="AG30" s="689"/>
      <c r="AH30" s="689"/>
      <c r="AI30" s="689"/>
      <c r="AJ30" s="689"/>
      <c r="AK30" s="689"/>
      <c r="AL30" s="690" t="s">
        <v>176</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2939837</v>
      </c>
      <c r="CS30" s="686"/>
      <c r="CT30" s="686"/>
      <c r="CU30" s="686"/>
      <c r="CV30" s="686"/>
      <c r="CW30" s="686"/>
      <c r="CX30" s="686"/>
      <c r="CY30" s="687"/>
      <c r="CZ30" s="690">
        <v>12.1</v>
      </c>
      <c r="DA30" s="719"/>
      <c r="DB30" s="719"/>
      <c r="DC30" s="723"/>
      <c r="DD30" s="694">
        <v>2876420</v>
      </c>
      <c r="DE30" s="686"/>
      <c r="DF30" s="686"/>
      <c r="DG30" s="686"/>
      <c r="DH30" s="686"/>
      <c r="DI30" s="686"/>
      <c r="DJ30" s="686"/>
      <c r="DK30" s="687"/>
      <c r="DL30" s="694">
        <v>2876420</v>
      </c>
      <c r="DM30" s="686"/>
      <c r="DN30" s="686"/>
      <c r="DO30" s="686"/>
      <c r="DP30" s="686"/>
      <c r="DQ30" s="686"/>
      <c r="DR30" s="686"/>
      <c r="DS30" s="686"/>
      <c r="DT30" s="686"/>
      <c r="DU30" s="686"/>
      <c r="DV30" s="687"/>
      <c r="DW30" s="690">
        <v>25.9</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5553112</v>
      </c>
      <c r="S31" s="686"/>
      <c r="T31" s="686"/>
      <c r="U31" s="686"/>
      <c r="V31" s="686"/>
      <c r="W31" s="686"/>
      <c r="X31" s="686"/>
      <c r="Y31" s="687"/>
      <c r="Z31" s="688">
        <v>22</v>
      </c>
      <c r="AA31" s="688"/>
      <c r="AB31" s="688"/>
      <c r="AC31" s="688"/>
      <c r="AD31" s="689" t="s">
        <v>176</v>
      </c>
      <c r="AE31" s="689"/>
      <c r="AF31" s="689"/>
      <c r="AG31" s="689"/>
      <c r="AH31" s="689"/>
      <c r="AI31" s="689"/>
      <c r="AJ31" s="689"/>
      <c r="AK31" s="689"/>
      <c r="AL31" s="690" t="s">
        <v>176</v>
      </c>
      <c r="AM31" s="691"/>
      <c r="AN31" s="691"/>
      <c r="AO31" s="692"/>
      <c r="AP31" s="742" t="s">
        <v>313</v>
      </c>
      <c r="AQ31" s="743"/>
      <c r="AR31" s="743"/>
      <c r="AS31" s="743"/>
      <c r="AT31" s="748" t="s">
        <v>314</v>
      </c>
      <c r="AU31" s="230"/>
      <c r="AV31" s="230"/>
      <c r="AW31" s="230"/>
      <c r="AX31" s="671" t="s">
        <v>188</v>
      </c>
      <c r="AY31" s="672"/>
      <c r="AZ31" s="672"/>
      <c r="BA31" s="672"/>
      <c r="BB31" s="672"/>
      <c r="BC31" s="672"/>
      <c r="BD31" s="672"/>
      <c r="BE31" s="672"/>
      <c r="BF31" s="673"/>
      <c r="BG31" s="753">
        <v>99.2</v>
      </c>
      <c r="BH31" s="740"/>
      <c r="BI31" s="740"/>
      <c r="BJ31" s="740"/>
      <c r="BK31" s="740"/>
      <c r="BL31" s="740"/>
      <c r="BM31" s="680">
        <v>98.6</v>
      </c>
      <c r="BN31" s="740"/>
      <c r="BO31" s="740"/>
      <c r="BP31" s="740"/>
      <c r="BQ31" s="741"/>
      <c r="BR31" s="753">
        <v>99.7</v>
      </c>
      <c r="BS31" s="740"/>
      <c r="BT31" s="740"/>
      <c r="BU31" s="740"/>
      <c r="BV31" s="740"/>
      <c r="BW31" s="740"/>
      <c r="BX31" s="680">
        <v>98.5</v>
      </c>
      <c r="BY31" s="740"/>
      <c r="BZ31" s="740"/>
      <c r="CA31" s="740"/>
      <c r="CB31" s="741"/>
      <c r="CD31" s="727"/>
      <c r="CE31" s="728"/>
      <c r="CF31" s="700" t="s">
        <v>315</v>
      </c>
      <c r="CG31" s="701"/>
      <c r="CH31" s="701"/>
      <c r="CI31" s="701"/>
      <c r="CJ31" s="701"/>
      <c r="CK31" s="701"/>
      <c r="CL31" s="701"/>
      <c r="CM31" s="701"/>
      <c r="CN31" s="701"/>
      <c r="CO31" s="701"/>
      <c r="CP31" s="701"/>
      <c r="CQ31" s="702"/>
      <c r="CR31" s="685">
        <v>96787</v>
      </c>
      <c r="CS31" s="721"/>
      <c r="CT31" s="721"/>
      <c r="CU31" s="721"/>
      <c r="CV31" s="721"/>
      <c r="CW31" s="721"/>
      <c r="CX31" s="721"/>
      <c r="CY31" s="722"/>
      <c r="CZ31" s="690">
        <v>0.4</v>
      </c>
      <c r="DA31" s="719"/>
      <c r="DB31" s="719"/>
      <c r="DC31" s="723"/>
      <c r="DD31" s="694">
        <v>91203</v>
      </c>
      <c r="DE31" s="721"/>
      <c r="DF31" s="721"/>
      <c r="DG31" s="721"/>
      <c r="DH31" s="721"/>
      <c r="DI31" s="721"/>
      <c r="DJ31" s="721"/>
      <c r="DK31" s="722"/>
      <c r="DL31" s="694">
        <v>91203</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176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29" t="s">
        <v>317</v>
      </c>
      <c r="AV32" s="229"/>
      <c r="AW32" s="229"/>
      <c r="AX32" s="682" t="s">
        <v>318</v>
      </c>
      <c r="AY32" s="683"/>
      <c r="AZ32" s="683"/>
      <c r="BA32" s="683"/>
      <c r="BB32" s="683"/>
      <c r="BC32" s="683"/>
      <c r="BD32" s="683"/>
      <c r="BE32" s="683"/>
      <c r="BF32" s="684"/>
      <c r="BG32" s="754">
        <v>99.7</v>
      </c>
      <c r="BH32" s="721"/>
      <c r="BI32" s="721"/>
      <c r="BJ32" s="721"/>
      <c r="BK32" s="721"/>
      <c r="BL32" s="721"/>
      <c r="BM32" s="691">
        <v>99.3</v>
      </c>
      <c r="BN32" s="751"/>
      <c r="BO32" s="751"/>
      <c r="BP32" s="751"/>
      <c r="BQ32" s="752"/>
      <c r="BR32" s="754">
        <v>99.8</v>
      </c>
      <c r="BS32" s="721"/>
      <c r="BT32" s="721"/>
      <c r="BU32" s="721"/>
      <c r="BV32" s="721"/>
      <c r="BW32" s="721"/>
      <c r="BX32" s="691">
        <v>98.9</v>
      </c>
      <c r="BY32" s="751"/>
      <c r="BZ32" s="751"/>
      <c r="CA32" s="751"/>
      <c r="CB32" s="752"/>
      <c r="CD32" s="729"/>
      <c r="CE32" s="730"/>
      <c r="CF32" s="700" t="s">
        <v>319</v>
      </c>
      <c r="CG32" s="701"/>
      <c r="CH32" s="701"/>
      <c r="CI32" s="701"/>
      <c r="CJ32" s="701"/>
      <c r="CK32" s="701"/>
      <c r="CL32" s="701"/>
      <c r="CM32" s="701"/>
      <c r="CN32" s="701"/>
      <c r="CO32" s="701"/>
      <c r="CP32" s="701"/>
      <c r="CQ32" s="702"/>
      <c r="CR32" s="685">
        <v>49</v>
      </c>
      <c r="CS32" s="686"/>
      <c r="CT32" s="686"/>
      <c r="CU32" s="686"/>
      <c r="CV32" s="686"/>
      <c r="CW32" s="686"/>
      <c r="CX32" s="686"/>
      <c r="CY32" s="687"/>
      <c r="CZ32" s="690">
        <v>0</v>
      </c>
      <c r="DA32" s="719"/>
      <c r="DB32" s="719"/>
      <c r="DC32" s="723"/>
      <c r="DD32" s="694">
        <v>49</v>
      </c>
      <c r="DE32" s="686"/>
      <c r="DF32" s="686"/>
      <c r="DG32" s="686"/>
      <c r="DH32" s="686"/>
      <c r="DI32" s="686"/>
      <c r="DJ32" s="686"/>
      <c r="DK32" s="687"/>
      <c r="DL32" s="694">
        <v>49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2217787</v>
      </c>
      <c r="S33" s="686"/>
      <c r="T33" s="686"/>
      <c r="U33" s="686"/>
      <c r="V33" s="686"/>
      <c r="W33" s="686"/>
      <c r="X33" s="686"/>
      <c r="Y33" s="687"/>
      <c r="Z33" s="688">
        <v>8.8000000000000007</v>
      </c>
      <c r="AA33" s="688"/>
      <c r="AB33" s="688"/>
      <c r="AC33" s="688"/>
      <c r="AD33" s="689" t="s">
        <v>176</v>
      </c>
      <c r="AE33" s="689"/>
      <c r="AF33" s="689"/>
      <c r="AG33" s="689"/>
      <c r="AH33" s="689"/>
      <c r="AI33" s="689"/>
      <c r="AJ33" s="689"/>
      <c r="AK33" s="689"/>
      <c r="AL33" s="690" t="s">
        <v>129</v>
      </c>
      <c r="AM33" s="691"/>
      <c r="AN33" s="691"/>
      <c r="AO33" s="692"/>
      <c r="AP33" s="746"/>
      <c r="AQ33" s="747"/>
      <c r="AR33" s="747"/>
      <c r="AS33" s="747"/>
      <c r="AT33" s="750"/>
      <c r="AU33" s="231"/>
      <c r="AV33" s="231"/>
      <c r="AW33" s="231"/>
      <c r="AX33" s="735" t="s">
        <v>321</v>
      </c>
      <c r="AY33" s="736"/>
      <c r="AZ33" s="736"/>
      <c r="BA33" s="736"/>
      <c r="BB33" s="736"/>
      <c r="BC33" s="736"/>
      <c r="BD33" s="736"/>
      <c r="BE33" s="736"/>
      <c r="BF33" s="737"/>
      <c r="BG33" s="755">
        <v>98.7</v>
      </c>
      <c r="BH33" s="756"/>
      <c r="BI33" s="756"/>
      <c r="BJ33" s="756"/>
      <c r="BK33" s="756"/>
      <c r="BL33" s="756"/>
      <c r="BM33" s="757">
        <v>97.9</v>
      </c>
      <c r="BN33" s="756"/>
      <c r="BO33" s="756"/>
      <c r="BP33" s="756"/>
      <c r="BQ33" s="758"/>
      <c r="BR33" s="755">
        <v>99.7</v>
      </c>
      <c r="BS33" s="756"/>
      <c r="BT33" s="756"/>
      <c r="BU33" s="756"/>
      <c r="BV33" s="756"/>
      <c r="BW33" s="756"/>
      <c r="BX33" s="757">
        <v>98.1</v>
      </c>
      <c r="BY33" s="756"/>
      <c r="BZ33" s="756"/>
      <c r="CA33" s="756"/>
      <c r="CB33" s="758"/>
      <c r="CD33" s="700" t="s">
        <v>322</v>
      </c>
      <c r="CE33" s="701"/>
      <c r="CF33" s="701"/>
      <c r="CG33" s="701"/>
      <c r="CH33" s="701"/>
      <c r="CI33" s="701"/>
      <c r="CJ33" s="701"/>
      <c r="CK33" s="701"/>
      <c r="CL33" s="701"/>
      <c r="CM33" s="701"/>
      <c r="CN33" s="701"/>
      <c r="CO33" s="701"/>
      <c r="CP33" s="701"/>
      <c r="CQ33" s="702"/>
      <c r="CR33" s="685">
        <v>10385733</v>
      </c>
      <c r="CS33" s="721"/>
      <c r="CT33" s="721"/>
      <c r="CU33" s="721"/>
      <c r="CV33" s="721"/>
      <c r="CW33" s="721"/>
      <c r="CX33" s="721"/>
      <c r="CY33" s="722"/>
      <c r="CZ33" s="690">
        <v>42.6</v>
      </c>
      <c r="DA33" s="719"/>
      <c r="DB33" s="719"/>
      <c r="DC33" s="723"/>
      <c r="DD33" s="694">
        <v>5645282</v>
      </c>
      <c r="DE33" s="721"/>
      <c r="DF33" s="721"/>
      <c r="DG33" s="721"/>
      <c r="DH33" s="721"/>
      <c r="DI33" s="721"/>
      <c r="DJ33" s="721"/>
      <c r="DK33" s="722"/>
      <c r="DL33" s="694">
        <v>4435138</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6396</v>
      </c>
      <c r="S34" s="686"/>
      <c r="T34" s="686"/>
      <c r="U34" s="686"/>
      <c r="V34" s="686"/>
      <c r="W34" s="686"/>
      <c r="X34" s="686"/>
      <c r="Y34" s="687"/>
      <c r="Z34" s="688">
        <v>0</v>
      </c>
      <c r="AA34" s="688"/>
      <c r="AB34" s="688"/>
      <c r="AC34" s="688"/>
      <c r="AD34" s="689">
        <v>4913</v>
      </c>
      <c r="AE34" s="689"/>
      <c r="AF34" s="689"/>
      <c r="AG34" s="689"/>
      <c r="AH34" s="689"/>
      <c r="AI34" s="689"/>
      <c r="AJ34" s="689"/>
      <c r="AK34" s="689"/>
      <c r="AL34" s="690">
        <v>0</v>
      </c>
      <c r="AM34" s="691"/>
      <c r="AN34" s="691"/>
      <c r="AO34" s="692"/>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00" t="s">
        <v>324</v>
      </c>
      <c r="CE34" s="701"/>
      <c r="CF34" s="701"/>
      <c r="CG34" s="701"/>
      <c r="CH34" s="701"/>
      <c r="CI34" s="701"/>
      <c r="CJ34" s="701"/>
      <c r="CK34" s="701"/>
      <c r="CL34" s="701"/>
      <c r="CM34" s="701"/>
      <c r="CN34" s="701"/>
      <c r="CO34" s="701"/>
      <c r="CP34" s="701"/>
      <c r="CQ34" s="702"/>
      <c r="CR34" s="685">
        <v>2264735</v>
      </c>
      <c r="CS34" s="686"/>
      <c r="CT34" s="686"/>
      <c r="CU34" s="686"/>
      <c r="CV34" s="686"/>
      <c r="CW34" s="686"/>
      <c r="CX34" s="686"/>
      <c r="CY34" s="687"/>
      <c r="CZ34" s="690">
        <v>9.3000000000000007</v>
      </c>
      <c r="DA34" s="719"/>
      <c r="DB34" s="719"/>
      <c r="DC34" s="723"/>
      <c r="DD34" s="694">
        <v>1714623</v>
      </c>
      <c r="DE34" s="686"/>
      <c r="DF34" s="686"/>
      <c r="DG34" s="686"/>
      <c r="DH34" s="686"/>
      <c r="DI34" s="686"/>
      <c r="DJ34" s="686"/>
      <c r="DK34" s="687"/>
      <c r="DL34" s="694">
        <v>1471663</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77903</v>
      </c>
      <c r="S35" s="686"/>
      <c r="T35" s="686"/>
      <c r="U35" s="686"/>
      <c r="V35" s="686"/>
      <c r="W35" s="686"/>
      <c r="X35" s="686"/>
      <c r="Y35" s="687"/>
      <c r="Z35" s="688">
        <v>0.3</v>
      </c>
      <c r="AA35" s="688"/>
      <c r="AB35" s="688"/>
      <c r="AC35" s="688"/>
      <c r="AD35" s="689" t="s">
        <v>176</v>
      </c>
      <c r="AE35" s="689"/>
      <c r="AF35" s="689"/>
      <c r="AG35" s="689"/>
      <c r="AH35" s="689"/>
      <c r="AI35" s="689"/>
      <c r="AJ35" s="689"/>
      <c r="AK35" s="689"/>
      <c r="AL35" s="690" t="s">
        <v>176</v>
      </c>
      <c r="AM35" s="691"/>
      <c r="AN35" s="691"/>
      <c r="AO35" s="692"/>
      <c r="AP35" s="234"/>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64695</v>
      </c>
      <c r="CS35" s="721"/>
      <c r="CT35" s="721"/>
      <c r="CU35" s="721"/>
      <c r="CV35" s="721"/>
      <c r="CW35" s="721"/>
      <c r="CX35" s="721"/>
      <c r="CY35" s="722"/>
      <c r="CZ35" s="690">
        <v>0.3</v>
      </c>
      <c r="DA35" s="719"/>
      <c r="DB35" s="719"/>
      <c r="DC35" s="723"/>
      <c r="DD35" s="694">
        <v>50458</v>
      </c>
      <c r="DE35" s="721"/>
      <c r="DF35" s="721"/>
      <c r="DG35" s="721"/>
      <c r="DH35" s="721"/>
      <c r="DI35" s="721"/>
      <c r="DJ35" s="721"/>
      <c r="DK35" s="722"/>
      <c r="DL35" s="694">
        <v>36394</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311392</v>
      </c>
      <c r="S36" s="686"/>
      <c r="T36" s="686"/>
      <c r="U36" s="686"/>
      <c r="V36" s="686"/>
      <c r="W36" s="686"/>
      <c r="X36" s="686"/>
      <c r="Y36" s="687"/>
      <c r="Z36" s="688">
        <v>1.2</v>
      </c>
      <c r="AA36" s="688"/>
      <c r="AB36" s="688"/>
      <c r="AC36" s="688"/>
      <c r="AD36" s="689" t="s">
        <v>176</v>
      </c>
      <c r="AE36" s="689"/>
      <c r="AF36" s="689"/>
      <c r="AG36" s="689"/>
      <c r="AH36" s="689"/>
      <c r="AI36" s="689"/>
      <c r="AJ36" s="689"/>
      <c r="AK36" s="689"/>
      <c r="AL36" s="690" t="s">
        <v>176</v>
      </c>
      <c r="AM36" s="691"/>
      <c r="AN36" s="691"/>
      <c r="AO36" s="692"/>
      <c r="AP36" s="234"/>
      <c r="AQ36" s="759" t="s">
        <v>330</v>
      </c>
      <c r="AR36" s="760"/>
      <c r="AS36" s="760"/>
      <c r="AT36" s="760"/>
      <c r="AU36" s="760"/>
      <c r="AV36" s="760"/>
      <c r="AW36" s="760"/>
      <c r="AX36" s="760"/>
      <c r="AY36" s="761"/>
      <c r="AZ36" s="674">
        <v>2696574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71150</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6197653</v>
      </c>
      <c r="CS36" s="686"/>
      <c r="CT36" s="686"/>
      <c r="CU36" s="686"/>
      <c r="CV36" s="686"/>
      <c r="CW36" s="686"/>
      <c r="CX36" s="686"/>
      <c r="CY36" s="687"/>
      <c r="CZ36" s="690">
        <v>25.4</v>
      </c>
      <c r="DA36" s="719"/>
      <c r="DB36" s="719"/>
      <c r="DC36" s="723"/>
      <c r="DD36" s="694">
        <v>2476291</v>
      </c>
      <c r="DE36" s="686"/>
      <c r="DF36" s="686"/>
      <c r="DG36" s="686"/>
      <c r="DH36" s="686"/>
      <c r="DI36" s="686"/>
      <c r="DJ36" s="686"/>
      <c r="DK36" s="687"/>
      <c r="DL36" s="694">
        <v>1772501</v>
      </c>
      <c r="DM36" s="686"/>
      <c r="DN36" s="686"/>
      <c r="DO36" s="686"/>
      <c r="DP36" s="686"/>
      <c r="DQ36" s="686"/>
      <c r="DR36" s="686"/>
      <c r="DS36" s="686"/>
      <c r="DT36" s="686"/>
      <c r="DU36" s="686"/>
      <c r="DV36" s="687"/>
      <c r="DW36" s="690">
        <v>16</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219761</v>
      </c>
      <c r="S37" s="686"/>
      <c r="T37" s="686"/>
      <c r="U37" s="686"/>
      <c r="V37" s="686"/>
      <c r="W37" s="686"/>
      <c r="X37" s="686"/>
      <c r="Y37" s="687"/>
      <c r="Z37" s="688">
        <v>0.9</v>
      </c>
      <c r="AA37" s="688"/>
      <c r="AB37" s="688"/>
      <c r="AC37" s="688"/>
      <c r="AD37" s="689" t="s">
        <v>176</v>
      </c>
      <c r="AE37" s="689"/>
      <c r="AF37" s="689"/>
      <c r="AG37" s="689"/>
      <c r="AH37" s="689"/>
      <c r="AI37" s="689"/>
      <c r="AJ37" s="689"/>
      <c r="AK37" s="689"/>
      <c r="AL37" s="690" t="s">
        <v>176</v>
      </c>
      <c r="AM37" s="691"/>
      <c r="AN37" s="691"/>
      <c r="AO37" s="692"/>
      <c r="AQ37" s="763" t="s">
        <v>334</v>
      </c>
      <c r="AR37" s="764"/>
      <c r="AS37" s="764"/>
      <c r="AT37" s="764"/>
      <c r="AU37" s="764"/>
      <c r="AV37" s="764"/>
      <c r="AW37" s="764"/>
      <c r="AX37" s="764"/>
      <c r="AY37" s="765"/>
      <c r="AZ37" s="685">
        <v>641485</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33797</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1148128</v>
      </c>
      <c r="CS37" s="721"/>
      <c r="CT37" s="721"/>
      <c r="CU37" s="721"/>
      <c r="CV37" s="721"/>
      <c r="CW37" s="721"/>
      <c r="CX37" s="721"/>
      <c r="CY37" s="722"/>
      <c r="CZ37" s="690">
        <v>4.7</v>
      </c>
      <c r="DA37" s="719"/>
      <c r="DB37" s="719"/>
      <c r="DC37" s="723"/>
      <c r="DD37" s="694">
        <v>958128</v>
      </c>
      <c r="DE37" s="721"/>
      <c r="DF37" s="721"/>
      <c r="DG37" s="721"/>
      <c r="DH37" s="721"/>
      <c r="DI37" s="721"/>
      <c r="DJ37" s="721"/>
      <c r="DK37" s="722"/>
      <c r="DL37" s="694">
        <v>912267</v>
      </c>
      <c r="DM37" s="721"/>
      <c r="DN37" s="721"/>
      <c r="DO37" s="721"/>
      <c r="DP37" s="721"/>
      <c r="DQ37" s="721"/>
      <c r="DR37" s="721"/>
      <c r="DS37" s="721"/>
      <c r="DT37" s="721"/>
      <c r="DU37" s="721"/>
      <c r="DV37" s="722"/>
      <c r="DW37" s="690">
        <v>8.1999999999999993</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268823</v>
      </c>
      <c r="S38" s="686"/>
      <c r="T38" s="686"/>
      <c r="U38" s="686"/>
      <c r="V38" s="686"/>
      <c r="W38" s="686"/>
      <c r="X38" s="686"/>
      <c r="Y38" s="687"/>
      <c r="Z38" s="688">
        <v>1.1000000000000001</v>
      </c>
      <c r="AA38" s="688"/>
      <c r="AB38" s="688"/>
      <c r="AC38" s="688"/>
      <c r="AD38" s="689">
        <v>6509</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327056</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4915</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1506202</v>
      </c>
      <c r="CS38" s="686"/>
      <c r="CT38" s="686"/>
      <c r="CU38" s="686"/>
      <c r="CV38" s="686"/>
      <c r="CW38" s="686"/>
      <c r="CX38" s="686"/>
      <c r="CY38" s="687"/>
      <c r="CZ38" s="690">
        <v>6.2</v>
      </c>
      <c r="DA38" s="719"/>
      <c r="DB38" s="719"/>
      <c r="DC38" s="723"/>
      <c r="DD38" s="694">
        <v>1177293</v>
      </c>
      <c r="DE38" s="686"/>
      <c r="DF38" s="686"/>
      <c r="DG38" s="686"/>
      <c r="DH38" s="686"/>
      <c r="DI38" s="686"/>
      <c r="DJ38" s="686"/>
      <c r="DK38" s="687"/>
      <c r="DL38" s="694">
        <v>1131703</v>
      </c>
      <c r="DM38" s="686"/>
      <c r="DN38" s="686"/>
      <c r="DO38" s="686"/>
      <c r="DP38" s="686"/>
      <c r="DQ38" s="686"/>
      <c r="DR38" s="686"/>
      <c r="DS38" s="686"/>
      <c r="DT38" s="686"/>
      <c r="DU38" s="686"/>
      <c r="DV38" s="687"/>
      <c r="DW38" s="690">
        <v>10.199999999999999</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3986226</v>
      </c>
      <c r="S39" s="686"/>
      <c r="T39" s="686"/>
      <c r="U39" s="686"/>
      <c r="V39" s="686"/>
      <c r="W39" s="686"/>
      <c r="X39" s="686"/>
      <c r="Y39" s="687"/>
      <c r="Z39" s="688">
        <v>15.8</v>
      </c>
      <c r="AA39" s="688"/>
      <c r="AB39" s="688"/>
      <c r="AC39" s="688"/>
      <c r="AD39" s="689" t="s">
        <v>176</v>
      </c>
      <c r="AE39" s="689"/>
      <c r="AF39" s="689"/>
      <c r="AG39" s="689"/>
      <c r="AH39" s="689"/>
      <c r="AI39" s="689"/>
      <c r="AJ39" s="689"/>
      <c r="AK39" s="689"/>
      <c r="AL39" s="690" t="s">
        <v>129</v>
      </c>
      <c r="AM39" s="691"/>
      <c r="AN39" s="691"/>
      <c r="AO39" s="692"/>
      <c r="AQ39" s="763" t="s">
        <v>342</v>
      </c>
      <c r="AR39" s="764"/>
      <c r="AS39" s="764"/>
      <c r="AT39" s="764"/>
      <c r="AU39" s="764"/>
      <c r="AV39" s="764"/>
      <c r="AW39" s="764"/>
      <c r="AX39" s="764"/>
      <c r="AY39" s="765"/>
      <c r="AZ39" s="685">
        <v>225630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8337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180543</v>
      </c>
      <c r="CS39" s="721"/>
      <c r="CT39" s="721"/>
      <c r="CU39" s="721"/>
      <c r="CV39" s="721"/>
      <c r="CW39" s="721"/>
      <c r="CX39" s="721"/>
      <c r="CY39" s="722"/>
      <c r="CZ39" s="690">
        <v>0.7</v>
      </c>
      <c r="DA39" s="719"/>
      <c r="DB39" s="719"/>
      <c r="DC39" s="723"/>
      <c r="DD39" s="694">
        <v>55805</v>
      </c>
      <c r="DE39" s="721"/>
      <c r="DF39" s="721"/>
      <c r="DG39" s="721"/>
      <c r="DH39" s="721"/>
      <c r="DI39" s="721"/>
      <c r="DJ39" s="721"/>
      <c r="DK39" s="722"/>
      <c r="DL39" s="694" t="s">
        <v>176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176</v>
      </c>
      <c r="AA40" s="688"/>
      <c r="AB40" s="688"/>
      <c r="AC40" s="688"/>
      <c r="AD40" s="689" t="s">
        <v>176</v>
      </c>
      <c r="AE40" s="689"/>
      <c r="AF40" s="689"/>
      <c r="AG40" s="689"/>
      <c r="AH40" s="689"/>
      <c r="AI40" s="689"/>
      <c r="AJ40" s="689"/>
      <c r="AK40" s="689"/>
      <c r="AL40" s="690" t="s">
        <v>176</v>
      </c>
      <c r="AM40" s="691"/>
      <c r="AN40" s="691"/>
      <c r="AO40" s="692"/>
      <c r="AQ40" s="763" t="s">
        <v>346</v>
      </c>
      <c r="AR40" s="764"/>
      <c r="AS40" s="764"/>
      <c r="AT40" s="764"/>
      <c r="AU40" s="764"/>
      <c r="AV40" s="764"/>
      <c r="AW40" s="764"/>
      <c r="AX40" s="764"/>
      <c r="AY40" s="765"/>
      <c r="AZ40" s="685" t="s">
        <v>176</v>
      </c>
      <c r="BA40" s="686"/>
      <c r="BB40" s="686"/>
      <c r="BC40" s="686"/>
      <c r="BD40" s="721"/>
      <c r="BE40" s="721"/>
      <c r="BF40" s="752"/>
      <c r="BG40" s="772" t="s">
        <v>347</v>
      </c>
      <c r="BH40" s="773"/>
      <c r="BI40" s="773"/>
      <c r="BJ40" s="773"/>
      <c r="BK40" s="773"/>
      <c r="BL40" s="235"/>
      <c r="BM40" s="701" t="s">
        <v>348</v>
      </c>
      <c r="BN40" s="701"/>
      <c r="BO40" s="701"/>
      <c r="BP40" s="701"/>
      <c r="BQ40" s="701"/>
      <c r="BR40" s="701"/>
      <c r="BS40" s="701"/>
      <c r="BT40" s="701"/>
      <c r="BU40" s="702"/>
      <c r="BV40" s="685">
        <v>100</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171905</v>
      </c>
      <c r="CS40" s="686"/>
      <c r="CT40" s="686"/>
      <c r="CU40" s="686"/>
      <c r="CV40" s="686"/>
      <c r="CW40" s="686"/>
      <c r="CX40" s="686"/>
      <c r="CY40" s="687"/>
      <c r="CZ40" s="690">
        <v>0.7</v>
      </c>
      <c r="DA40" s="719"/>
      <c r="DB40" s="719"/>
      <c r="DC40" s="723"/>
      <c r="DD40" s="694">
        <v>170812</v>
      </c>
      <c r="DE40" s="686"/>
      <c r="DF40" s="686"/>
      <c r="DG40" s="686"/>
      <c r="DH40" s="686"/>
      <c r="DI40" s="686"/>
      <c r="DJ40" s="686"/>
      <c r="DK40" s="687"/>
      <c r="DL40" s="694">
        <v>22877</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176</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176</v>
      </c>
      <c r="AM41" s="691"/>
      <c r="AN41" s="691"/>
      <c r="AO41" s="692"/>
      <c r="AQ41" s="763" t="s">
        <v>351</v>
      </c>
      <c r="AR41" s="764"/>
      <c r="AS41" s="764"/>
      <c r="AT41" s="764"/>
      <c r="AU41" s="764"/>
      <c r="AV41" s="764"/>
      <c r="AW41" s="764"/>
      <c r="AX41" s="764"/>
      <c r="AY41" s="765"/>
      <c r="AZ41" s="685">
        <v>287523</v>
      </c>
      <c r="BA41" s="686"/>
      <c r="BB41" s="686"/>
      <c r="BC41" s="686"/>
      <c r="BD41" s="721"/>
      <c r="BE41" s="721"/>
      <c r="BF41" s="752"/>
      <c r="BG41" s="772"/>
      <c r="BH41" s="773"/>
      <c r="BI41" s="773"/>
      <c r="BJ41" s="773"/>
      <c r="BK41" s="773"/>
      <c r="BL41" s="235"/>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384000</v>
      </c>
      <c r="S42" s="686"/>
      <c r="T42" s="686"/>
      <c r="U42" s="686"/>
      <c r="V42" s="686"/>
      <c r="W42" s="686"/>
      <c r="X42" s="686"/>
      <c r="Y42" s="687"/>
      <c r="Z42" s="688">
        <v>1.5</v>
      </c>
      <c r="AA42" s="688"/>
      <c r="AB42" s="688"/>
      <c r="AC42" s="688"/>
      <c r="AD42" s="689" t="s">
        <v>129</v>
      </c>
      <c r="AE42" s="689"/>
      <c r="AF42" s="689"/>
      <c r="AG42" s="689"/>
      <c r="AH42" s="689"/>
      <c r="AI42" s="689"/>
      <c r="AJ42" s="689"/>
      <c r="AK42" s="689"/>
      <c r="AL42" s="690" t="s">
        <v>129</v>
      </c>
      <c r="AM42" s="691"/>
      <c r="AN42" s="691"/>
      <c r="AO42" s="692"/>
      <c r="AQ42" s="784" t="s">
        <v>355</v>
      </c>
      <c r="AR42" s="785"/>
      <c r="AS42" s="785"/>
      <c r="AT42" s="785"/>
      <c r="AU42" s="785"/>
      <c r="AV42" s="785"/>
      <c r="AW42" s="785"/>
      <c r="AX42" s="785"/>
      <c r="AY42" s="786"/>
      <c r="AZ42" s="776">
        <v>1214880</v>
      </c>
      <c r="BA42" s="777"/>
      <c r="BB42" s="777"/>
      <c r="BC42" s="777"/>
      <c r="BD42" s="756"/>
      <c r="BE42" s="756"/>
      <c r="BF42" s="758"/>
      <c r="BG42" s="774"/>
      <c r="BH42" s="775"/>
      <c r="BI42" s="775"/>
      <c r="BJ42" s="775"/>
      <c r="BK42" s="775"/>
      <c r="BL42" s="236"/>
      <c r="BM42" s="711" t="s">
        <v>356</v>
      </c>
      <c r="BN42" s="711"/>
      <c r="BO42" s="711"/>
      <c r="BP42" s="711"/>
      <c r="BQ42" s="711"/>
      <c r="BR42" s="711"/>
      <c r="BS42" s="711"/>
      <c r="BT42" s="711"/>
      <c r="BU42" s="712"/>
      <c r="BV42" s="776">
        <v>315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5037364</v>
      </c>
      <c r="CS42" s="686"/>
      <c r="CT42" s="686"/>
      <c r="CU42" s="686"/>
      <c r="CV42" s="686"/>
      <c r="CW42" s="686"/>
      <c r="CX42" s="686"/>
      <c r="CY42" s="687"/>
      <c r="CZ42" s="690">
        <v>20.7</v>
      </c>
      <c r="DA42" s="691"/>
      <c r="DB42" s="691"/>
      <c r="DC42" s="703"/>
      <c r="DD42" s="694">
        <v>435506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25191669</v>
      </c>
      <c r="S43" s="777"/>
      <c r="T43" s="777"/>
      <c r="U43" s="777"/>
      <c r="V43" s="777"/>
      <c r="W43" s="777"/>
      <c r="X43" s="777"/>
      <c r="Y43" s="778"/>
      <c r="Z43" s="779">
        <v>100</v>
      </c>
      <c r="AA43" s="779"/>
      <c r="AB43" s="779"/>
      <c r="AC43" s="779"/>
      <c r="AD43" s="780">
        <v>10704741</v>
      </c>
      <c r="AE43" s="780"/>
      <c r="AF43" s="780"/>
      <c r="AG43" s="780"/>
      <c r="AH43" s="780"/>
      <c r="AI43" s="780"/>
      <c r="AJ43" s="780"/>
      <c r="AK43" s="780"/>
      <c r="AL43" s="781">
        <v>100</v>
      </c>
      <c r="AM43" s="757"/>
      <c r="AN43" s="757"/>
      <c r="AO43" s="782"/>
      <c r="BV43" s="237"/>
      <c r="BW43" s="237"/>
      <c r="BX43" s="237"/>
      <c r="BY43" s="237"/>
      <c r="BZ43" s="237"/>
      <c r="CA43" s="237"/>
      <c r="CB43" s="237"/>
      <c r="CD43" s="682" t="s">
        <v>359</v>
      </c>
      <c r="CE43" s="683"/>
      <c r="CF43" s="683"/>
      <c r="CG43" s="683"/>
      <c r="CH43" s="683"/>
      <c r="CI43" s="683"/>
      <c r="CJ43" s="683"/>
      <c r="CK43" s="683"/>
      <c r="CL43" s="683"/>
      <c r="CM43" s="683"/>
      <c r="CN43" s="683"/>
      <c r="CO43" s="683"/>
      <c r="CP43" s="683"/>
      <c r="CQ43" s="684"/>
      <c r="CR43" s="685">
        <v>270848</v>
      </c>
      <c r="CS43" s="721"/>
      <c r="CT43" s="721"/>
      <c r="CU43" s="721"/>
      <c r="CV43" s="721"/>
      <c r="CW43" s="721"/>
      <c r="CX43" s="721"/>
      <c r="CY43" s="722"/>
      <c r="CZ43" s="690">
        <v>1.1000000000000001</v>
      </c>
      <c r="DA43" s="719"/>
      <c r="DB43" s="719"/>
      <c r="DC43" s="723"/>
      <c r="DD43" s="694">
        <v>270848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97" t="s">
        <v>306</v>
      </c>
      <c r="CE44" s="798"/>
      <c r="CF44" s="682" t="s">
        <v>360</v>
      </c>
      <c r="CG44" s="683"/>
      <c r="CH44" s="683"/>
      <c r="CI44" s="683"/>
      <c r="CJ44" s="683"/>
      <c r="CK44" s="683"/>
      <c r="CL44" s="683"/>
      <c r="CM44" s="683"/>
      <c r="CN44" s="683"/>
      <c r="CO44" s="683"/>
      <c r="CP44" s="683"/>
      <c r="CQ44" s="684"/>
      <c r="CR44" s="685">
        <v>4876659</v>
      </c>
      <c r="CS44" s="686"/>
      <c r="CT44" s="686"/>
      <c r="CU44" s="686"/>
      <c r="CV44" s="686"/>
      <c r="CW44" s="686"/>
      <c r="CX44" s="686"/>
      <c r="CY44" s="687"/>
      <c r="CZ44" s="690">
        <v>20</v>
      </c>
      <c r="DA44" s="691"/>
      <c r="DB44" s="691"/>
      <c r="DC44" s="703"/>
      <c r="DD44" s="694">
        <v>406241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39" t="s">
        <v>361</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99"/>
      <c r="CE45" s="800"/>
      <c r="CF45" s="682" t="s">
        <v>362</v>
      </c>
      <c r="CG45" s="683"/>
      <c r="CH45" s="683"/>
      <c r="CI45" s="683"/>
      <c r="CJ45" s="683"/>
      <c r="CK45" s="683"/>
      <c r="CL45" s="683"/>
      <c r="CM45" s="683"/>
      <c r="CN45" s="683"/>
      <c r="CO45" s="683"/>
      <c r="CP45" s="683"/>
      <c r="CQ45" s="684"/>
      <c r="CR45" s="685">
        <v>587216</v>
      </c>
      <c r="CS45" s="721"/>
      <c r="CT45" s="721"/>
      <c r="CU45" s="721"/>
      <c r="CV45" s="721"/>
      <c r="CW45" s="721"/>
      <c r="CX45" s="721"/>
      <c r="CY45" s="722"/>
      <c r="CZ45" s="690">
        <v>2.4</v>
      </c>
      <c r="DA45" s="719"/>
      <c r="DB45" s="719"/>
      <c r="DC45" s="723"/>
      <c r="DD45" s="694">
        <v>32068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0" t="s">
        <v>363</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9"/>
      <c r="CE46" s="800"/>
      <c r="CF46" s="682" t="s">
        <v>364</v>
      </c>
      <c r="CG46" s="683"/>
      <c r="CH46" s="683"/>
      <c r="CI46" s="683"/>
      <c r="CJ46" s="683"/>
      <c r="CK46" s="683"/>
      <c r="CL46" s="683"/>
      <c r="CM46" s="683"/>
      <c r="CN46" s="683"/>
      <c r="CO46" s="683"/>
      <c r="CP46" s="683"/>
      <c r="CQ46" s="684"/>
      <c r="CR46" s="685">
        <v>4256970</v>
      </c>
      <c r="CS46" s="686"/>
      <c r="CT46" s="686"/>
      <c r="CU46" s="686"/>
      <c r="CV46" s="686"/>
      <c r="CW46" s="686"/>
      <c r="CX46" s="686"/>
      <c r="CY46" s="687"/>
      <c r="CZ46" s="690">
        <v>17.5</v>
      </c>
      <c r="DA46" s="691"/>
      <c r="DB46" s="691"/>
      <c r="DC46" s="703"/>
      <c r="DD46" s="694">
        <v>374000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1" t="s">
        <v>365</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9"/>
      <c r="CE47" s="800"/>
      <c r="CF47" s="682" t="s">
        <v>366</v>
      </c>
      <c r="CG47" s="683"/>
      <c r="CH47" s="683"/>
      <c r="CI47" s="683"/>
      <c r="CJ47" s="683"/>
      <c r="CK47" s="683"/>
      <c r="CL47" s="683"/>
      <c r="CM47" s="683"/>
      <c r="CN47" s="683"/>
      <c r="CO47" s="683"/>
      <c r="CP47" s="683"/>
      <c r="CQ47" s="684"/>
      <c r="CR47" s="685">
        <v>160705</v>
      </c>
      <c r="CS47" s="721"/>
      <c r="CT47" s="721"/>
      <c r="CU47" s="721"/>
      <c r="CV47" s="721"/>
      <c r="CW47" s="721"/>
      <c r="CX47" s="721"/>
      <c r="CY47" s="722"/>
      <c r="CZ47" s="690">
        <v>0.7</v>
      </c>
      <c r="DA47" s="719"/>
      <c r="DB47" s="719"/>
      <c r="DC47" s="723"/>
      <c r="DD47" s="694">
        <v>29265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801"/>
      <c r="CE48" s="802"/>
      <c r="CF48" s="682" t="s">
        <v>367</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735" t="s">
        <v>368</v>
      </c>
      <c r="CE49" s="736"/>
      <c r="CF49" s="736"/>
      <c r="CG49" s="736"/>
      <c r="CH49" s="736"/>
      <c r="CI49" s="736"/>
      <c r="CJ49" s="736"/>
      <c r="CK49" s="736"/>
      <c r="CL49" s="736"/>
      <c r="CM49" s="736"/>
      <c r="CN49" s="736"/>
      <c r="CO49" s="736"/>
      <c r="CP49" s="736"/>
      <c r="CQ49" s="737"/>
      <c r="CR49" s="776">
        <v>24381820</v>
      </c>
      <c r="CS49" s="756"/>
      <c r="CT49" s="756"/>
      <c r="CU49" s="756"/>
      <c r="CV49" s="756"/>
      <c r="CW49" s="756"/>
      <c r="CX49" s="756"/>
      <c r="CY49" s="787"/>
      <c r="CZ49" s="781">
        <v>100</v>
      </c>
      <c r="DA49" s="788"/>
      <c r="DB49" s="788"/>
      <c r="DC49" s="789"/>
      <c r="DD49" s="790">
        <v>12798357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fDa6VnD28wFKEVEccPC/Z97ZwWNQZtOiZqHgQD30nwW5niEdYnQzE6/38Rzll4iK0YX8DprwiYHcBUanT4l3w==" saltValue="XsciIdNeD7cwv18cwVJ9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370</v>
      </c>
      <c r="DK2" s="833"/>
      <c r="DL2" s="833"/>
      <c r="DM2" s="833"/>
      <c r="DN2" s="833"/>
      <c r="DO2" s="834"/>
      <c r="DP2" s="250"/>
      <c r="DQ2" s="832" t="s">
        <v>371</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7"/>
      <c r="BA5" s="257"/>
      <c r="BB5" s="257"/>
      <c r="BC5" s="257"/>
      <c r="BD5" s="257"/>
      <c r="BE5" s="258"/>
      <c r="BF5" s="258"/>
      <c r="BG5" s="258"/>
      <c r="BH5" s="258"/>
      <c r="BI5" s="258"/>
      <c r="BJ5" s="258"/>
      <c r="BK5" s="258"/>
      <c r="BL5" s="258"/>
      <c r="BM5" s="258"/>
      <c r="BN5" s="258"/>
      <c r="BO5" s="258"/>
      <c r="BP5" s="258"/>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5"/>
    </row>
    <row r="7" spans="1:131" s="256" customFormat="1" ht="26.25" customHeight="1" thickTop="1" x14ac:dyDescent="0.15">
      <c r="A7" s="259">
        <v>1</v>
      </c>
      <c r="B7" s="817" t="s">
        <v>391</v>
      </c>
      <c r="C7" s="818"/>
      <c r="D7" s="818"/>
      <c r="E7" s="818"/>
      <c r="F7" s="818"/>
      <c r="G7" s="818"/>
      <c r="H7" s="818"/>
      <c r="I7" s="818"/>
      <c r="J7" s="818"/>
      <c r="K7" s="818"/>
      <c r="L7" s="818"/>
      <c r="M7" s="818"/>
      <c r="N7" s="818"/>
      <c r="O7" s="818"/>
      <c r="P7" s="819"/>
      <c r="Q7" s="820">
        <v>25169</v>
      </c>
      <c r="R7" s="821"/>
      <c r="S7" s="821"/>
      <c r="T7" s="821"/>
      <c r="U7" s="821"/>
      <c r="V7" s="821">
        <v>24359</v>
      </c>
      <c r="W7" s="821"/>
      <c r="X7" s="821"/>
      <c r="Y7" s="821"/>
      <c r="Z7" s="821"/>
      <c r="AA7" s="821">
        <v>810</v>
      </c>
      <c r="AB7" s="821"/>
      <c r="AC7" s="821"/>
      <c r="AD7" s="821"/>
      <c r="AE7" s="822"/>
      <c r="AF7" s="823">
        <v>763</v>
      </c>
      <c r="AG7" s="824"/>
      <c r="AH7" s="824"/>
      <c r="AI7" s="824"/>
      <c r="AJ7" s="825"/>
      <c r="AK7" s="860">
        <v>311</v>
      </c>
      <c r="AL7" s="861"/>
      <c r="AM7" s="861"/>
      <c r="AN7" s="861"/>
      <c r="AO7" s="861"/>
      <c r="AP7" s="861">
        <v>28755</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t="s">
        <v>593</v>
      </c>
      <c r="BS7" s="864" t="s">
        <v>594</v>
      </c>
      <c r="BT7" s="865"/>
      <c r="BU7" s="865"/>
      <c r="BV7" s="865"/>
      <c r="BW7" s="865"/>
      <c r="BX7" s="865"/>
      <c r="BY7" s="865"/>
      <c r="BZ7" s="865"/>
      <c r="CA7" s="865"/>
      <c r="CB7" s="865"/>
      <c r="CC7" s="865"/>
      <c r="CD7" s="865"/>
      <c r="CE7" s="865"/>
      <c r="CF7" s="865"/>
      <c r="CG7" s="866"/>
      <c r="CH7" s="857">
        <v>4</v>
      </c>
      <c r="CI7" s="858"/>
      <c r="CJ7" s="858"/>
      <c r="CK7" s="858"/>
      <c r="CL7" s="859"/>
      <c r="CM7" s="857">
        <v>39</v>
      </c>
      <c r="CN7" s="858"/>
      <c r="CO7" s="858"/>
      <c r="CP7" s="858"/>
      <c r="CQ7" s="859"/>
      <c r="CR7" s="857">
        <v>30</v>
      </c>
      <c r="CS7" s="858"/>
      <c r="CT7" s="858"/>
      <c r="CU7" s="858"/>
      <c r="CV7" s="859"/>
      <c r="CW7" s="857" t="s">
        <v>578</v>
      </c>
      <c r="CX7" s="858"/>
      <c r="CY7" s="858"/>
      <c r="CZ7" s="858"/>
      <c r="DA7" s="859"/>
      <c r="DB7" s="857" t="s">
        <v>578</v>
      </c>
      <c r="DC7" s="858"/>
      <c r="DD7" s="858"/>
      <c r="DE7" s="858"/>
      <c r="DF7" s="859"/>
      <c r="DG7" s="857" t="s">
        <v>578</v>
      </c>
      <c r="DH7" s="858"/>
      <c r="DI7" s="858"/>
      <c r="DJ7" s="858"/>
      <c r="DK7" s="859"/>
      <c r="DL7" s="857" t="s">
        <v>578</v>
      </c>
      <c r="DM7" s="858"/>
      <c r="DN7" s="858"/>
      <c r="DO7" s="858"/>
      <c r="DP7" s="859"/>
      <c r="DQ7" s="857" t="s">
        <v>578</v>
      </c>
      <c r="DR7" s="858"/>
      <c r="DS7" s="858"/>
      <c r="DT7" s="858"/>
      <c r="DU7" s="859"/>
      <c r="DV7" s="838"/>
      <c r="DW7" s="839"/>
      <c r="DX7" s="839"/>
      <c r="DY7" s="839"/>
      <c r="DZ7" s="840"/>
      <c r="EA7" s="255"/>
    </row>
    <row r="8" spans="1:131" s="256" customFormat="1" ht="26.25" customHeight="1" x14ac:dyDescent="0.15">
      <c r="A8" s="262">
        <v>2</v>
      </c>
      <c r="B8" s="841" t="s">
        <v>392</v>
      </c>
      <c r="C8" s="842"/>
      <c r="D8" s="842"/>
      <c r="E8" s="842"/>
      <c r="F8" s="842"/>
      <c r="G8" s="842"/>
      <c r="H8" s="842"/>
      <c r="I8" s="842"/>
      <c r="J8" s="842"/>
      <c r="K8" s="842"/>
      <c r="L8" s="842"/>
      <c r="M8" s="842"/>
      <c r="N8" s="842"/>
      <c r="O8" s="842"/>
      <c r="P8" s="843"/>
      <c r="Q8" s="844">
        <v>49</v>
      </c>
      <c r="R8" s="845"/>
      <c r="S8" s="845"/>
      <c r="T8" s="845"/>
      <c r="U8" s="845"/>
      <c r="V8" s="845">
        <v>49</v>
      </c>
      <c r="W8" s="845"/>
      <c r="X8" s="845"/>
      <c r="Y8" s="845"/>
      <c r="Z8" s="845"/>
      <c r="AA8" s="845" t="s">
        <v>597</v>
      </c>
      <c r="AB8" s="845"/>
      <c r="AC8" s="845"/>
      <c r="AD8" s="845"/>
      <c r="AE8" s="846"/>
      <c r="AF8" s="847" t="s">
        <v>129</v>
      </c>
      <c r="AG8" s="848"/>
      <c r="AH8" s="848"/>
      <c r="AI8" s="848"/>
      <c r="AJ8" s="849"/>
      <c r="AK8" s="850">
        <v>27</v>
      </c>
      <c r="AL8" s="851"/>
      <c r="AM8" s="851"/>
      <c r="AN8" s="851"/>
      <c r="AO8" s="851"/>
      <c r="AP8" s="851">
        <v>4</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t="s">
        <v>593</v>
      </c>
      <c r="BS8" s="854" t="s">
        <v>595</v>
      </c>
      <c r="BT8" s="855"/>
      <c r="BU8" s="855"/>
      <c r="BV8" s="855"/>
      <c r="BW8" s="855"/>
      <c r="BX8" s="855"/>
      <c r="BY8" s="855"/>
      <c r="BZ8" s="855"/>
      <c r="CA8" s="855"/>
      <c r="CB8" s="855"/>
      <c r="CC8" s="855"/>
      <c r="CD8" s="855"/>
      <c r="CE8" s="855"/>
      <c r="CF8" s="855"/>
      <c r="CG8" s="856"/>
      <c r="CH8" s="867">
        <v>0</v>
      </c>
      <c r="CI8" s="868"/>
      <c r="CJ8" s="868"/>
      <c r="CK8" s="868"/>
      <c r="CL8" s="869"/>
      <c r="CM8" s="867">
        <v>2111</v>
      </c>
      <c r="CN8" s="868"/>
      <c r="CO8" s="868"/>
      <c r="CP8" s="868"/>
      <c r="CQ8" s="869"/>
      <c r="CR8" s="867">
        <v>5</v>
      </c>
      <c r="CS8" s="868"/>
      <c r="CT8" s="868"/>
      <c r="CU8" s="868"/>
      <c r="CV8" s="869"/>
      <c r="CW8" s="867" t="s">
        <v>578</v>
      </c>
      <c r="CX8" s="868"/>
      <c r="CY8" s="868"/>
      <c r="CZ8" s="868"/>
      <c r="DA8" s="869"/>
      <c r="DB8" s="867">
        <v>1502</v>
      </c>
      <c r="DC8" s="868"/>
      <c r="DD8" s="868"/>
      <c r="DE8" s="868"/>
      <c r="DF8" s="869"/>
      <c r="DG8" s="867" t="s">
        <v>578</v>
      </c>
      <c r="DH8" s="868"/>
      <c r="DI8" s="868"/>
      <c r="DJ8" s="868"/>
      <c r="DK8" s="869"/>
      <c r="DL8" s="867" t="s">
        <v>578</v>
      </c>
      <c r="DM8" s="868"/>
      <c r="DN8" s="868"/>
      <c r="DO8" s="868"/>
      <c r="DP8" s="869"/>
      <c r="DQ8" s="867">
        <v>1751</v>
      </c>
      <c r="DR8" s="868"/>
      <c r="DS8" s="868"/>
      <c r="DT8" s="868"/>
      <c r="DU8" s="869"/>
      <c r="DV8" s="870"/>
      <c r="DW8" s="871"/>
      <c r="DX8" s="871"/>
      <c r="DY8" s="871"/>
      <c r="DZ8" s="872"/>
      <c r="EA8" s="255"/>
    </row>
    <row r="9" spans="1:131" s="256" customFormat="1" ht="26.25" customHeight="1" x14ac:dyDescent="0.15">
      <c r="A9" s="262">
        <v>3</v>
      </c>
      <c r="B9" s="841" t="s">
        <v>393</v>
      </c>
      <c r="C9" s="842"/>
      <c r="D9" s="842"/>
      <c r="E9" s="842"/>
      <c r="F9" s="842"/>
      <c r="G9" s="842"/>
      <c r="H9" s="842"/>
      <c r="I9" s="842"/>
      <c r="J9" s="842"/>
      <c r="K9" s="842"/>
      <c r="L9" s="842"/>
      <c r="M9" s="842"/>
      <c r="N9" s="842"/>
      <c r="O9" s="842"/>
      <c r="P9" s="843"/>
      <c r="Q9" s="844">
        <v>2</v>
      </c>
      <c r="R9" s="845"/>
      <c r="S9" s="845"/>
      <c r="T9" s="845"/>
      <c r="U9" s="845"/>
      <c r="V9" s="845">
        <v>2</v>
      </c>
      <c r="W9" s="845"/>
      <c r="X9" s="845"/>
      <c r="Y9" s="845"/>
      <c r="Z9" s="845"/>
      <c r="AA9" s="845" t="s">
        <v>597</v>
      </c>
      <c r="AB9" s="845"/>
      <c r="AC9" s="845"/>
      <c r="AD9" s="845"/>
      <c r="AE9" s="846"/>
      <c r="AF9" s="847" t="s">
        <v>129</v>
      </c>
      <c r="AG9" s="848"/>
      <c r="AH9" s="848"/>
      <c r="AI9" s="848"/>
      <c r="AJ9" s="849"/>
      <c r="AK9" s="850">
        <v>2</v>
      </c>
      <c r="AL9" s="851"/>
      <c r="AM9" s="851"/>
      <c r="AN9" s="851"/>
      <c r="AO9" s="851"/>
      <c r="AP9" s="851" t="s">
        <v>596</v>
      </c>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395</v>
      </c>
      <c r="B23" s="876" t="s">
        <v>396</v>
      </c>
      <c r="C23" s="877"/>
      <c r="D23" s="877"/>
      <c r="E23" s="877"/>
      <c r="F23" s="877"/>
      <c r="G23" s="877"/>
      <c r="H23" s="877"/>
      <c r="I23" s="877"/>
      <c r="J23" s="877"/>
      <c r="K23" s="877"/>
      <c r="L23" s="877"/>
      <c r="M23" s="877"/>
      <c r="N23" s="877"/>
      <c r="O23" s="877"/>
      <c r="P23" s="878"/>
      <c r="Q23" s="879">
        <v>25192</v>
      </c>
      <c r="R23" s="880"/>
      <c r="S23" s="880"/>
      <c r="T23" s="880"/>
      <c r="U23" s="880"/>
      <c r="V23" s="880">
        <v>24382</v>
      </c>
      <c r="W23" s="880"/>
      <c r="X23" s="880"/>
      <c r="Y23" s="880"/>
      <c r="Z23" s="880"/>
      <c r="AA23" s="880">
        <v>810</v>
      </c>
      <c r="AB23" s="880"/>
      <c r="AC23" s="880"/>
      <c r="AD23" s="880"/>
      <c r="AE23" s="881"/>
      <c r="AF23" s="882">
        <v>763</v>
      </c>
      <c r="AG23" s="880"/>
      <c r="AH23" s="880"/>
      <c r="AI23" s="880"/>
      <c r="AJ23" s="883"/>
      <c r="AK23" s="884"/>
      <c r="AL23" s="885"/>
      <c r="AM23" s="885"/>
      <c r="AN23" s="885"/>
      <c r="AO23" s="885"/>
      <c r="AP23" s="880">
        <v>28759</v>
      </c>
      <c r="AQ23" s="880"/>
      <c r="AR23" s="880"/>
      <c r="AS23" s="880"/>
      <c r="AT23" s="880"/>
      <c r="AU23" s="886"/>
      <c r="AV23" s="886"/>
      <c r="AW23" s="886"/>
      <c r="AX23" s="886"/>
      <c r="AY23" s="887"/>
      <c r="AZ23" s="895" t="s">
        <v>397</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7" t="s">
        <v>408</v>
      </c>
      <c r="C28" s="818"/>
      <c r="D28" s="818"/>
      <c r="E28" s="818"/>
      <c r="F28" s="818"/>
      <c r="G28" s="818"/>
      <c r="H28" s="818"/>
      <c r="I28" s="818"/>
      <c r="J28" s="818"/>
      <c r="K28" s="818"/>
      <c r="L28" s="818"/>
      <c r="M28" s="818"/>
      <c r="N28" s="818"/>
      <c r="O28" s="818"/>
      <c r="P28" s="819"/>
      <c r="Q28" s="908">
        <v>3802</v>
      </c>
      <c r="R28" s="909"/>
      <c r="S28" s="909"/>
      <c r="T28" s="909"/>
      <c r="U28" s="909"/>
      <c r="V28" s="909">
        <v>3731</v>
      </c>
      <c r="W28" s="909"/>
      <c r="X28" s="909"/>
      <c r="Y28" s="909"/>
      <c r="Z28" s="909"/>
      <c r="AA28" s="909">
        <v>71</v>
      </c>
      <c r="AB28" s="909"/>
      <c r="AC28" s="909"/>
      <c r="AD28" s="909"/>
      <c r="AE28" s="910"/>
      <c r="AF28" s="911">
        <v>71</v>
      </c>
      <c r="AG28" s="909"/>
      <c r="AH28" s="909"/>
      <c r="AI28" s="909"/>
      <c r="AJ28" s="912"/>
      <c r="AK28" s="913">
        <v>288</v>
      </c>
      <c r="AL28" s="904"/>
      <c r="AM28" s="904"/>
      <c r="AN28" s="904"/>
      <c r="AO28" s="904"/>
      <c r="AP28" s="904" t="s">
        <v>597</v>
      </c>
      <c r="AQ28" s="904"/>
      <c r="AR28" s="904"/>
      <c r="AS28" s="904"/>
      <c r="AT28" s="904"/>
      <c r="AU28" s="904" t="s">
        <v>598</v>
      </c>
      <c r="AV28" s="904"/>
      <c r="AW28" s="904"/>
      <c r="AX28" s="904"/>
      <c r="AY28" s="904"/>
      <c r="AZ28" s="905" t="s">
        <v>597</v>
      </c>
      <c r="BA28" s="905"/>
      <c r="BB28" s="905"/>
      <c r="BC28" s="905"/>
      <c r="BD28" s="905"/>
      <c r="BE28" s="906"/>
      <c r="BF28" s="906"/>
      <c r="BG28" s="906"/>
      <c r="BH28" s="906"/>
      <c r="BI28" s="907"/>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409</v>
      </c>
      <c r="C29" s="842"/>
      <c r="D29" s="842"/>
      <c r="E29" s="842"/>
      <c r="F29" s="842"/>
      <c r="G29" s="842"/>
      <c r="H29" s="842"/>
      <c r="I29" s="842"/>
      <c r="J29" s="842"/>
      <c r="K29" s="842"/>
      <c r="L29" s="842"/>
      <c r="M29" s="842"/>
      <c r="N29" s="842"/>
      <c r="O29" s="842"/>
      <c r="P29" s="843"/>
      <c r="Q29" s="844">
        <v>3958</v>
      </c>
      <c r="R29" s="845"/>
      <c r="S29" s="845"/>
      <c r="T29" s="845"/>
      <c r="U29" s="845"/>
      <c r="V29" s="845">
        <v>3937</v>
      </c>
      <c r="W29" s="845"/>
      <c r="X29" s="845"/>
      <c r="Y29" s="845"/>
      <c r="Z29" s="845"/>
      <c r="AA29" s="845">
        <v>21</v>
      </c>
      <c r="AB29" s="845"/>
      <c r="AC29" s="845"/>
      <c r="AD29" s="845"/>
      <c r="AE29" s="846"/>
      <c r="AF29" s="847">
        <v>21</v>
      </c>
      <c r="AG29" s="848"/>
      <c r="AH29" s="848"/>
      <c r="AI29" s="848"/>
      <c r="AJ29" s="849"/>
      <c r="AK29" s="916">
        <v>618</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410</v>
      </c>
      <c r="C30" s="842"/>
      <c r="D30" s="842"/>
      <c r="E30" s="842"/>
      <c r="F30" s="842"/>
      <c r="G30" s="842"/>
      <c r="H30" s="842"/>
      <c r="I30" s="842"/>
      <c r="J30" s="842"/>
      <c r="K30" s="842"/>
      <c r="L30" s="842"/>
      <c r="M30" s="842"/>
      <c r="N30" s="842"/>
      <c r="O30" s="842"/>
      <c r="P30" s="843"/>
      <c r="Q30" s="844">
        <v>490</v>
      </c>
      <c r="R30" s="845"/>
      <c r="S30" s="845"/>
      <c r="T30" s="845"/>
      <c r="U30" s="845"/>
      <c r="V30" s="845">
        <v>489</v>
      </c>
      <c r="W30" s="845"/>
      <c r="X30" s="845"/>
      <c r="Y30" s="845"/>
      <c r="Z30" s="845"/>
      <c r="AA30" s="845">
        <v>1</v>
      </c>
      <c r="AB30" s="845"/>
      <c r="AC30" s="845"/>
      <c r="AD30" s="845"/>
      <c r="AE30" s="846"/>
      <c r="AF30" s="847">
        <v>1</v>
      </c>
      <c r="AG30" s="848"/>
      <c r="AH30" s="848"/>
      <c r="AI30" s="848"/>
      <c r="AJ30" s="849"/>
      <c r="AK30" s="916">
        <v>172</v>
      </c>
      <c r="AL30" s="917"/>
      <c r="AM30" s="917"/>
      <c r="AN30" s="917"/>
      <c r="AO30" s="917"/>
      <c r="AP30" s="917" t="s">
        <v>598</v>
      </c>
      <c r="AQ30" s="917"/>
      <c r="AR30" s="917"/>
      <c r="AS30" s="917"/>
      <c r="AT30" s="917"/>
      <c r="AU30" s="917" t="s">
        <v>597</v>
      </c>
      <c r="AV30" s="917"/>
      <c r="AW30" s="917"/>
      <c r="AX30" s="917"/>
      <c r="AY30" s="917"/>
      <c r="AZ30" s="918" t="s">
        <v>599</v>
      </c>
      <c r="BA30" s="918"/>
      <c r="BB30" s="918"/>
      <c r="BC30" s="918"/>
      <c r="BD30" s="918"/>
      <c r="BE30" s="914"/>
      <c r="BF30" s="914"/>
      <c r="BG30" s="914"/>
      <c r="BH30" s="914"/>
      <c r="BI30" s="915"/>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411</v>
      </c>
      <c r="C31" s="842"/>
      <c r="D31" s="842"/>
      <c r="E31" s="842"/>
      <c r="F31" s="842"/>
      <c r="G31" s="842"/>
      <c r="H31" s="842"/>
      <c r="I31" s="842"/>
      <c r="J31" s="842"/>
      <c r="K31" s="842"/>
      <c r="L31" s="842"/>
      <c r="M31" s="842"/>
      <c r="N31" s="842"/>
      <c r="O31" s="842"/>
      <c r="P31" s="843"/>
      <c r="Q31" s="844">
        <v>1080</v>
      </c>
      <c r="R31" s="845"/>
      <c r="S31" s="845"/>
      <c r="T31" s="845"/>
      <c r="U31" s="845"/>
      <c r="V31" s="845">
        <v>1073</v>
      </c>
      <c r="W31" s="845"/>
      <c r="X31" s="845"/>
      <c r="Y31" s="845"/>
      <c r="Z31" s="845"/>
      <c r="AA31" s="845">
        <v>7</v>
      </c>
      <c r="AB31" s="845"/>
      <c r="AC31" s="845"/>
      <c r="AD31" s="845"/>
      <c r="AE31" s="846"/>
      <c r="AF31" s="847">
        <v>553</v>
      </c>
      <c r="AG31" s="848"/>
      <c r="AH31" s="848"/>
      <c r="AI31" s="848"/>
      <c r="AJ31" s="849"/>
      <c r="AK31" s="916">
        <v>58</v>
      </c>
      <c r="AL31" s="917"/>
      <c r="AM31" s="917"/>
      <c r="AN31" s="917"/>
      <c r="AO31" s="917"/>
      <c r="AP31" s="917">
        <v>3260</v>
      </c>
      <c r="AQ31" s="917"/>
      <c r="AR31" s="917"/>
      <c r="AS31" s="917"/>
      <c r="AT31" s="917"/>
      <c r="AU31" s="917">
        <v>1695</v>
      </c>
      <c r="AV31" s="917"/>
      <c r="AW31" s="917"/>
      <c r="AX31" s="917"/>
      <c r="AY31" s="917"/>
      <c r="AZ31" s="918" t="s">
        <v>599</v>
      </c>
      <c r="BA31" s="918"/>
      <c r="BB31" s="918"/>
      <c r="BC31" s="918"/>
      <c r="BD31" s="918"/>
      <c r="BE31" s="914" t="s">
        <v>412</v>
      </c>
      <c r="BF31" s="914"/>
      <c r="BG31" s="914"/>
      <c r="BH31" s="914"/>
      <c r="BI31" s="915"/>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413</v>
      </c>
      <c r="C32" s="842"/>
      <c r="D32" s="842"/>
      <c r="E32" s="842"/>
      <c r="F32" s="842"/>
      <c r="G32" s="842"/>
      <c r="H32" s="842"/>
      <c r="I32" s="842"/>
      <c r="J32" s="842"/>
      <c r="K32" s="842"/>
      <c r="L32" s="842"/>
      <c r="M32" s="842"/>
      <c r="N32" s="842"/>
      <c r="O32" s="842"/>
      <c r="P32" s="843"/>
      <c r="Q32" s="844">
        <v>746</v>
      </c>
      <c r="R32" s="845"/>
      <c r="S32" s="845"/>
      <c r="T32" s="845"/>
      <c r="U32" s="845"/>
      <c r="V32" s="845">
        <v>751</v>
      </c>
      <c r="W32" s="845"/>
      <c r="X32" s="845"/>
      <c r="Y32" s="845"/>
      <c r="Z32" s="845"/>
      <c r="AA32" s="845">
        <v>-5</v>
      </c>
      <c r="AB32" s="845"/>
      <c r="AC32" s="845"/>
      <c r="AD32" s="845"/>
      <c r="AE32" s="846"/>
      <c r="AF32" s="847">
        <v>15</v>
      </c>
      <c r="AG32" s="848"/>
      <c r="AH32" s="848"/>
      <c r="AI32" s="848"/>
      <c r="AJ32" s="849"/>
      <c r="AK32" s="916">
        <v>353</v>
      </c>
      <c r="AL32" s="917"/>
      <c r="AM32" s="917"/>
      <c r="AN32" s="917"/>
      <c r="AO32" s="917"/>
      <c r="AP32" s="917">
        <v>4671</v>
      </c>
      <c r="AQ32" s="917"/>
      <c r="AR32" s="917"/>
      <c r="AS32" s="917"/>
      <c r="AT32" s="917"/>
      <c r="AU32" s="917">
        <v>3644</v>
      </c>
      <c r="AV32" s="917"/>
      <c r="AW32" s="917"/>
      <c r="AX32" s="917"/>
      <c r="AY32" s="917"/>
      <c r="AZ32" s="918" t="s">
        <v>598</v>
      </c>
      <c r="BA32" s="918"/>
      <c r="BB32" s="918"/>
      <c r="BC32" s="918"/>
      <c r="BD32" s="918"/>
      <c r="BE32" s="914" t="s">
        <v>414</v>
      </c>
      <c r="BF32" s="914"/>
      <c r="BG32" s="914"/>
      <c r="BH32" s="914"/>
      <c r="BI32" s="915"/>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415</v>
      </c>
      <c r="C33" s="842"/>
      <c r="D33" s="842"/>
      <c r="E33" s="842"/>
      <c r="F33" s="842"/>
      <c r="G33" s="842"/>
      <c r="H33" s="842"/>
      <c r="I33" s="842"/>
      <c r="J33" s="842"/>
      <c r="K33" s="842"/>
      <c r="L33" s="842"/>
      <c r="M33" s="842"/>
      <c r="N33" s="842"/>
      <c r="O33" s="842"/>
      <c r="P33" s="843"/>
      <c r="Q33" s="844">
        <v>10</v>
      </c>
      <c r="R33" s="845"/>
      <c r="S33" s="845"/>
      <c r="T33" s="845"/>
      <c r="U33" s="845"/>
      <c r="V33" s="845">
        <v>10</v>
      </c>
      <c r="W33" s="845"/>
      <c r="X33" s="845"/>
      <c r="Y33" s="845"/>
      <c r="Z33" s="845"/>
      <c r="AA33" s="845" t="s">
        <v>598</v>
      </c>
      <c r="AB33" s="845"/>
      <c r="AC33" s="845"/>
      <c r="AD33" s="845"/>
      <c r="AE33" s="846"/>
      <c r="AF33" s="847" t="s">
        <v>129</v>
      </c>
      <c r="AG33" s="848"/>
      <c r="AH33" s="848"/>
      <c r="AI33" s="848"/>
      <c r="AJ33" s="849"/>
      <c r="AK33" s="916">
        <v>4</v>
      </c>
      <c r="AL33" s="917"/>
      <c r="AM33" s="917"/>
      <c r="AN33" s="917"/>
      <c r="AO33" s="917"/>
      <c r="AP33" s="917">
        <v>10</v>
      </c>
      <c r="AQ33" s="917"/>
      <c r="AR33" s="917"/>
      <c r="AS33" s="917"/>
      <c r="AT33" s="917"/>
      <c r="AU33" s="917">
        <v>10</v>
      </c>
      <c r="AV33" s="917"/>
      <c r="AW33" s="917"/>
      <c r="AX33" s="917"/>
      <c r="AY33" s="917"/>
      <c r="AZ33" s="918" t="s">
        <v>600</v>
      </c>
      <c r="BA33" s="918"/>
      <c r="BB33" s="918"/>
      <c r="BC33" s="918"/>
      <c r="BD33" s="918"/>
      <c r="BE33" s="914" t="s">
        <v>416</v>
      </c>
      <c r="BF33" s="914"/>
      <c r="BG33" s="914"/>
      <c r="BH33" s="914"/>
      <c r="BI33" s="915"/>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395</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661</v>
      </c>
      <c r="AG63" s="928"/>
      <c r="AH63" s="928"/>
      <c r="AI63" s="928"/>
      <c r="AJ63" s="929"/>
      <c r="AK63" s="930"/>
      <c r="AL63" s="925"/>
      <c r="AM63" s="925"/>
      <c r="AN63" s="925"/>
      <c r="AO63" s="925"/>
      <c r="AP63" s="928">
        <v>7941</v>
      </c>
      <c r="AQ63" s="928"/>
      <c r="AR63" s="928"/>
      <c r="AS63" s="928"/>
      <c r="AT63" s="928"/>
      <c r="AU63" s="928">
        <v>5349</v>
      </c>
      <c r="AV63" s="928"/>
      <c r="AW63" s="928"/>
      <c r="AX63" s="928"/>
      <c r="AY63" s="928"/>
      <c r="AZ63" s="932"/>
      <c r="BA63" s="932"/>
      <c r="BB63" s="932"/>
      <c r="BC63" s="932"/>
      <c r="BD63" s="932"/>
      <c r="BE63" s="933"/>
      <c r="BF63" s="933"/>
      <c r="BG63" s="933"/>
      <c r="BH63" s="933"/>
      <c r="BI63" s="934"/>
      <c r="BJ63" s="935" t="s">
        <v>129</v>
      </c>
      <c r="BK63" s="936"/>
      <c r="BL63" s="936"/>
      <c r="BM63" s="936"/>
      <c r="BN63" s="937"/>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420</v>
      </c>
      <c r="B66" s="827"/>
      <c r="C66" s="827"/>
      <c r="D66" s="827"/>
      <c r="E66" s="827"/>
      <c r="F66" s="827"/>
      <c r="G66" s="827"/>
      <c r="H66" s="827"/>
      <c r="I66" s="827"/>
      <c r="J66" s="827"/>
      <c r="K66" s="827"/>
      <c r="L66" s="827"/>
      <c r="M66" s="827"/>
      <c r="N66" s="827"/>
      <c r="O66" s="827"/>
      <c r="P66" s="828"/>
      <c r="Q66" s="803" t="s">
        <v>400</v>
      </c>
      <c r="R66" s="804"/>
      <c r="S66" s="804"/>
      <c r="T66" s="804"/>
      <c r="U66" s="805"/>
      <c r="V66" s="803" t="s">
        <v>421</v>
      </c>
      <c r="W66" s="804"/>
      <c r="X66" s="804"/>
      <c r="Y66" s="804"/>
      <c r="Z66" s="805"/>
      <c r="AA66" s="803" t="s">
        <v>402</v>
      </c>
      <c r="AB66" s="804"/>
      <c r="AC66" s="804"/>
      <c r="AD66" s="804"/>
      <c r="AE66" s="805"/>
      <c r="AF66" s="938" t="s">
        <v>403</v>
      </c>
      <c r="AG66" s="899"/>
      <c r="AH66" s="899"/>
      <c r="AI66" s="899"/>
      <c r="AJ66" s="939"/>
      <c r="AK66" s="803" t="s">
        <v>404</v>
      </c>
      <c r="AL66" s="827"/>
      <c r="AM66" s="827"/>
      <c r="AN66" s="827"/>
      <c r="AO66" s="828"/>
      <c r="AP66" s="803" t="s">
        <v>405</v>
      </c>
      <c r="AQ66" s="804"/>
      <c r="AR66" s="804"/>
      <c r="AS66" s="804"/>
      <c r="AT66" s="805"/>
      <c r="AU66" s="803" t="s">
        <v>422</v>
      </c>
      <c r="AV66" s="804"/>
      <c r="AW66" s="804"/>
      <c r="AX66" s="804"/>
      <c r="AY66" s="805"/>
      <c r="AZ66" s="803" t="s">
        <v>381</v>
      </c>
      <c r="BA66" s="804"/>
      <c r="BB66" s="804"/>
      <c r="BC66" s="804"/>
      <c r="BD66" s="815"/>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586</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587</v>
      </c>
      <c r="C69" s="960"/>
      <c r="D69" s="960"/>
      <c r="E69" s="960"/>
      <c r="F69" s="960"/>
      <c r="G69" s="960"/>
      <c r="H69" s="960"/>
      <c r="I69" s="960"/>
      <c r="J69" s="960"/>
      <c r="K69" s="960"/>
      <c r="L69" s="960"/>
      <c r="M69" s="960"/>
      <c r="N69" s="960"/>
      <c r="O69" s="960"/>
      <c r="P69" s="961"/>
      <c r="Q69" s="962">
        <v>107</v>
      </c>
      <c r="R69" s="917"/>
      <c r="S69" s="917"/>
      <c r="T69" s="917"/>
      <c r="U69" s="917"/>
      <c r="V69" s="917">
        <v>101</v>
      </c>
      <c r="W69" s="917"/>
      <c r="X69" s="917"/>
      <c r="Y69" s="917"/>
      <c r="Z69" s="917"/>
      <c r="AA69" s="917">
        <v>6</v>
      </c>
      <c r="AB69" s="917"/>
      <c r="AC69" s="917"/>
      <c r="AD69" s="917"/>
      <c r="AE69" s="917"/>
      <c r="AF69" s="917">
        <v>6</v>
      </c>
      <c r="AG69" s="917"/>
      <c r="AH69" s="917"/>
      <c r="AI69" s="917"/>
      <c r="AJ69" s="917"/>
      <c r="AK69" s="917">
        <v>14</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588</v>
      </c>
      <c r="C70" s="960"/>
      <c r="D70" s="960"/>
      <c r="E70" s="960"/>
      <c r="F70" s="960"/>
      <c r="G70" s="960"/>
      <c r="H70" s="960"/>
      <c r="I70" s="960"/>
      <c r="J70" s="960"/>
      <c r="K70" s="960"/>
      <c r="L70" s="960"/>
      <c r="M70" s="960"/>
      <c r="N70" s="960"/>
      <c r="O70" s="960"/>
      <c r="P70" s="961"/>
      <c r="Q70" s="962">
        <v>149</v>
      </c>
      <c r="R70" s="917"/>
      <c r="S70" s="917"/>
      <c r="T70" s="917"/>
      <c r="U70" s="917"/>
      <c r="V70" s="917">
        <v>145</v>
      </c>
      <c r="W70" s="917"/>
      <c r="X70" s="917"/>
      <c r="Y70" s="917"/>
      <c r="Z70" s="917"/>
      <c r="AA70" s="917">
        <v>4</v>
      </c>
      <c r="AB70" s="917"/>
      <c r="AC70" s="917"/>
      <c r="AD70" s="917"/>
      <c r="AE70" s="917"/>
      <c r="AF70" s="917">
        <v>4</v>
      </c>
      <c r="AG70" s="917"/>
      <c r="AH70" s="917"/>
      <c r="AI70" s="917"/>
      <c r="AJ70" s="917"/>
      <c r="AK70" s="917">
        <v>0</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589</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v>0</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590</v>
      </c>
      <c r="C72" s="960"/>
      <c r="D72" s="960"/>
      <c r="E72" s="960"/>
      <c r="F72" s="960"/>
      <c r="G72" s="960"/>
      <c r="H72" s="960"/>
      <c r="I72" s="960"/>
      <c r="J72" s="960"/>
      <c r="K72" s="960"/>
      <c r="L72" s="960"/>
      <c r="M72" s="960"/>
      <c r="N72" s="960"/>
      <c r="O72" s="960"/>
      <c r="P72" s="961"/>
      <c r="Q72" s="962">
        <v>887</v>
      </c>
      <c r="R72" s="917"/>
      <c r="S72" s="917"/>
      <c r="T72" s="917"/>
      <c r="U72" s="917"/>
      <c r="V72" s="917">
        <v>887</v>
      </c>
      <c r="W72" s="917"/>
      <c r="X72" s="917"/>
      <c r="Y72" s="917"/>
      <c r="Z72" s="917"/>
      <c r="AA72" s="917">
        <v>0</v>
      </c>
      <c r="AB72" s="917"/>
      <c r="AC72" s="917"/>
      <c r="AD72" s="917"/>
      <c r="AE72" s="917"/>
      <c r="AF72" s="917">
        <v>0</v>
      </c>
      <c r="AG72" s="917"/>
      <c r="AH72" s="917"/>
      <c r="AI72" s="917"/>
      <c r="AJ72" s="917"/>
      <c r="AK72" s="917">
        <v>14</v>
      </c>
      <c r="AL72" s="917"/>
      <c r="AM72" s="917"/>
      <c r="AN72" s="917"/>
      <c r="AO72" s="917"/>
      <c r="AP72" s="917" t="s">
        <v>578</v>
      </c>
      <c r="AQ72" s="917"/>
      <c r="AR72" s="917"/>
      <c r="AS72" s="917"/>
      <c r="AT72" s="917"/>
      <c r="AU72" s="917" t="s">
        <v>578</v>
      </c>
      <c r="AV72" s="917"/>
      <c r="AW72" s="917"/>
      <c r="AX72" s="917"/>
      <c r="AY72" s="917"/>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591</v>
      </c>
      <c r="C73" s="960"/>
      <c r="D73" s="960"/>
      <c r="E73" s="960"/>
      <c r="F73" s="960"/>
      <c r="G73" s="960"/>
      <c r="H73" s="960"/>
      <c r="I73" s="960"/>
      <c r="J73" s="960"/>
      <c r="K73" s="960"/>
      <c r="L73" s="960"/>
      <c r="M73" s="960"/>
      <c r="N73" s="960"/>
      <c r="O73" s="960"/>
      <c r="P73" s="961"/>
      <c r="Q73" s="962">
        <v>10757</v>
      </c>
      <c r="R73" s="917"/>
      <c r="S73" s="917"/>
      <c r="T73" s="917"/>
      <c r="U73" s="917"/>
      <c r="V73" s="917">
        <v>10644</v>
      </c>
      <c r="W73" s="917"/>
      <c r="X73" s="917"/>
      <c r="Y73" s="917"/>
      <c r="Z73" s="917"/>
      <c r="AA73" s="917">
        <v>113</v>
      </c>
      <c r="AB73" s="917"/>
      <c r="AC73" s="917"/>
      <c r="AD73" s="917"/>
      <c r="AE73" s="917"/>
      <c r="AF73" s="917">
        <v>2083</v>
      </c>
      <c r="AG73" s="917"/>
      <c r="AH73" s="917"/>
      <c r="AI73" s="917"/>
      <c r="AJ73" s="917"/>
      <c r="AK73" s="917">
        <v>839</v>
      </c>
      <c r="AL73" s="917"/>
      <c r="AM73" s="917"/>
      <c r="AN73" s="917"/>
      <c r="AO73" s="917"/>
      <c r="AP73" s="917">
        <v>4812</v>
      </c>
      <c r="AQ73" s="917"/>
      <c r="AR73" s="917"/>
      <c r="AS73" s="917"/>
      <c r="AT73" s="917"/>
      <c r="AU73" s="917">
        <v>1217</v>
      </c>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592</v>
      </c>
      <c r="C74" s="960"/>
      <c r="D74" s="960"/>
      <c r="E74" s="960"/>
      <c r="F74" s="960"/>
      <c r="G74" s="960"/>
      <c r="H74" s="960"/>
      <c r="I74" s="960"/>
      <c r="J74" s="960"/>
      <c r="K74" s="960"/>
      <c r="L74" s="960"/>
      <c r="M74" s="960"/>
      <c r="N74" s="960"/>
      <c r="O74" s="960"/>
      <c r="P74" s="961"/>
      <c r="Q74" s="962">
        <v>15308</v>
      </c>
      <c r="R74" s="917"/>
      <c r="S74" s="917"/>
      <c r="T74" s="917"/>
      <c r="U74" s="917"/>
      <c r="V74" s="917">
        <v>14789</v>
      </c>
      <c r="W74" s="917"/>
      <c r="X74" s="917"/>
      <c r="Y74" s="917"/>
      <c r="Z74" s="917"/>
      <c r="AA74" s="917">
        <v>519</v>
      </c>
      <c r="AB74" s="917"/>
      <c r="AC74" s="917"/>
      <c r="AD74" s="917"/>
      <c r="AE74" s="917"/>
      <c r="AF74" s="917">
        <v>515</v>
      </c>
      <c r="AG74" s="917"/>
      <c r="AH74" s="917"/>
      <c r="AI74" s="917"/>
      <c r="AJ74" s="917"/>
      <c r="AK74" s="917">
        <v>1469</v>
      </c>
      <c r="AL74" s="917"/>
      <c r="AM74" s="917"/>
      <c r="AN74" s="917"/>
      <c r="AO74" s="917"/>
      <c r="AP74" s="917">
        <v>2280</v>
      </c>
      <c r="AQ74" s="917"/>
      <c r="AR74" s="917"/>
      <c r="AS74" s="917"/>
      <c r="AT74" s="917"/>
      <c r="AU74" s="917">
        <v>127</v>
      </c>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395</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2666</v>
      </c>
      <c r="AG88" s="928"/>
      <c r="AH88" s="928"/>
      <c r="AI88" s="928"/>
      <c r="AJ88" s="928"/>
      <c r="AK88" s="925"/>
      <c r="AL88" s="925"/>
      <c r="AM88" s="925"/>
      <c r="AN88" s="925"/>
      <c r="AO88" s="925"/>
      <c r="AP88" s="928">
        <v>7092</v>
      </c>
      <c r="AQ88" s="928"/>
      <c r="AR88" s="928"/>
      <c r="AS88" s="928"/>
      <c r="AT88" s="928"/>
      <c r="AU88" s="928">
        <v>1344</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35</v>
      </c>
      <c r="CS102" s="936"/>
      <c r="CT102" s="936"/>
      <c r="CU102" s="936"/>
      <c r="CV102" s="979"/>
      <c r="CW102" s="978" t="s">
        <v>598</v>
      </c>
      <c r="CX102" s="936"/>
      <c r="CY102" s="936"/>
      <c r="CZ102" s="936"/>
      <c r="DA102" s="979"/>
      <c r="DB102" s="978">
        <v>1502</v>
      </c>
      <c r="DC102" s="936"/>
      <c r="DD102" s="936"/>
      <c r="DE102" s="936"/>
      <c r="DF102" s="979"/>
      <c r="DG102" s="978" t="s">
        <v>597</v>
      </c>
      <c r="DH102" s="936"/>
      <c r="DI102" s="936"/>
      <c r="DJ102" s="936"/>
      <c r="DK102" s="979"/>
      <c r="DL102" s="978" t="s">
        <v>601</v>
      </c>
      <c r="DM102" s="936"/>
      <c r="DN102" s="936"/>
      <c r="DO102" s="936"/>
      <c r="DP102" s="979"/>
      <c r="DQ102" s="978">
        <v>1751</v>
      </c>
      <c r="DR102" s="936"/>
      <c r="DS102" s="936"/>
      <c r="DT102" s="936"/>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309</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309</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309</v>
      </c>
      <c r="DR109" s="981"/>
      <c r="DS109" s="981"/>
      <c r="DT109" s="981"/>
      <c r="DU109" s="982"/>
      <c r="DV109" s="980" t="s">
        <v>434</v>
      </c>
      <c r="DW109" s="981"/>
      <c r="DX109" s="981"/>
      <c r="DY109" s="981"/>
      <c r="DZ109" s="983"/>
    </row>
    <row r="110" spans="1:131" s="247"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2979945</v>
      </c>
      <c r="AB110" s="988"/>
      <c r="AC110" s="988"/>
      <c r="AD110" s="988"/>
      <c r="AE110" s="989"/>
      <c r="AF110" s="990">
        <v>2878143</v>
      </c>
      <c r="AG110" s="988"/>
      <c r="AH110" s="988"/>
      <c r="AI110" s="988"/>
      <c r="AJ110" s="989"/>
      <c r="AK110" s="990">
        <v>2836624</v>
      </c>
      <c r="AL110" s="988"/>
      <c r="AM110" s="988"/>
      <c r="AN110" s="988"/>
      <c r="AO110" s="989"/>
      <c r="AP110" s="991">
        <v>33.299999999999997</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26254997</v>
      </c>
      <c r="BR110" s="1023"/>
      <c r="BS110" s="1023"/>
      <c r="BT110" s="1023"/>
      <c r="BU110" s="1023"/>
      <c r="BV110" s="1023">
        <v>27713005</v>
      </c>
      <c r="BW110" s="1023"/>
      <c r="BX110" s="1023"/>
      <c r="BY110" s="1023"/>
      <c r="BZ110" s="1023"/>
      <c r="CA110" s="1023">
        <v>28759394</v>
      </c>
      <c r="CB110" s="1023"/>
      <c r="CC110" s="1023"/>
      <c r="CD110" s="1023"/>
      <c r="CE110" s="1023"/>
      <c r="CF110" s="1037">
        <v>337.6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397</v>
      </c>
      <c r="DH110" s="1023"/>
      <c r="DI110" s="1023"/>
      <c r="DJ110" s="1023"/>
      <c r="DK110" s="1023"/>
      <c r="DL110" s="1023" t="s">
        <v>397</v>
      </c>
      <c r="DM110" s="1023"/>
      <c r="DN110" s="1023"/>
      <c r="DO110" s="1023"/>
      <c r="DP110" s="1023"/>
      <c r="DQ110" s="1023" t="s">
        <v>397</v>
      </c>
      <c r="DR110" s="1023"/>
      <c r="DS110" s="1023"/>
      <c r="DT110" s="1023"/>
      <c r="DU110" s="1023"/>
      <c r="DV110" s="1024" t="s">
        <v>397</v>
      </c>
      <c r="DW110" s="1024"/>
      <c r="DX110" s="1024"/>
      <c r="DY110" s="1024"/>
      <c r="DZ110" s="1025"/>
    </row>
    <row r="111" spans="1:131" s="247"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397</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397</v>
      </c>
      <c r="BR111" s="1016"/>
      <c r="BS111" s="1016"/>
      <c r="BT111" s="1016"/>
      <c r="BU111" s="1016"/>
      <c r="BV111" s="1016" t="s">
        <v>129</v>
      </c>
      <c r="BW111" s="1016"/>
      <c r="BX111" s="1016"/>
      <c r="BY111" s="1016"/>
      <c r="BZ111" s="1016"/>
      <c r="CA111" s="1016" t="s">
        <v>397</v>
      </c>
      <c r="CB111" s="1016"/>
      <c r="CC111" s="1016"/>
      <c r="CD111" s="1016"/>
      <c r="CE111" s="1016"/>
      <c r="CF111" s="1010" t="s">
        <v>397</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397</v>
      </c>
      <c r="DH111" s="1016"/>
      <c r="DI111" s="1016"/>
      <c r="DJ111" s="1016"/>
      <c r="DK111" s="1016"/>
      <c r="DL111" s="1016" t="s">
        <v>129</v>
      </c>
      <c r="DM111" s="1016"/>
      <c r="DN111" s="1016"/>
      <c r="DO111" s="1016"/>
      <c r="DP111" s="1016"/>
      <c r="DQ111" s="1016" t="s">
        <v>443</v>
      </c>
      <c r="DR111" s="1016"/>
      <c r="DS111" s="1016"/>
      <c r="DT111" s="1016"/>
      <c r="DU111" s="1016"/>
      <c r="DV111" s="1017" t="s">
        <v>129</v>
      </c>
      <c r="DW111" s="1017"/>
      <c r="DX111" s="1017"/>
      <c r="DY111" s="1017"/>
      <c r="DZ111" s="1018"/>
    </row>
    <row r="112" spans="1:131" s="247"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397</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6275114</v>
      </c>
      <c r="BR112" s="1016"/>
      <c r="BS112" s="1016"/>
      <c r="BT112" s="1016"/>
      <c r="BU112" s="1016"/>
      <c r="BV112" s="1016">
        <v>5926811</v>
      </c>
      <c r="BW112" s="1016"/>
      <c r="BX112" s="1016"/>
      <c r="BY112" s="1016"/>
      <c r="BZ112" s="1016"/>
      <c r="CA112" s="1016">
        <v>5348642</v>
      </c>
      <c r="CB112" s="1016"/>
      <c r="CC112" s="1016"/>
      <c r="CD112" s="1016"/>
      <c r="CE112" s="1016"/>
      <c r="CF112" s="1010">
        <v>62.8</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397</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7"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904818</v>
      </c>
      <c r="AB113" s="1030"/>
      <c r="AC113" s="1030"/>
      <c r="AD113" s="1030"/>
      <c r="AE113" s="1031"/>
      <c r="AF113" s="1032">
        <v>745113</v>
      </c>
      <c r="AG113" s="1030"/>
      <c r="AH113" s="1030"/>
      <c r="AI113" s="1030"/>
      <c r="AJ113" s="1031"/>
      <c r="AK113" s="1032">
        <v>682161</v>
      </c>
      <c r="AL113" s="1030"/>
      <c r="AM113" s="1030"/>
      <c r="AN113" s="1030"/>
      <c r="AO113" s="1031"/>
      <c r="AP113" s="1033">
        <v>8</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1717988</v>
      </c>
      <c r="BR113" s="1016"/>
      <c r="BS113" s="1016"/>
      <c r="BT113" s="1016"/>
      <c r="BU113" s="1016"/>
      <c r="BV113" s="1016">
        <v>1532509</v>
      </c>
      <c r="BW113" s="1016"/>
      <c r="BX113" s="1016"/>
      <c r="BY113" s="1016"/>
      <c r="BZ113" s="1016"/>
      <c r="CA113" s="1016">
        <v>1343450</v>
      </c>
      <c r="CB113" s="1016"/>
      <c r="CC113" s="1016"/>
      <c r="CD113" s="1016"/>
      <c r="CE113" s="1016"/>
      <c r="CF113" s="1010">
        <v>15.8</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7"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185765</v>
      </c>
      <c r="AB114" s="1055"/>
      <c r="AC114" s="1055"/>
      <c r="AD114" s="1055"/>
      <c r="AE114" s="1056"/>
      <c r="AF114" s="1057">
        <v>193296</v>
      </c>
      <c r="AG114" s="1055"/>
      <c r="AH114" s="1055"/>
      <c r="AI114" s="1055"/>
      <c r="AJ114" s="1056"/>
      <c r="AK114" s="1057">
        <v>200345</v>
      </c>
      <c r="AL114" s="1055"/>
      <c r="AM114" s="1055"/>
      <c r="AN114" s="1055"/>
      <c r="AO114" s="1056"/>
      <c r="AP114" s="1058">
        <v>2.4</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2714796</v>
      </c>
      <c r="BR114" s="1016"/>
      <c r="BS114" s="1016"/>
      <c r="BT114" s="1016"/>
      <c r="BU114" s="1016"/>
      <c r="BV114" s="1016">
        <v>2343141</v>
      </c>
      <c r="BW114" s="1016"/>
      <c r="BX114" s="1016"/>
      <c r="BY114" s="1016"/>
      <c r="BZ114" s="1016"/>
      <c r="CA114" s="1016">
        <v>2376895</v>
      </c>
      <c r="CB114" s="1016"/>
      <c r="CC114" s="1016"/>
      <c r="CD114" s="1016"/>
      <c r="CE114" s="1016"/>
      <c r="CF114" s="1010">
        <v>27.9</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397</v>
      </c>
      <c r="DH114" s="1055"/>
      <c r="DI114" s="1055"/>
      <c r="DJ114" s="1055"/>
      <c r="DK114" s="1056"/>
      <c r="DL114" s="1057" t="s">
        <v>397</v>
      </c>
      <c r="DM114" s="1055"/>
      <c r="DN114" s="1055"/>
      <c r="DO114" s="1055"/>
      <c r="DP114" s="1056"/>
      <c r="DQ114" s="1057" t="s">
        <v>397</v>
      </c>
      <c r="DR114" s="1055"/>
      <c r="DS114" s="1055"/>
      <c r="DT114" s="1055"/>
      <c r="DU114" s="1056"/>
      <c r="DV114" s="1058" t="s">
        <v>129</v>
      </c>
      <c r="DW114" s="1059"/>
      <c r="DX114" s="1059"/>
      <c r="DY114" s="1059"/>
      <c r="DZ114" s="1060"/>
    </row>
    <row r="115" spans="1:130" s="247"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397</v>
      </c>
      <c r="AG115" s="1030"/>
      <c r="AH115" s="1030"/>
      <c r="AI115" s="1030"/>
      <c r="AJ115" s="1031"/>
      <c r="AK115" s="1032" t="s">
        <v>397</v>
      </c>
      <c r="AL115" s="1030"/>
      <c r="AM115" s="1030"/>
      <c r="AN115" s="1030"/>
      <c r="AO115" s="1031"/>
      <c r="AP115" s="1033" t="s">
        <v>397</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1839671</v>
      </c>
      <c r="BR115" s="1016"/>
      <c r="BS115" s="1016"/>
      <c r="BT115" s="1016"/>
      <c r="BU115" s="1016"/>
      <c r="BV115" s="1016">
        <v>1750642</v>
      </c>
      <c r="BW115" s="1016"/>
      <c r="BX115" s="1016"/>
      <c r="BY115" s="1016"/>
      <c r="BZ115" s="1016"/>
      <c r="CA115" s="1016">
        <v>1750884</v>
      </c>
      <c r="CB115" s="1016"/>
      <c r="CC115" s="1016"/>
      <c r="CD115" s="1016"/>
      <c r="CE115" s="1016"/>
      <c r="CF115" s="1010">
        <v>20.6</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397</v>
      </c>
      <c r="DW115" s="1059"/>
      <c r="DX115" s="1059"/>
      <c r="DY115" s="1059"/>
      <c r="DZ115" s="1060"/>
    </row>
    <row r="116" spans="1:130" s="247"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55</v>
      </c>
      <c r="AB116" s="1055"/>
      <c r="AC116" s="1055"/>
      <c r="AD116" s="1055"/>
      <c r="AE116" s="1056"/>
      <c r="AF116" s="1057">
        <v>89</v>
      </c>
      <c r="AG116" s="1055"/>
      <c r="AH116" s="1055"/>
      <c r="AI116" s="1055"/>
      <c r="AJ116" s="1056"/>
      <c r="AK116" s="1057">
        <v>8</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397</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397</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4070583</v>
      </c>
      <c r="AB117" s="1073"/>
      <c r="AC117" s="1073"/>
      <c r="AD117" s="1073"/>
      <c r="AE117" s="1074"/>
      <c r="AF117" s="1075">
        <v>3816641</v>
      </c>
      <c r="AG117" s="1073"/>
      <c r="AH117" s="1073"/>
      <c r="AI117" s="1073"/>
      <c r="AJ117" s="1074"/>
      <c r="AK117" s="1075">
        <v>3719138</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397</v>
      </c>
      <c r="BR117" s="1016"/>
      <c r="BS117" s="1016"/>
      <c r="BT117" s="1016"/>
      <c r="BU117" s="1016"/>
      <c r="BV117" s="1016" t="s">
        <v>397</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397</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7"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309</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7"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465</v>
      </c>
      <c r="BP119" s="1102"/>
      <c r="BQ119" s="1093">
        <v>38802566</v>
      </c>
      <c r="BR119" s="1094"/>
      <c r="BS119" s="1094"/>
      <c r="BT119" s="1094"/>
      <c r="BU119" s="1094"/>
      <c r="BV119" s="1094">
        <v>39266108</v>
      </c>
      <c r="BW119" s="1094"/>
      <c r="BX119" s="1094"/>
      <c r="BY119" s="1094"/>
      <c r="BZ119" s="1094"/>
      <c r="CA119" s="1094">
        <v>39579265</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7"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3355813</v>
      </c>
      <c r="BR120" s="1023"/>
      <c r="BS120" s="1023"/>
      <c r="BT120" s="1023"/>
      <c r="BU120" s="1023"/>
      <c r="BV120" s="1023">
        <v>2982496</v>
      </c>
      <c r="BW120" s="1023"/>
      <c r="BX120" s="1023"/>
      <c r="BY120" s="1023"/>
      <c r="BZ120" s="1023"/>
      <c r="CA120" s="1023">
        <v>2779842</v>
      </c>
      <c r="CB120" s="1023"/>
      <c r="CC120" s="1023"/>
      <c r="CD120" s="1023"/>
      <c r="CE120" s="1023"/>
      <c r="CF120" s="1037">
        <v>32.6</v>
      </c>
      <c r="CG120" s="1038"/>
      <c r="CH120" s="1038"/>
      <c r="CI120" s="1038"/>
      <c r="CJ120" s="1038"/>
      <c r="CK120" s="1103" t="s">
        <v>469</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v>4262520</v>
      </c>
      <c r="DM120" s="1023"/>
      <c r="DN120" s="1023"/>
      <c r="DO120" s="1023"/>
      <c r="DP120" s="1023"/>
      <c r="DQ120" s="1023">
        <v>3643722</v>
      </c>
      <c r="DR120" s="1023"/>
      <c r="DS120" s="1023"/>
      <c r="DT120" s="1023"/>
      <c r="DU120" s="1023"/>
      <c r="DV120" s="1024">
        <v>42.8</v>
      </c>
      <c r="DW120" s="1024"/>
      <c r="DX120" s="1024"/>
      <c r="DY120" s="1024"/>
      <c r="DZ120" s="1025"/>
    </row>
    <row r="121" spans="1:130" s="247"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1806734</v>
      </c>
      <c r="BR121" s="1016"/>
      <c r="BS121" s="1016"/>
      <c r="BT121" s="1016"/>
      <c r="BU121" s="1016"/>
      <c r="BV121" s="1016">
        <v>1698269</v>
      </c>
      <c r="BW121" s="1016"/>
      <c r="BX121" s="1016"/>
      <c r="BY121" s="1016"/>
      <c r="BZ121" s="1016"/>
      <c r="CA121" s="1016">
        <v>1566787</v>
      </c>
      <c r="CB121" s="1016"/>
      <c r="CC121" s="1016"/>
      <c r="CD121" s="1016"/>
      <c r="CE121" s="1016"/>
      <c r="CF121" s="1010">
        <v>18.399999999999999</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v>1520627</v>
      </c>
      <c r="DH121" s="1016"/>
      <c r="DI121" s="1016"/>
      <c r="DJ121" s="1016"/>
      <c r="DK121" s="1016"/>
      <c r="DL121" s="1016">
        <v>1653993</v>
      </c>
      <c r="DM121" s="1016"/>
      <c r="DN121" s="1016"/>
      <c r="DO121" s="1016"/>
      <c r="DP121" s="1016"/>
      <c r="DQ121" s="1016">
        <v>1695207</v>
      </c>
      <c r="DR121" s="1016"/>
      <c r="DS121" s="1016"/>
      <c r="DT121" s="1016"/>
      <c r="DU121" s="1016"/>
      <c r="DV121" s="1017">
        <v>19.899999999999999</v>
      </c>
      <c r="DW121" s="1017"/>
      <c r="DX121" s="1017"/>
      <c r="DY121" s="1017"/>
      <c r="DZ121" s="1018"/>
    </row>
    <row r="122" spans="1:130" s="247"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23539257</v>
      </c>
      <c r="BR122" s="1094"/>
      <c r="BS122" s="1094"/>
      <c r="BT122" s="1094"/>
      <c r="BU122" s="1094"/>
      <c r="BV122" s="1094">
        <v>24459514</v>
      </c>
      <c r="BW122" s="1094"/>
      <c r="BX122" s="1094"/>
      <c r="BY122" s="1094"/>
      <c r="BZ122" s="1094"/>
      <c r="CA122" s="1094">
        <v>24927264</v>
      </c>
      <c r="CB122" s="1094"/>
      <c r="CC122" s="1094"/>
      <c r="CD122" s="1094"/>
      <c r="CE122" s="1094"/>
      <c r="CF122" s="1114">
        <v>292.7</v>
      </c>
      <c r="CG122" s="1115"/>
      <c r="CH122" s="1115"/>
      <c r="CI122" s="1115"/>
      <c r="CJ122" s="1115"/>
      <c r="CK122" s="1106"/>
      <c r="CL122" s="1107"/>
      <c r="CM122" s="1107"/>
      <c r="CN122" s="1107"/>
      <c r="CO122" s="1108"/>
      <c r="CP122" s="1116" t="s">
        <v>415</v>
      </c>
      <c r="CQ122" s="1117"/>
      <c r="CR122" s="1117"/>
      <c r="CS122" s="1117"/>
      <c r="CT122" s="1117"/>
      <c r="CU122" s="1117"/>
      <c r="CV122" s="1117"/>
      <c r="CW122" s="1117"/>
      <c r="CX122" s="1117"/>
      <c r="CY122" s="1117"/>
      <c r="CZ122" s="1117"/>
      <c r="DA122" s="1117"/>
      <c r="DB122" s="1117"/>
      <c r="DC122" s="1117"/>
      <c r="DD122" s="1117"/>
      <c r="DE122" s="1117"/>
      <c r="DF122" s="1118"/>
      <c r="DG122" s="1015">
        <v>10098</v>
      </c>
      <c r="DH122" s="1016"/>
      <c r="DI122" s="1016"/>
      <c r="DJ122" s="1016"/>
      <c r="DK122" s="1016"/>
      <c r="DL122" s="1016">
        <v>10298</v>
      </c>
      <c r="DM122" s="1016"/>
      <c r="DN122" s="1016"/>
      <c r="DO122" s="1016"/>
      <c r="DP122" s="1016"/>
      <c r="DQ122" s="1016">
        <v>9713</v>
      </c>
      <c r="DR122" s="1016"/>
      <c r="DS122" s="1016"/>
      <c r="DT122" s="1016"/>
      <c r="DU122" s="1016"/>
      <c r="DV122" s="1017">
        <v>0.1</v>
      </c>
      <c r="DW122" s="1017"/>
      <c r="DX122" s="1017"/>
      <c r="DY122" s="1017"/>
      <c r="DZ122" s="1018"/>
    </row>
    <row r="123" spans="1:130" s="247"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473</v>
      </c>
      <c r="BP123" s="1102"/>
      <c r="BQ123" s="1161">
        <v>28701804</v>
      </c>
      <c r="BR123" s="1162"/>
      <c r="BS123" s="1162"/>
      <c r="BT123" s="1162"/>
      <c r="BU123" s="1162"/>
      <c r="BV123" s="1162">
        <v>29140279</v>
      </c>
      <c r="BW123" s="1162"/>
      <c r="BX123" s="1162"/>
      <c r="BY123" s="1162"/>
      <c r="BZ123" s="1162"/>
      <c r="CA123" s="1162">
        <v>29273893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7"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123.1</v>
      </c>
      <c r="BR124" s="1124"/>
      <c r="BS124" s="1124"/>
      <c r="BT124" s="1124"/>
      <c r="BU124" s="1124"/>
      <c r="BV124" s="1124">
        <v>123.2</v>
      </c>
      <c r="BW124" s="1124"/>
      <c r="BX124" s="1124"/>
      <c r="BY124" s="1124"/>
      <c r="BZ124" s="1124"/>
      <c r="CA124" s="1124">
        <v>120.9</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4744389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7"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476</v>
      </c>
      <c r="AL125" s="1055"/>
      <c r="AM125" s="1055"/>
      <c r="AN125" s="1055"/>
      <c r="AO125" s="1056"/>
      <c r="AP125" s="1058" t="s">
        <v>129</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7"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1839671</v>
      </c>
      <c r="DH126" s="1016"/>
      <c r="DI126" s="1016"/>
      <c r="DJ126" s="1016"/>
      <c r="DK126" s="1016"/>
      <c r="DL126" s="1016">
        <v>1750642</v>
      </c>
      <c r="DM126" s="1016"/>
      <c r="DN126" s="1016"/>
      <c r="DO126" s="1016"/>
      <c r="DP126" s="1016"/>
      <c r="DQ126" s="1016">
        <v>1750884</v>
      </c>
      <c r="DR126" s="1016"/>
      <c r="DS126" s="1016"/>
      <c r="DT126" s="1016"/>
      <c r="DU126" s="1016"/>
      <c r="DV126" s="1017">
        <v>20.6</v>
      </c>
      <c r="DW126" s="1017"/>
      <c r="DX126" s="1017"/>
      <c r="DY126" s="1017"/>
      <c r="DZ126" s="1018"/>
    </row>
    <row r="127" spans="1:130" s="247"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3"/>
      <c r="AV127" s="283"/>
      <c r="AW127" s="283"/>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7"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243372</v>
      </c>
      <c r="AB128" s="1144"/>
      <c r="AC128" s="1144"/>
      <c r="AD128" s="1144"/>
      <c r="AE128" s="1145"/>
      <c r="AF128" s="1146">
        <v>229264</v>
      </c>
      <c r="AG128" s="1144"/>
      <c r="AH128" s="1144"/>
      <c r="AI128" s="1144"/>
      <c r="AJ128" s="1145"/>
      <c r="AK128" s="1146">
        <v>234323</v>
      </c>
      <c r="AL128" s="1144"/>
      <c r="AM128" s="1144"/>
      <c r="AN128" s="1144"/>
      <c r="AO128" s="1145"/>
      <c r="AP128" s="1147"/>
      <c r="AQ128" s="1148"/>
      <c r="AR128" s="1148"/>
      <c r="AS128" s="1148"/>
      <c r="AT128" s="1149"/>
      <c r="AU128" s="283"/>
      <c r="AV128" s="283"/>
      <c r="AW128" s="283"/>
      <c r="AX128" s="984" t="s">
        <v>488</v>
      </c>
      <c r="AY128" s="985"/>
      <c r="AZ128" s="985"/>
      <c r="BA128" s="985"/>
      <c r="BB128" s="985"/>
      <c r="BC128" s="985"/>
      <c r="BD128" s="985"/>
      <c r="BE128" s="986"/>
      <c r="BF128" s="1150" t="s">
        <v>476</v>
      </c>
      <c r="BG128" s="1151"/>
      <c r="BH128" s="1151"/>
      <c r="BI128" s="1151"/>
      <c r="BJ128" s="1151"/>
      <c r="BK128" s="1151"/>
      <c r="BL128" s="1152"/>
      <c r="BM128" s="1150">
        <v>13.17</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7"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10744184</v>
      </c>
      <c r="AB129" s="1055"/>
      <c r="AC129" s="1055"/>
      <c r="AD129" s="1055"/>
      <c r="AE129" s="1056"/>
      <c r="AF129" s="1057">
        <v>10682318</v>
      </c>
      <c r="AG129" s="1055"/>
      <c r="AH129" s="1055"/>
      <c r="AI129" s="1055"/>
      <c r="AJ129" s="1056"/>
      <c r="AK129" s="1057">
        <v>11063271</v>
      </c>
      <c r="AL129" s="1055"/>
      <c r="AM129" s="1055"/>
      <c r="AN129" s="1055"/>
      <c r="AO129" s="1056"/>
      <c r="AP129" s="1172"/>
      <c r="AQ129" s="1173"/>
      <c r="AR129" s="1173"/>
      <c r="AS129" s="1173"/>
      <c r="AT129" s="1174"/>
      <c r="AU129" s="285"/>
      <c r="AV129" s="285"/>
      <c r="AW129" s="285"/>
      <c r="AX129" s="1163" t="s">
        <v>491</v>
      </c>
      <c r="AY129" s="1046"/>
      <c r="AZ129" s="1046"/>
      <c r="BA129" s="1046"/>
      <c r="BB129" s="1046"/>
      <c r="BC129" s="1046"/>
      <c r="BD129" s="1046"/>
      <c r="BE129" s="1047"/>
      <c r="BF129" s="1164" t="s">
        <v>129</v>
      </c>
      <c r="BG129" s="1165"/>
      <c r="BH129" s="1165"/>
      <c r="BI129" s="1165"/>
      <c r="BJ129" s="1165"/>
      <c r="BK129" s="1165"/>
      <c r="BL129" s="1166"/>
      <c r="BM129" s="1164">
        <v>18.170000000000002</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2540191</v>
      </c>
      <c r="AB130" s="1055"/>
      <c r="AC130" s="1055"/>
      <c r="AD130" s="1055"/>
      <c r="AE130" s="1056"/>
      <c r="AF130" s="1057">
        <v>2466373</v>
      </c>
      <c r="AG130" s="1055"/>
      <c r="AH130" s="1055"/>
      <c r="AI130" s="1055"/>
      <c r="AJ130" s="1056"/>
      <c r="AK130" s="1057">
        <v>2545584</v>
      </c>
      <c r="AL130" s="1055"/>
      <c r="AM130" s="1055"/>
      <c r="AN130" s="1055"/>
      <c r="AO130" s="1056"/>
      <c r="AP130" s="1172"/>
      <c r="AQ130" s="1173"/>
      <c r="AR130" s="1173"/>
      <c r="AS130" s="1173"/>
      <c r="AT130" s="1174"/>
      <c r="AU130" s="285"/>
      <c r="AV130" s="285"/>
      <c r="AW130" s="285"/>
      <c r="AX130" s="1163" t="s">
        <v>494</v>
      </c>
      <c r="AY130" s="1046"/>
      <c r="AZ130" s="1046"/>
      <c r="BA130" s="1046"/>
      <c r="BB130" s="1046"/>
      <c r="BC130" s="1046"/>
      <c r="BD130" s="1046"/>
      <c r="BE130" s="1047"/>
      <c r="BF130" s="1200">
        <v>13.4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8203993</v>
      </c>
      <c r="AB131" s="1080"/>
      <c r="AC131" s="1080"/>
      <c r="AD131" s="1080"/>
      <c r="AE131" s="1081"/>
      <c r="AF131" s="1079">
        <v>8215945</v>
      </c>
      <c r="AG131" s="1080"/>
      <c r="AH131" s="1080"/>
      <c r="AI131" s="1080"/>
      <c r="AJ131" s="1081"/>
      <c r="AK131" s="1079">
        <v>8517687</v>
      </c>
      <c r="AL131" s="1080"/>
      <c r="AM131" s="1080"/>
      <c r="AN131" s="1080"/>
      <c r="AO131" s="1081"/>
      <c r="AP131" s="1210"/>
      <c r="AQ131" s="1211"/>
      <c r="AR131" s="1211"/>
      <c r="AS131" s="1211"/>
      <c r="AT131" s="1212"/>
      <c r="AU131" s="285"/>
      <c r="AV131" s="285"/>
      <c r="AW131" s="285"/>
      <c r="AX131" s="1182" t="s">
        <v>496</v>
      </c>
      <c r="AY131" s="1133"/>
      <c r="AZ131" s="1133"/>
      <c r="BA131" s="1133"/>
      <c r="BB131" s="1133"/>
      <c r="BC131" s="1133"/>
      <c r="BD131" s="1133"/>
      <c r="BE131" s="1134"/>
      <c r="BF131" s="1183">
        <v>120.9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15.687726700000001</v>
      </c>
      <c r="AB132" s="1196"/>
      <c r="AC132" s="1196"/>
      <c r="AD132" s="1196"/>
      <c r="AE132" s="1197"/>
      <c r="AF132" s="1198">
        <v>13.64424653</v>
      </c>
      <c r="AG132" s="1196"/>
      <c r="AH132" s="1196"/>
      <c r="AI132" s="1196"/>
      <c r="AJ132" s="1197"/>
      <c r="AK132" s="1198">
        <v>11.02683158</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15.3</v>
      </c>
      <c r="AB133" s="1179"/>
      <c r="AC133" s="1179"/>
      <c r="AD133" s="1179"/>
      <c r="AE133" s="1180"/>
      <c r="AF133" s="1178">
        <v>15</v>
      </c>
      <c r="AG133" s="1179"/>
      <c r="AH133" s="1179"/>
      <c r="AI133" s="1179"/>
      <c r="AJ133" s="1180"/>
      <c r="AK133" s="1178">
        <v>13.4</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00Xs1l3vyneG5K0ypyRA2JtRYKcSBllASNUgnvmmCLIj/sbxBxIuRq81m1or6mD9m+rlpOsuBWvWbqCEMZoeoQ==" saltValue="1u5KZs66bUvy49Gt1KAh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TCmqet+ci2tK3CZrixOHpiXNfxwuUGXOCG8vVQZWpsNqvNTKjI/EmbT9d2s3INTN7qfQ3iQdTWH4agl9BVdzQ==" saltValue="ufoqbQtR1w1j+YMFWgXNp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ArgRHRG1VgtIkffjUuNRALV87xbG79i1Ha5BPMlKauw4+rsEngqenRptVmThxQVeHxFJKmIO3eGvvLub/4xg==" saltValue="f7ezrdrHKBt8hNj+rEngV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508</v>
      </c>
      <c r="AL9" s="1216"/>
      <c r="AM9" s="1216"/>
      <c r="AN9" s="1217"/>
      <c r="AO9" s="313">
        <v>3249984</v>
      </c>
      <c r="AP9" s="313">
        <v>110679</v>
      </c>
      <c r="AQ9" s="314">
        <v>100177</v>
      </c>
      <c r="AR9" s="315">
        <v>10.5</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509</v>
      </c>
      <c r="AL10" s="1216"/>
      <c r="AM10" s="1216"/>
      <c r="AN10" s="1217"/>
      <c r="AO10" s="316">
        <v>737010</v>
      </c>
      <c r="AP10" s="316">
        <v>25099</v>
      </c>
      <c r="AQ10" s="317">
        <v>9943</v>
      </c>
      <c r="AR10" s="318">
        <v>152.4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510</v>
      </c>
      <c r="AL11" s="1216"/>
      <c r="AM11" s="1216"/>
      <c r="AN11" s="1217"/>
      <c r="AO11" s="316">
        <v>21855</v>
      </c>
      <c r="AP11" s="316">
        <v>744</v>
      </c>
      <c r="AQ11" s="317">
        <v>1487</v>
      </c>
      <c r="AR11" s="318">
        <v>-50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511</v>
      </c>
      <c r="AL12" s="1216"/>
      <c r="AM12" s="1216"/>
      <c r="AN12" s="1217"/>
      <c r="AO12" s="316" t="s">
        <v>512</v>
      </c>
      <c r="AP12" s="316" t="s">
        <v>512</v>
      </c>
      <c r="AQ12" s="317">
        <v>23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513</v>
      </c>
      <c r="AL13" s="1216"/>
      <c r="AM13" s="1216"/>
      <c r="AN13" s="1217"/>
      <c r="AO13" s="316">
        <v>69402</v>
      </c>
      <c r="AP13" s="316">
        <v>2364</v>
      </c>
      <c r="AQ13" s="317">
        <v>4025</v>
      </c>
      <c r="AR13" s="318">
        <v>-41.3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514</v>
      </c>
      <c r="AL14" s="1216"/>
      <c r="AM14" s="1216"/>
      <c r="AN14" s="1217"/>
      <c r="AO14" s="316">
        <v>270848</v>
      </c>
      <c r="AP14" s="316">
        <v>9224</v>
      </c>
      <c r="AQ14" s="317">
        <v>2366</v>
      </c>
      <c r="AR14" s="318">
        <v>289.89999999999998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1" t="s">
        <v>515</v>
      </c>
      <c r="AL15" s="1222"/>
      <c r="AM15" s="1222"/>
      <c r="AN15" s="1223"/>
      <c r="AO15" s="316">
        <v>-221113</v>
      </c>
      <c r="AP15" s="316">
        <v>-7530</v>
      </c>
      <c r="AQ15" s="317">
        <v>-7732</v>
      </c>
      <c r="AR15" s="318">
        <v>-2.6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188</v>
      </c>
      <c r="AL16" s="1222"/>
      <c r="AM16" s="1222"/>
      <c r="AN16" s="1223"/>
      <c r="AO16" s="316">
        <v>4127986</v>
      </c>
      <c r="AP16" s="316">
        <v>140580</v>
      </c>
      <c r="AQ16" s="317">
        <v>110288</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520</v>
      </c>
      <c r="AL21" s="1225"/>
      <c r="AM21" s="1225"/>
      <c r="AN21" s="1226"/>
      <c r="AO21" s="329">
        <v>11.99</v>
      </c>
      <c r="AP21" s="330">
        <v>10.26</v>
      </c>
      <c r="AQ21" s="331">
        <v>1.73</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521</v>
      </c>
      <c r="AL22" s="1225"/>
      <c r="AM22" s="1225"/>
      <c r="AN22" s="1226"/>
      <c r="AO22" s="334">
        <v>96.8</v>
      </c>
      <c r="AP22" s="335">
        <v>97.6</v>
      </c>
      <c r="AQ22" s="336">
        <v>-0.8</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4">
        <v>2836624</v>
      </c>
      <c r="AP32" s="344">
        <v>96602</v>
      </c>
      <c r="AQ32" s="345">
        <v>68741</v>
      </c>
      <c r="AR32" s="346">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4" t="s">
        <v>512</v>
      </c>
      <c r="AP33" s="344" t="s">
        <v>512</v>
      </c>
      <c r="AQ33" s="345" t="s">
        <v>512</v>
      </c>
      <c r="AR33" s="346"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4" t="s">
        <v>512</v>
      </c>
      <c r="AP34" s="344" t="s">
        <v>512</v>
      </c>
      <c r="AQ34" s="345">
        <v>1</v>
      </c>
      <c r="AR34" s="346"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4">
        <v>682161</v>
      </c>
      <c r="AP35" s="344">
        <v>23231</v>
      </c>
      <c r="AQ35" s="345">
        <v>17075</v>
      </c>
      <c r="AR35" s="346">
        <v>36.1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4">
        <v>200345</v>
      </c>
      <c r="AP36" s="344">
        <v>6823</v>
      </c>
      <c r="AQ36" s="345">
        <v>2445</v>
      </c>
      <c r="AR36" s="346">
        <v>179.1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4" t="s">
        <v>512</v>
      </c>
      <c r="AP37" s="344" t="s">
        <v>512</v>
      </c>
      <c r="AQ37" s="345">
        <v>621</v>
      </c>
      <c r="AR37" s="346"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531</v>
      </c>
      <c r="AL38" s="1228"/>
      <c r="AM38" s="1228"/>
      <c r="AN38" s="1229"/>
      <c r="AO38" s="347">
        <v>8</v>
      </c>
      <c r="AP38" s="347">
        <v>0</v>
      </c>
      <c r="AQ38" s="348">
        <v>4</v>
      </c>
      <c r="AR38" s="336">
        <v>-100</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532</v>
      </c>
      <c r="AL39" s="1228"/>
      <c r="AM39" s="1228"/>
      <c r="AN39" s="1229"/>
      <c r="AO39" s="344">
        <v>-234323</v>
      </c>
      <c r="AP39" s="344">
        <v>-7980</v>
      </c>
      <c r="AQ39" s="345">
        <v>-4161</v>
      </c>
      <c r="AR39" s="346">
        <v>91.8</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4">
        <v>-2545584</v>
      </c>
      <c r="AP40" s="344">
        <v>-86691</v>
      </c>
      <c r="AQ40" s="345">
        <v>-59663</v>
      </c>
      <c r="AR40" s="346">
        <v>45.3</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301</v>
      </c>
      <c r="AL41" s="1231"/>
      <c r="AM41" s="1231"/>
      <c r="AN41" s="1232"/>
      <c r="AO41" s="344">
        <v>939231</v>
      </c>
      <c r="AP41" s="344">
        <v>31986</v>
      </c>
      <c r="AQ41" s="345">
        <v>25063</v>
      </c>
      <c r="AR41" s="346">
        <v>27.6</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33" t="s">
        <v>503</v>
      </c>
      <c r="AN49" s="1235" t="s">
        <v>537</v>
      </c>
      <c r="AO49" s="1236"/>
      <c r="AP49" s="1236"/>
      <c r="AQ49" s="1236"/>
      <c r="AR49" s="123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4"/>
      <c r="AN50" s="360" t="s">
        <v>538</v>
      </c>
      <c r="AO50" s="361" t="s">
        <v>539</v>
      </c>
      <c r="AP50" s="362" t="s">
        <v>540</v>
      </c>
      <c r="AQ50" s="363" t="s">
        <v>541</v>
      </c>
      <c r="AR50" s="364"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3010256</v>
      </c>
      <c r="AN51" s="366">
        <v>94333</v>
      </c>
      <c r="AO51" s="367">
        <v>-0.5</v>
      </c>
      <c r="AP51" s="368">
        <v>83280</v>
      </c>
      <c r="AQ51" s="369">
        <v>-2.5</v>
      </c>
      <c r="AR51" s="370">
        <v>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1760240</v>
      </c>
      <c r="AN52" s="374">
        <v>55161</v>
      </c>
      <c r="AO52" s="375">
        <v>86</v>
      </c>
      <c r="AP52" s="376">
        <v>43123</v>
      </c>
      <c r="AQ52" s="377">
        <v>-2.8</v>
      </c>
      <c r="AR52" s="378">
        <v>88.8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1948581</v>
      </c>
      <c r="AN53" s="366">
        <v>62239</v>
      </c>
      <c r="AO53" s="367">
        <v>-34</v>
      </c>
      <c r="AP53" s="368">
        <v>88968</v>
      </c>
      <c r="AQ53" s="369">
        <v>6.8</v>
      </c>
      <c r="AR53" s="370">
        <v>-40.799999999999997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1487235</v>
      </c>
      <c r="AN54" s="374">
        <v>47503</v>
      </c>
      <c r="AO54" s="375">
        <v>-13.9</v>
      </c>
      <c r="AP54" s="376">
        <v>45482</v>
      </c>
      <c r="AQ54" s="377">
        <v>5.5</v>
      </c>
      <c r="AR54" s="378">
        <v>-19.399999999999999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2741875</v>
      </c>
      <c r="AN55" s="366">
        <v>89228</v>
      </c>
      <c r="AO55" s="367">
        <v>43.4</v>
      </c>
      <c r="AP55" s="368">
        <v>85173</v>
      </c>
      <c r="AQ55" s="369">
        <v>-4.3</v>
      </c>
      <c r="AR55" s="370">
        <v>47.7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2081617</v>
      </c>
      <c r="AN56" s="374">
        <v>67741</v>
      </c>
      <c r="AO56" s="375">
        <v>42.6</v>
      </c>
      <c r="AP56" s="376">
        <v>43913</v>
      </c>
      <c r="AQ56" s="377">
        <v>-3.4</v>
      </c>
      <c r="AR56" s="378">
        <v>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4632591</v>
      </c>
      <c r="AN57" s="366">
        <v>153871</v>
      </c>
      <c r="AO57" s="367">
        <v>72.400000000000006</v>
      </c>
      <c r="AP57" s="368">
        <v>94081</v>
      </c>
      <c r="AQ57" s="369">
        <v>10.5</v>
      </c>
      <c r="AR57" s="370">
        <v>61.9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3703836</v>
      </c>
      <c r="AN58" s="374">
        <v>123022</v>
      </c>
      <c r="AO58" s="375">
        <v>81.599999999999994</v>
      </c>
      <c r="AP58" s="376">
        <v>48949</v>
      </c>
      <c r="AQ58" s="377">
        <v>11.5</v>
      </c>
      <c r="AR58" s="378">
        <v>70.099999999999994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4876659</v>
      </c>
      <c r="AN59" s="366">
        <v>166076</v>
      </c>
      <c r="AO59" s="367">
        <v>7.9</v>
      </c>
      <c r="AP59" s="368">
        <v>92632</v>
      </c>
      <c r="AQ59" s="369">
        <v>-1.5</v>
      </c>
      <c r="AR59" s="370">
        <v>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4256970</v>
      </c>
      <c r="AN60" s="374">
        <v>144972</v>
      </c>
      <c r="AO60" s="375">
        <v>17.8</v>
      </c>
      <c r="AP60" s="376">
        <v>47978</v>
      </c>
      <c r="AQ60" s="377">
        <v>-2</v>
      </c>
      <c r="AR60" s="378">
        <v>19.8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3441992</v>
      </c>
      <c r="AN61" s="381">
        <v>113149</v>
      </c>
      <c r="AO61" s="382">
        <v>17.8</v>
      </c>
      <c r="AP61" s="383">
        <v>88827</v>
      </c>
      <c r="AQ61" s="384">
        <v>1.8</v>
      </c>
      <c r="AR61" s="370">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2657980</v>
      </c>
      <c r="AN62" s="374">
        <v>87680</v>
      </c>
      <c r="AO62" s="375">
        <v>42.8</v>
      </c>
      <c r="AP62" s="376">
        <v>45889</v>
      </c>
      <c r="AQ62" s="377">
        <v>1.8</v>
      </c>
      <c r="AR62" s="378">
        <v>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bzZo72/UNiDkvR8DbQ/HiDJ5zH4FbZrg23KDbuTCHQE8QUKc8NFqYKuzb9+bxcArmwnDoCcb3I46n1CstUOZQ==" saltValue="c+Gp/10pgYiU0MMQyghnc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1" spans="125:125" ht="13.5" hidden="1" customHeight="1" x14ac:dyDescent="0.15">
      <c r="DU121" s="291"/>
    </row>
  </sheetData>
  <sheetProtection algorithmName="SHA-512" hashValue="MpUJpIavnEzi5U56o2F+srjLo8ujqwJ4jtvx8fX1fphwA1I/LC1Btv7D5jF2UQaLU4i/WnqHgvt/eUabUrXwxg==" saltValue="bia53lYiFsBrpUUYuPSEb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h8PsXRb1UGZ1vUwXfb4OB4bzNg/AVzy97lErdH+EUARG2eIzIP6tV5wbdCVzbCWH/OvaazjqrBplbQEE8xvhgw==" saltValue="mPG8CEiVaVtq7GYkHXgCO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27.15</v>
      </c>
      <c r="G47" s="12">
        <v>27.61</v>
      </c>
      <c r="H47" s="12">
        <v>13.95</v>
      </c>
      <c r="I47" s="12">
        <v>12.57</v>
      </c>
      <c r="J47" s="13">
        <v>12.14</v>
      </c>
    </row>
    <row r="48" spans="2:10" ht="57.75" customHeight="1" x14ac:dyDescent="0.15">
      <c r="B48" s="14"/>
      <c r="C48" s="1240" t="s">
        <v>4</v>
      </c>
      <c r="D48" s="1240"/>
      <c r="E48" s="1241"/>
      <c r="F48" s="15">
        <v>3.55</v>
      </c>
      <c r="G48" s="16">
        <v>1.1499999999999999</v>
      </c>
      <c r="H48" s="16">
        <v>2.81</v>
      </c>
      <c r="I48" s="16">
        <v>1.87</v>
      </c>
      <c r="J48" s="17">
        <v>6.9</v>
      </c>
    </row>
    <row r="49" spans="2:10" ht="57.75" customHeight="1" thickBot="1" x14ac:dyDescent="0.2">
      <c r="B49" s="18"/>
      <c r="C49" s="1242" t="s">
        <v>5</v>
      </c>
      <c r="D49" s="1242"/>
      <c r="E49" s="1243"/>
      <c r="F49" s="19" t="s">
        <v>558</v>
      </c>
      <c r="G49" s="20" t="s">
        <v>559</v>
      </c>
      <c r="H49" s="20" t="s">
        <v>560</v>
      </c>
      <c r="I49" s="20" t="s">
        <v>561</v>
      </c>
      <c r="J49" s="21">
        <v>5.0999999999999996</v>
      </c>
    </row>
    <row r="50" spans="2:10" ht="13.5" customHeight="1" x14ac:dyDescent="0.15"/>
  </sheetData>
  <sheetProtection algorithmName="SHA-512" hashValue="Tremrdu9DFIHoXB3bmJ9HblX1MAPMJxOs5Osc/AXJecIFgGQcwlKTgPWNNcNXBILcZRwwPqarBYwleWvbD4jtA==" saltValue="VCgUMj44VN4W9AxGcaQe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2022-10-04T00:25:13Z</cp:lastPrinted>
  <dcterms:created xsi:type="dcterms:W3CDTF">2022-02-02T06:05:43Z</dcterms:created>
  <dcterms:modified xsi:type="dcterms:W3CDTF">2022-10-05T06:11:54Z</dcterms:modified>
  <cp:category/>
</cp:coreProperties>
</file>