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3E2F116F-11E2-4755-977D-06A19BE70361}" xr6:coauthVersionLast="47" xr6:coauthVersionMax="47" xr10:uidLastSave="{00000000-0000-0000-0000-000000000000}"/>
  <bookViews>
    <workbookView xWindow="2370" yWindow="285" windowWidth="24585" windowHeight="15225" tabRatio="90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C37" i="10"/>
  <c r="BE36" i="10"/>
  <c r="AM36" i="10"/>
  <c r="C36" i="10"/>
  <c r="BE35" i="10"/>
  <c r="BE34"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CO34" i="10" s="1"/>
  <c r="CO35" i="10" s="1"/>
  <c r="CO36" i="10" s="1"/>
  <c r="CO37" i="10" s="1"/>
  <c r="BW34" i="10"/>
  <c r="BW35" i="10" s="1"/>
  <c r="BW36" i="10" s="1"/>
  <c r="BW37" i="10" s="1"/>
</calcChain>
</file>

<file path=xl/sharedStrings.xml><?xml version="1.0" encoding="utf-8"?>
<sst xmlns="http://schemas.openxmlformats.org/spreadsheetml/2006/main" count="1103" uniqueCount="617">
  <si>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</si>
  <si>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</si>
  <si>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</si>
  <si>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</si>
  <si>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</si>
  <si>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</si>
  <si>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</si>
  <si>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</si>
  <si>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</si>
  <si>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</si>
  <si>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</si>
  <si>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</si>
  <si>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</si>
  <si>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</si>
  <si>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</si>
  <si>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</si>
  <si>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</si>
  <si>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</si>
  <si>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</si>
  <si>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</si>
  <si>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</si>
  <si>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</si>
  <si>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</si>
  <si>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</si>
  <si>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</si>
  <si>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</si>
  <si>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</si>
  <si>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</si>
  <si>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</si>
  <si>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</si>
  <si>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</si>
  <si>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</si>
  <si>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</si>
  <si>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</si>
  <si>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</si>
  <si>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</si>
  <si>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</si>
  <si>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</si>
  <si>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</si>
  <si>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</si>
  <si>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</si>
  <si>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</si>
  <si>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</si>
  <si>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</si>
  <si>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</si>
  <si>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</si>
  <si>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</si>
  <si>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</si>
  <si>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</si>
  <si>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</si>
  <si>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</si>
  <si>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</si>
  <si>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</si>
  <si>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</si>
  <si>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</si>
  <si>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</si>
  <si>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</si>
  <si>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</si>
  <si>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</si>
  <si>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</si>
  <si>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</si>
  <si>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</si>
  <si>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</si>
  <si>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</si>
  <si>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</si>
  <si>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</si>
  <si>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</si>
  <si>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</si>
  <si>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</si>
  <si>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</si>
  <si>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</si>
  <si>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</si>
  <si>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</si>
  <si>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</si>
  <si>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</si>
  <si>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</si>
  <si>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</si>
  <si>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</si>
  <si>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</si>
  <si>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</si>
  <si>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</si>
  <si>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</si>
  <si>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</si>
  <si>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</si>
  <si>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</si>
  <si>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</si>
  <si>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</si>
  <si>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</si>
  <si>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</si>
  <si>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</si>
  <si>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</si>
  <si>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</si>
  <si>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</si>
  <si>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</si>
  <si>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</si>
  <si>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</si>
  <si>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</si>
  <si>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桜井市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</si>
  <si>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</si>
  <si>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</si>
  <si>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</si>
  <si>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</si>
  <si>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</si>
  <si>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</si>
  <si>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</si>
  <si>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</si>
  <si>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</si>
  <si>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</si>
  <si>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</si>
  <si>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</si>
  <si>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</si>
  <si>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</si>
  <si>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</si>
  <si>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</si>
  <si>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</si>
  <si>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</si>
  <si>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</si>
  <si>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</si>
  <si>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</si>
  <si>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</si>
  <si>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</si>
  <si>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</si>
  <si>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</si>
  <si>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</si>
  <si>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</si>
  <si>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</si>
  <si>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</si>
  <si>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</si>
  <si>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</si>
  <si>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</si>
  <si>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</si>
  <si>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</si>
  <si>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</si>
  <si>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</si>
  <si>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</si>
  <si>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</si>
  <si>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</si>
  <si>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</si>
  <si>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</si>
  <si>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</si>
  <si>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</si>
  <si>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</si>
  <si>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</si>
  <si>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</si>
  <si>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</si>
  <si>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</si>
  <si>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</si>
  <si>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</si>
  <si>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</si>
  <si>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</si>
  <si>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</si>
  <si>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</si>
  <si>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</si>
  <si>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</si>
  <si>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</si>
  <si>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</si>
  <si>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</si>
  <si>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</si>
  <si>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</si>
  <si>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</si>
  <si>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</si>
  <si>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</si>
  <si>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</si>
  <si>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</si>
  <si>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</si>
  <si>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</si>
  <si>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</si>
  <si>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</si>
  <si>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</si>
  <si>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</si>
  <si>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</si>
  <si>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</si>
  <si>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</si>
  <si>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</si>
  <si>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</si>
  <si>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</si>
  <si>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</si>
  <si>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</si>
  <si>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</si>
  <si>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</si>
  <si>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</si>
  <si>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</si>
  <si>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</si>
  <si>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</si>
  <si>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</si>
  <si>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</si>
  <si>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</si>
  <si>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</si>
  <si>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</si>
  <si>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</si>
  <si>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</si>
  <si>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</si>
  <si>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</si>
  <si>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</si>
  <si>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</si>
  <si>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</si>
  <si>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</si>
  <si>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</si>
  <si>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</si>
  <si>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</si>
  <si>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</si>
  <si>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</si>
  <si>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</si>
  <si>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</si>
  <si>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</si>
  <si>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</si>
  <si>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</si>
  <si>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</si>
  <si>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</si>
  <si>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</si>
  <si>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</si>
  <si>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</si>
  <si>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</si>
  <si>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</si>
  <si>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奈良県桜井市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</si>
  <si>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</si>
  <si>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</si>
  <si>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</si>
  <si>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</si>
  <si>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</si>
  <si>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</si>
  <si>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</si>
  <si>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</si>
  <si>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</si>
  <si>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</si>
  <si>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</si>
  <si>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</si>
  <si>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</si>
  <si>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</si>
  <si>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</si>
  <si>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</si>
  <si>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</si>
  <si>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</si>
  <si>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</si>
  <si>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</si>
  <si>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</si>
  <si>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</si>
  <si>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</si>
  <si>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</si>
  <si>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</si>
  <si>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</si>
  <si>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</si>
  <si>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</si>
  <si>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</si>
  <si>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</si>
  <si>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</si>
  <si>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</si>
  <si>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</si>
  <si>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</si>
  <si>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</si>
  <si>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</si>
  <si>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</si>
  <si>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</si>
  <si>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</si>
  <si>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</si>
  <si>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</si>
  <si>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</si>
  <si>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</si>
  <si>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</si>
  <si>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</si>
  <si>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</si>
  <si>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</si>
  <si>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</si>
  <si>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</si>
  <si>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</si>
  <si>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</si>
  <si>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</si>
  <si>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</si>
  <si>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</si>
  <si>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</si>
  <si>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</si>
  <si>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</si>
  <si>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</si>
  <si>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</si>
  <si>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</si>
  <si>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</si>
  <si>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</si>
  <si>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</si>
  <si>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</si>
  <si>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</si>
  <si>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</si>
  <si>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</si>
  <si>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</si>
  <si>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</si>
  <si>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</si>
  <si>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</si>
  <si>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</si>
  <si>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</si>
  <si>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</si>
  <si>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</si>
  <si>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</si>
  <si>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</si>
  <si>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</si>
  <si>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</si>
  <si>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</si>
  <si>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</si>
  <si>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</si>
  <si>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</si>
  <si>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</si>
  <si>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</si>
  <si>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</si>
  <si>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</si>
  <si>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</si>
  <si>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</si>
  <si>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</si>
  <si>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</si>
  <si>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</si>
  <si>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</si>
  <si>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</si>
  <si>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</si>
  <si>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</si>
  <si>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</si>
  <si>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</si>
  <si>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</si>
  <si>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</si>
  <si>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</si>
  <si>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</si>
  <si>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</si>
  <si>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</si>
  <si>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</si>
  <si>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</si>
  <si>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</si>
  <si>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</si>
  <si>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</si>
  <si>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</si>
  <si>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</si>
  <si>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</si>
  <si>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</si>
  <si>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</si>
  <si>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</si>
  <si>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</si>
  <si>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</si>
  <si>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</si>
  <si>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</si>
  <si>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</si>
  <si>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</si>
  <si>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</si>
  <si>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</si>
  <si>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</si>
  <si>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</si>
  <si>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</si>
  <si>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</si>
  <si>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</si>
  <si>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</si>
  <si>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</si>
  <si>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</si>
  <si>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</si>
  <si>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</si>
  <si>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</si>
  <si>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</si>
  <si>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</si>
  <si>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</si>
  <si>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</si>
  <si>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</si>
  <si>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</si>
  <si>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</si>
  <si>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</si>
  <si>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</si>
  <si>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</si>
  <si>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</si>
  <si>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</si>
  <si>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</si>
  <si>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</si>
  <si>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</si>
  <si>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</si>
  <si>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</si>
  <si>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</si>
  <si>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</si>
  <si>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奈良県桜井市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</si>
  <si>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</si>
  <si>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</si>
  <si>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</si>
  <si>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</si>
  <si>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</si>
  <si>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</si>
  <si>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</si>
  <si>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</si>
  <si>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</si>
  <si>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</si>
  <si>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</si>
  <si>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</si>
  <si>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</si>
  <si>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</si>
  <si>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</si>
  <si>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</si>
  <si>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</si>
  <si>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</si>
  <si>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</si>
  <si>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</si>
  <si>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</si>
  <si>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</si>
  <si>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</si>
  <si>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</si>
  <si>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</si>
  <si>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</si>
  <si>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</si>
  <si>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</si>
  <si>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</si>
  <si>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</si>
  <si>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</si>
  <si>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</si>
  <si>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</si>
  <si>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</si>
  <si>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</si>
  <si>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</si>
  <si>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</si>
  <si>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</si>
  <si>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</si>
  <si>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</si>
  <si>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</si>
  <si>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</si>
  <si>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</si>
  <si>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</si>
  <si>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</si>
  <si>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</si>
  <si>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</si>
  <si>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</si>
  <si>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</si>
  <si>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</si>
  <si>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</si>
  <si>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</si>
  <si>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</si>
  <si>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</si>
  <si>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</si>
  <si>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</si>
  <si>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</si>
  <si>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</si>
  <si>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</si>
  <si>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</si>
  <si>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</si>
  <si>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</si>
  <si>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</si>
  <si>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</si>
  <si>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</si>
  <si>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</si>
  <si>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</si>
  <si>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</si>
  <si>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</si>
  <si>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</si>
  <si>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</si>
  <si>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</si>
  <si>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</si>
  <si>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</si>
  <si>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</si>
  <si>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</si>
  <si>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</si>
  <si>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</si>
  <si>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</si>
  <si>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</si>
  <si>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</si>
  <si>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</si>
  <si>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</si>
  <si>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</si>
  <si>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</si>
  <si>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</si>
  <si>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</si>
  <si>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</si>
  <si>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</si>
  <si>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</si>
  <si>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</si>
  <si>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</si>
  <si>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</si>
  <si>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</si>
  <si>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</si>
  <si>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</si>
  <si>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</si>
  <si>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</si>
  <si>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</si>
  <si>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</si>
  <si>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</si>
  <si>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</si>
  <si>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</si>
  <si>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</si>
  <si>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</si>
  <si>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</si>
  <si>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</si>
  <si>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</si>
  <si>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</si>
  <si>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</si>
  <si>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</si>
  <si>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</si>
  <si>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</si>
  <si>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</si>
  <si>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</si>
  <si>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</si>
  <si>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</si>
  <si>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</si>
  <si>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</si>
  <si>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</si>
  <si>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</si>
  <si>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</si>
  <si>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</si>
  <si>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</si>
  <si>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</si>
  <si>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</si>
  <si>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</si>
  <si>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</si>
  <si>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</si>
  <si>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</si>
  <si>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</si>
  <si>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</si>
  <si>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</si>
  <si>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</si>
  <si>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</si>
  <si>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</si>
  <si>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</si>
  <si>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</si>
  <si>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</si>
  <si>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</si>
  <si>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</si>
  <si>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</si>
  <si>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</si>
  <si>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</si>
  <si>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</si>
  <si>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</si>
  <si>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</si>
  <si>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</si>
  <si>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</si>
  <si>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</si>
  <si>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</si>
  <si>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</si>
  <si>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</si>
  <si>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</si>
  <si>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</si>
  <si>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</si>
  <si>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</si>
  <si>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</si>
  <si>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</si>
  <si>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</si>
  <si>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</si>
  <si>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</si>
  <si>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</si>
  <si>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</si>
  <si>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</si>
  <si>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</si>
  <si>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</si>
  <si>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</si>
  <si>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</si>
  <si>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</si>
  <si>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</si>
  <si>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</si>
  <si>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</si>
  <si>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</si>
  <si>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</si>
  <si>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</si>
  <si>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</si>
  <si>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</si>
  <si>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</si>
  <si>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</si>
  <si>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</si>
  <si>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</si>
  <si>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</si>
  <si>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</si>
  <si>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</si>
  <si>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</si>
  <si>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</si>
  <si>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</si>
  <si>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3.58</t>
  </si>
  <si>
    <t>▲ 1.61</t>
  </si>
  <si>
    <t>▲ 1.48</t>
  </si>
  <si>
    <t>駐車場事業特別会計</t>
  </si>
  <si>
    <t>▲ 0.96</t>
  </si>
  <si>
    <t>▲ 0.94</t>
  </si>
  <si>
    <t>▲ 0.95</t>
  </si>
  <si>
    <t>住宅新築資金等貸付金特別会計</t>
  </si>
  <si>
    <t>▲ 0.45</t>
  </si>
  <si>
    <t>▲ 0.42</t>
  </si>
  <si>
    <t>▲ 0.35</t>
  </si>
  <si>
    <t>▲ 0.23</t>
  </si>
  <si>
    <t>▲ 0.12</t>
  </si>
  <si>
    <t>水道事業会計</t>
  </si>
  <si>
    <t>一般会計</t>
  </si>
  <si>
    <t>国民健康保険特別会計</t>
  </si>
  <si>
    <t>介護保険特別会計</t>
  </si>
  <si>
    <t>下水道事業会計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</si>
  <si>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</si>
  <si>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</si>
  <si>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</si>
  <si>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</si>
  <si>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</si>
  <si>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</si>
  <si>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</si>
  <si>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</si>
  <si>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</si>
  <si>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市有施設最適化整備更新基金</t>
    <rPh sb="0" eb="2">
      <t>シユウ</t>
    </rPh>
    <rPh sb="2" eb="4">
      <t>シセツ</t>
    </rPh>
    <rPh sb="4" eb="7">
      <t>サイテキカ</t>
    </rPh>
    <rPh sb="7" eb="9">
      <t>セイビ</t>
    </rPh>
    <rPh sb="9" eb="11">
      <t>コウシン</t>
    </rPh>
    <rPh sb="11" eb="13">
      <t>キキン</t>
    </rPh>
    <phoneticPr fontId="5"/>
  </si>
  <si>
    <t>卑弥呼の里・桜井ふるさと基金</t>
    <rPh sb="0" eb="3">
      <t>ヒミコ</t>
    </rPh>
    <rPh sb="4" eb="5">
      <t>サト</t>
    </rPh>
    <rPh sb="6" eb="8">
      <t>サクライ</t>
    </rPh>
    <rPh sb="12" eb="14">
      <t>キキン</t>
    </rPh>
    <phoneticPr fontId="5"/>
  </si>
  <si>
    <t>地域公共事業積立基金</t>
    <rPh sb="0" eb="2">
      <t>チイキ</t>
    </rPh>
    <rPh sb="2" eb="4">
      <t>コウキョウ</t>
    </rPh>
    <rPh sb="4" eb="6">
      <t>ジギョウ</t>
    </rPh>
    <rPh sb="6" eb="8">
      <t>ツミタテ</t>
    </rPh>
    <rPh sb="8" eb="10">
      <t>キキン</t>
    </rPh>
    <phoneticPr fontId="5"/>
  </si>
  <si>
    <t>職員退職手当基金</t>
    <rPh sb="0" eb="2">
      <t>ショクイン</t>
    </rPh>
    <rPh sb="2" eb="4">
      <t>タイショク</t>
    </rPh>
    <rPh sb="4" eb="6">
      <t>テアテ</t>
    </rPh>
    <rPh sb="6" eb="8">
      <t>キキン</t>
    </rPh>
    <phoneticPr fontId="5"/>
  </si>
  <si>
    <t>戒重集会所基金</t>
    <rPh sb="0" eb="2">
      <t>カイジュウ</t>
    </rPh>
    <rPh sb="2" eb="4">
      <t>シュウカイ</t>
    </rPh>
    <rPh sb="4" eb="5">
      <t>ジョ</t>
    </rPh>
    <rPh sb="5" eb="7">
      <t>キキン</t>
    </rPh>
    <phoneticPr fontId="5"/>
  </si>
  <si>
    <t>-</t>
    <phoneticPr fontId="2"/>
  </si>
  <si>
    <t>-</t>
    <phoneticPr fontId="2"/>
  </si>
  <si>
    <t>-</t>
    <phoneticPr fontId="2"/>
  </si>
  <si>
    <t>-</t>
    <phoneticPr fontId="2"/>
  </si>
  <si>
    <t>奈良県広域水質検査センター</t>
    <rPh sb="0" eb="3">
      <t>ナラケン</t>
    </rPh>
    <rPh sb="3" eb="5">
      <t>コウイキ</t>
    </rPh>
    <rPh sb="5" eb="7">
      <t>スイシツ</t>
    </rPh>
    <rPh sb="7" eb="9">
      <t>ケンサ</t>
    </rPh>
    <phoneticPr fontId="2"/>
  </si>
  <si>
    <t>桜井宇陀広域連合</t>
    <rPh sb="0" eb="2">
      <t>サクライ</t>
    </rPh>
    <rPh sb="2" eb="4">
      <t>ウダ</t>
    </rPh>
    <rPh sb="4" eb="6">
      <t>コウイキ</t>
    </rPh>
    <rPh sb="6" eb="8">
      <t>レンゴウ</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</si>
  <si>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</si>
  <si>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</si>
  <si>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桜井市清掃公社</t>
    <rPh sb="0" eb="3">
      <t>サクライシ</t>
    </rPh>
    <rPh sb="3" eb="5">
      <t>セイソウ</t>
    </rPh>
    <rPh sb="5" eb="7">
      <t>コウシャ</t>
    </rPh>
    <phoneticPr fontId="2"/>
  </si>
  <si>
    <t>桜井市文化財協会</t>
    <rPh sb="0" eb="3">
      <t>サクライシ</t>
    </rPh>
    <rPh sb="3" eb="6">
      <t>ブンカザイ</t>
    </rPh>
    <rPh sb="6" eb="8">
      <t>キョウカイ</t>
    </rPh>
    <phoneticPr fontId="2"/>
  </si>
  <si>
    <t>桜井市体育協会</t>
    <rPh sb="0" eb="3">
      <t>サクライシ</t>
    </rPh>
    <rPh sb="3" eb="5">
      <t>タイイク</t>
    </rPh>
    <rPh sb="5" eb="7">
      <t>キョウカイ</t>
    </rPh>
    <phoneticPr fontId="2"/>
  </si>
  <si>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</si>
  <si>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</si>
  <si>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</si>
  <si>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</si>
  <si>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</si>
  <si>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平均を上回っている。将来負担比率を押し上げている要因については、老朽化した施設の更新により地方債が増加したことや、充当可能基金残高、基準財政需要額算入見込額が減少傾向であることによる。有形固定資産減価償却率は旧庁舎の除却により大幅に改善されたものの、今後も老朽化した施設の改修費用等が必要となり、将来負担比率の増加が見込まれるため、公共施設等総合管理計画に基づき、計画的に事業を行っていく。</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</si>
  <si>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</si>
  <si>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</si>
  <si>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</si>
  <si>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</si>
  <si>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</si>
  <si>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</si>
  <si>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</si>
  <si>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においては、総じて類似団体平均を上回っている。実質公債費比率については類似団体と同様、着実に地方債残高を減少させていたが、平成25年度に第三セクター等改革推進債を据置期間なしで起債したことにより、その減少分が相殺されたが、将来負担比率から見れば、設立法人等の負担額負担見込額が地方債残高へ振り替わったことにより、実質的には将来負担を前倒しで解消していることとなる。また、普通交付税の増額等により過去に比べて実質公債費比率は減少し、将来負担比率は、充当可能基金残高が増加したこと等により、前年度より改善した。
今後は、施設の老朽化に伴う更新や統廃合などの建設事業にかかる起債も見込まれるが、計画的に事業を行い、これらの比率が過度にならないよう財政運営に努める。</t>
    <rPh sb="229" eb="231">
      <t>キキン</t>
    </rPh>
    <phoneticPr fontId="2"/>
  </si>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</sst>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88"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3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181" fontId="1" fillId="0" borderId="38" xfId="11" applyNumberFormat="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12"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E3E1-41E6-B0FF-268F40CC38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43752</c:v>
                </c:pt>
                <c:pt idx="1">
                  <c:v>29096</c:v>
                </c:pt>
                <c:pt idx="2">
                  <c:v>43057</c:v>
                </c:pt>
                <c:pt idx="3">
                  <c:v>58974</c:v>
                </c:pt>
                <c:pt idx="4">
                  <c:v>25428</c:v>
                </c:pt>
              </c:numCache>
            </c:numRef>
          </c:val>
          <c:smooth val="0"/>
          <c:extLst>
            <c:ext xmlns:c16="http://schemas.microsoft.com/office/drawing/2014/chart" uri="{C3380CC4-5D6E-409C-BE32-E72D297353CC}">
              <c16:uniqueId val="{00000001-E3E1-41E6-B0FF-268F40CC3858}"/>
            </c:ext>
          </c:extLst>
        </c:ser>
        <c:dLbls>
          <c:showLegendKey val="0"/>
          <c:showVal val="0"/>
          <c:showCatName val="0"/>
          <c:showSerName val="0"/>
          <c:showPercent val="0"/>
          <c:showBubbleSize val="0"/>
        </c:dLbls>
        <c:marker val="1"/>
        <c:smooth val="0"/>
        <c:axId val="452259904"/>
        <c:axId val="452261864"/>
      </c:lineChart>
      <c:catAx>
        <c:axId val="452259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2261864"/>
        <c:crosses val="autoZero"/>
        <c:auto val="1"/>
        <c:lblAlgn val="ctr"/>
        <c:lblOffset val="100"/>
        <c:tickLblSkip val="1"/>
        <c:tickMarkSkip val="1"/>
        <c:noMultiLvlLbl val="0"/>
      </c:catAx>
      <c:valAx>
        <c:axId val="4522618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2259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2.0699999999999998</c:v>
                </c:pt>
                <c:pt idx="1">
                  <c:v>3.11</c:v>
                </c:pt>
                <c:pt idx="2">
                  <c:v>1.21</c:v>
                </c:pt>
                <c:pt idx="3">
                  <c:v>4.33</c:v>
                </c:pt>
                <c:pt idx="4">
                  <c:v>8.25</c:v>
                </c:pt>
              </c:numCache>
            </c:numRef>
          </c:val>
          <c:extLst>
            <c:ext xmlns:c16="http://schemas.microsoft.com/office/drawing/2014/chart" uri="{C3380CC4-5D6E-409C-BE32-E72D297353CC}">
              <c16:uniqueId val="{00000000-8474-4295-88F0-5098EF3C91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5.94</c:v>
                </c:pt>
                <c:pt idx="1">
                  <c:v>3.25</c:v>
                </c:pt>
                <c:pt idx="2">
                  <c:v>3.66</c:v>
                </c:pt>
                <c:pt idx="3">
                  <c:v>2.4900000000000002</c:v>
                </c:pt>
                <c:pt idx="4">
                  <c:v>6.78</c:v>
                </c:pt>
              </c:numCache>
            </c:numRef>
          </c:val>
          <c:extLst>
            <c:ext xmlns:c16="http://schemas.microsoft.com/office/drawing/2014/chart" uri="{C3380CC4-5D6E-409C-BE32-E72D297353CC}">
              <c16:uniqueId val="{00000001-8474-4295-88F0-5098EF3C911F}"/>
            </c:ext>
          </c:extLst>
        </c:ser>
        <c:dLbls>
          <c:showLegendKey val="0"/>
          <c:showVal val="0"/>
          <c:showCatName val="0"/>
          <c:showSerName val="0"/>
          <c:showPercent val="0"/>
          <c:showBubbleSize val="0"/>
        </c:dLbls>
        <c:gapWidth val="250"/>
        <c:overlap val="100"/>
        <c:axId val="452265392"/>
        <c:axId val="452264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-3.58</c:v>
                </c:pt>
                <c:pt idx="1">
                  <c:v>-1.61</c:v>
                </c:pt>
                <c:pt idx="2">
                  <c:v>-1.48</c:v>
                </c:pt>
                <c:pt idx="3">
                  <c:v>2.09</c:v>
                </c:pt>
                <c:pt idx="4">
                  <c:v>8.51</c:v>
                </c:pt>
              </c:numCache>
            </c:numRef>
          </c:val>
          <c:smooth val="0"/>
          <c:extLst>
            <c:ext xmlns:c16="http://schemas.microsoft.com/office/drawing/2014/chart" uri="{C3380CC4-5D6E-409C-BE32-E72D297353CC}">
              <c16:uniqueId val="{00000002-8474-4295-88F0-5098EF3C911F}"/>
            </c:ext>
          </c:extLst>
        </c:ser>
        <c:dLbls>
          <c:showLegendKey val="0"/>
          <c:showVal val="0"/>
          <c:showCatName val="0"/>
          <c:showSerName val="0"/>
          <c:showPercent val="0"/>
          <c:showBubbleSize val="0"/>
        </c:dLbls>
        <c:marker val="1"/>
        <c:smooth val="0"/>
        <c:axId val="452265392"/>
        <c:axId val="452264216"/>
      </c:lineChart>
      <c:catAx>
        <c:axId val="45226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2264216"/>
        <c:crosses val="autoZero"/>
        <c:auto val="1"/>
        <c:lblAlgn val="ctr"/>
        <c:lblOffset val="100"/>
        <c:tickLblSkip val="1"/>
        <c:tickMarkSkip val="1"/>
        <c:noMultiLvlLbl val="0"/>
      </c:catAx>
      <c:valAx>
        <c:axId val="452264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26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0.01</c:v>
                </c:pt>
                <c:pt idx="4">
                  <c:v>0</c:v>
                </c:pt>
                <c:pt idx="5">
                  <c:v>0</c:v>
                </c:pt>
                <c:pt idx="6">
                  <c:v>0</c:v>
                </c:pt>
                <c:pt idx="7">
                  <c:v>0</c:v>
                </c:pt>
                <c:pt idx="8">
                  <c:v>0</c:v>
                </c:pt>
                <c:pt idx="9">
                  <c:v>0</c:v>
                </c:pt>
              </c:numCache>
            </c:numRef>
          </c:val>
          <c:extLst>
            <c:ext xmlns:c16="http://schemas.microsoft.com/office/drawing/2014/chart" uri="{C3380CC4-5D6E-409C-BE32-E72D297353CC}">
              <c16:uniqueId val="{00000000-5957-47F6-AAC9-AD6A7C8DE2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57-47F6-AAC9-AD6A7C8DE2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2-5957-47F6-AAC9-AD6A7C8DE2DC}"/>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#N/A</c:v>
                </c:pt>
                <c:pt idx="5">
                  <c:v>0.3</c:v>
                </c:pt>
                <c:pt idx="6">
                  <c:v>#N/A</c:v>
                </c:pt>
                <c:pt idx="7">
                  <c:v>0.11</c:v>
                </c:pt>
                <c:pt idx="8">
                  <c:v>#N/A</c:v>
                </c:pt>
                <c:pt idx="9">
                  <c:v>0.38</c:v>
                </c:pt>
              </c:numCache>
            </c:numRef>
          </c:val>
          <c:extLst>
            <c:ext xmlns:c16="http://schemas.microsoft.com/office/drawing/2014/chart" uri="{C3380CC4-5D6E-409C-BE32-E72D297353CC}">
              <c16:uniqueId val="{00000003-5957-47F6-AAC9-AD6A7C8DE2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0.95</c:v>
                </c:pt>
                <c:pt idx="2">
                  <c:v>#N/A</c:v>
                </c:pt>
                <c:pt idx="3">
                  <c:v>1.78</c:v>
                </c:pt>
                <c:pt idx="4">
                  <c:v>#N/A</c:v>
                </c:pt>
                <c:pt idx="5">
                  <c:v>1.3</c:v>
                </c:pt>
                <c:pt idx="6">
                  <c:v>#N/A</c:v>
                </c:pt>
                <c:pt idx="7">
                  <c:v>1.39</c:v>
                </c:pt>
                <c:pt idx="8">
                  <c:v>#N/A</c:v>
                </c:pt>
                <c:pt idx="9">
                  <c:v>1.73</c:v>
                </c:pt>
              </c:numCache>
            </c:numRef>
          </c:val>
          <c:extLst>
            <c:ext xmlns:c16="http://schemas.microsoft.com/office/drawing/2014/chart" uri="{C3380CC4-5D6E-409C-BE32-E72D297353CC}">
              <c16:uniqueId val="{00000004-5957-47F6-AAC9-AD6A7C8DE2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1.95</c:v>
                </c:pt>
                <c:pt idx="2">
                  <c:v>#N/A</c:v>
                </c:pt>
                <c:pt idx="3">
                  <c:v>2.16</c:v>
                </c:pt>
                <c:pt idx="4">
                  <c:v>#N/A</c:v>
                </c:pt>
                <c:pt idx="5">
                  <c:v>2.81</c:v>
                </c:pt>
                <c:pt idx="6">
                  <c:v>#N/A</c:v>
                </c:pt>
                <c:pt idx="7">
                  <c:v>2.97</c:v>
                </c:pt>
                <c:pt idx="8">
                  <c:v>#N/A</c:v>
                </c:pt>
                <c:pt idx="9">
                  <c:v>2.97</c:v>
                </c:pt>
              </c:numCache>
            </c:numRef>
          </c:val>
          <c:extLst>
            <c:ext xmlns:c16="http://schemas.microsoft.com/office/drawing/2014/chart" uri="{C3380CC4-5D6E-409C-BE32-E72D297353CC}">
              <c16:uniqueId val="{00000005-5957-47F6-AAC9-AD6A7C8DE2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2.52</c:v>
                </c:pt>
                <c:pt idx="2">
                  <c:v>#N/A</c:v>
                </c:pt>
                <c:pt idx="3">
                  <c:v>3.53</c:v>
                </c:pt>
                <c:pt idx="4">
                  <c:v>#N/A</c:v>
                </c:pt>
                <c:pt idx="5">
                  <c:v>1.56</c:v>
                </c:pt>
                <c:pt idx="6">
                  <c:v>#N/A</c:v>
                </c:pt>
                <c:pt idx="7">
                  <c:v>4.5599999999999996</c:v>
                </c:pt>
                <c:pt idx="8">
                  <c:v>#N/A</c:v>
                </c:pt>
                <c:pt idx="9">
                  <c:v>8.3800000000000008</c:v>
                </c:pt>
              </c:numCache>
            </c:numRef>
          </c:val>
          <c:extLst>
            <c:ext xmlns:c16="http://schemas.microsoft.com/office/drawing/2014/chart" uri="{C3380CC4-5D6E-409C-BE32-E72D297353CC}">
              <c16:uniqueId val="{00000006-5957-47F6-AAC9-AD6A7C8DE2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11.39</c:v>
                </c:pt>
                <c:pt idx="2">
                  <c:v>#N/A</c:v>
                </c:pt>
                <c:pt idx="3">
                  <c:v>11.04</c:v>
                </c:pt>
                <c:pt idx="4">
                  <c:v>#N/A</c:v>
                </c:pt>
                <c:pt idx="5">
                  <c:v>10.74</c:v>
                </c:pt>
                <c:pt idx="6">
                  <c:v>#N/A</c:v>
                </c:pt>
                <c:pt idx="7">
                  <c:v>9.91</c:v>
                </c:pt>
                <c:pt idx="8">
                  <c:v>#N/A</c:v>
                </c:pt>
                <c:pt idx="9">
                  <c:v>10.29</c:v>
                </c:pt>
              </c:numCache>
            </c:numRef>
          </c:val>
          <c:extLst>
            <c:ext xmlns:c16="http://schemas.microsoft.com/office/drawing/2014/chart" uri="{C3380CC4-5D6E-409C-BE32-E72D297353CC}">
              <c16:uniqueId val="{00000007-5957-47F6-AAC9-AD6A7C8DE2DC}"/>
            </c:ext>
          </c:extLst>
        </c:ser>
        <c:ser>
          <c:idx val="8"/>
          <c:order val="8"/>
          <c:tx>
            <c:strRef>
              <c:f>データシート!$A$35</c:f>
              <c:strCache>
                <c:ptCount val="1"/>
                <c:pt idx="0">
                  <c:v>住宅新築資金等貸付金特別会計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0.45</c:v>
                </c:pt>
                <c:pt idx="1">
                  <c:v>#N/A</c:v>
                </c:pt>
                <c:pt idx="2">
                  <c:v>0.42</c:v>
                </c:pt>
                <c:pt idx="3">
                  <c:v>#N/A</c:v>
                </c:pt>
                <c:pt idx="4">
                  <c:v>0.35</c:v>
                </c:pt>
                <c:pt idx="5">
                  <c:v>#N/A</c:v>
                </c:pt>
                <c:pt idx="6">
                  <c:v>0.23</c:v>
                </c:pt>
                <c:pt idx="7">
                  <c:v>#N/A</c:v>
                </c:pt>
                <c:pt idx="8">
                  <c:v>0.12</c:v>
                </c:pt>
                <c:pt idx="9">
                  <c:v>#N/A</c:v>
                </c:pt>
              </c:numCache>
            </c:numRef>
          </c:val>
          <c:extLst>
            <c:ext xmlns:c16="http://schemas.microsoft.com/office/drawing/2014/chart" uri="{C3380CC4-5D6E-409C-BE32-E72D297353CC}">
              <c16:uniqueId val="{00000008-5957-47F6-AAC9-AD6A7C8DE2DC}"/>
            </c:ext>
          </c:extLst>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0.96</c:v>
                </c:pt>
                <c:pt idx="1">
                  <c:v>#N/A</c:v>
                </c:pt>
                <c:pt idx="2">
                  <c:v>0.94</c:v>
                </c:pt>
                <c:pt idx="3">
                  <c:v>#N/A</c:v>
                </c:pt>
                <c:pt idx="4">
                  <c:v>0.94</c:v>
                </c:pt>
                <c:pt idx="5">
                  <c:v>#N/A</c:v>
                </c:pt>
                <c:pt idx="6">
                  <c:v>0.95</c:v>
                </c:pt>
                <c:pt idx="7">
                  <c:v>#N/A</c:v>
                </c:pt>
                <c:pt idx="8">
                  <c:v>0.94</c:v>
                </c:pt>
                <c:pt idx="9">
                  <c:v>#N/A</c:v>
                </c:pt>
              </c:numCache>
            </c:numRef>
          </c:val>
          <c:extLst>
            <c:ext xmlns:c16="http://schemas.microsoft.com/office/drawing/2014/chart" uri="{C3380CC4-5D6E-409C-BE32-E72D297353CC}">
              <c16:uniqueId val="{00000009-5957-47F6-AAC9-AD6A7C8DE2DC}"/>
            </c:ext>
          </c:extLst>
        </c:ser>
        <c:dLbls>
          <c:showLegendKey val="0"/>
          <c:showVal val="0"/>
          <c:showCatName val="0"/>
          <c:showSerName val="0"/>
          <c:showPercent val="0"/>
          <c:showBubbleSize val="0"/>
        </c:dLbls>
        <c:gapWidth val="150"/>
        <c:overlap val="100"/>
        <c:axId val="452266176"/>
        <c:axId val="452266568"/>
      </c:barChart>
      <c:catAx>
        <c:axId val="45226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2266568"/>
        <c:crosses val="autoZero"/>
        <c:auto val="1"/>
        <c:lblAlgn val="ctr"/>
        <c:lblOffset val="100"/>
        <c:tickLblSkip val="1"/>
        <c:tickMarkSkip val="1"/>
        <c:noMultiLvlLbl val="0"/>
      </c:catAx>
      <c:valAx>
        <c:axId val="452266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266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2470</c:v>
                </c:pt>
                <c:pt idx="5">
                  <c:v>1883</c:v>
                </c:pt>
                <c:pt idx="8">
                  <c:v>1851</c:v>
                </c:pt>
                <c:pt idx="11">
                  <c:v>1821</c:v>
                </c:pt>
                <c:pt idx="14">
                  <c:v>1752</c:v>
                </c:pt>
              </c:numCache>
            </c:numRef>
          </c:val>
          <c:extLst>
            <c:ext xmlns:c16="http://schemas.microsoft.com/office/drawing/2014/chart" uri="{C3380CC4-5D6E-409C-BE32-E72D297353CC}">
              <c16:uniqueId val="{00000000-3346-4968-BD2E-EA1E69D3E4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46-4968-BD2E-EA1E69D3E4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29</c:v>
                </c:pt>
                <c:pt idx="3">
                  <c:v>103</c:v>
                </c:pt>
                <c:pt idx="6">
                  <c:v>105</c:v>
                </c:pt>
                <c:pt idx="9">
                  <c:v>88</c:v>
                </c:pt>
                <c:pt idx="12">
                  <c:v>89</c:v>
                </c:pt>
              </c:numCache>
            </c:numRef>
          </c:val>
          <c:extLst>
            <c:ext xmlns:c16="http://schemas.microsoft.com/office/drawing/2014/chart" uri="{C3380CC4-5D6E-409C-BE32-E72D297353CC}">
              <c16:uniqueId val="{00000002-3346-4968-BD2E-EA1E69D3E4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33</c:v>
                </c:pt>
                <c:pt idx="3">
                  <c:v>42</c:v>
                </c:pt>
                <c:pt idx="6">
                  <c:v>62</c:v>
                </c:pt>
                <c:pt idx="9">
                  <c:v>137</c:v>
                </c:pt>
                <c:pt idx="12">
                  <c:v>114</c:v>
                </c:pt>
              </c:numCache>
            </c:numRef>
          </c:val>
          <c:extLst>
            <c:ext xmlns:c16="http://schemas.microsoft.com/office/drawing/2014/chart" uri="{C3380CC4-5D6E-409C-BE32-E72D297353CC}">
              <c16:uniqueId val="{00000003-3346-4968-BD2E-EA1E69D3E4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501</c:v>
                </c:pt>
                <c:pt idx="3">
                  <c:v>547</c:v>
                </c:pt>
                <c:pt idx="6">
                  <c:v>206</c:v>
                </c:pt>
                <c:pt idx="9">
                  <c:v>164</c:v>
                </c:pt>
                <c:pt idx="12">
                  <c:v>204</c:v>
                </c:pt>
              </c:numCache>
            </c:numRef>
          </c:val>
          <c:extLst>
            <c:ext xmlns:c16="http://schemas.microsoft.com/office/drawing/2014/chart" uri="{C3380CC4-5D6E-409C-BE32-E72D297353CC}">
              <c16:uniqueId val="{00000004-3346-4968-BD2E-EA1E69D3E4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46-4968-BD2E-EA1E69D3E4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46-4968-BD2E-EA1E69D3E4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2613</c:v>
                </c:pt>
                <c:pt idx="3">
                  <c:v>2187</c:v>
                </c:pt>
                <c:pt idx="6">
                  <c:v>2217</c:v>
                </c:pt>
                <c:pt idx="9">
                  <c:v>2160</c:v>
                </c:pt>
                <c:pt idx="12">
                  <c:v>2165</c:v>
                </c:pt>
              </c:numCache>
            </c:numRef>
          </c:val>
          <c:extLst>
            <c:ext xmlns:c16="http://schemas.microsoft.com/office/drawing/2014/chart" uri="{C3380CC4-5D6E-409C-BE32-E72D297353CC}">
              <c16:uniqueId val="{00000007-3346-4968-BD2E-EA1E69D3E48B}"/>
            </c:ext>
          </c:extLst>
        </c:ser>
        <c:dLbls>
          <c:showLegendKey val="0"/>
          <c:showVal val="0"/>
          <c:showCatName val="0"/>
          <c:showSerName val="0"/>
          <c:showPercent val="0"/>
          <c:showBubbleSize val="0"/>
        </c:dLbls>
        <c:gapWidth val="100"/>
        <c:overlap val="100"/>
        <c:axId val="452259512"/>
        <c:axId val="452263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706</c:v>
                </c:pt>
                <c:pt idx="2">
                  <c:v>#N/A</c:v>
                </c:pt>
                <c:pt idx="3">
                  <c:v>#N/A</c:v>
                </c:pt>
                <c:pt idx="4">
                  <c:v>996</c:v>
                </c:pt>
                <c:pt idx="5">
                  <c:v>#N/A</c:v>
                </c:pt>
                <c:pt idx="6">
                  <c:v>#N/A</c:v>
                </c:pt>
                <c:pt idx="7">
                  <c:v>739</c:v>
                </c:pt>
                <c:pt idx="8">
                  <c:v>#N/A</c:v>
                </c:pt>
                <c:pt idx="9">
                  <c:v>#N/A</c:v>
                </c:pt>
                <c:pt idx="10">
                  <c:v>728</c:v>
                </c:pt>
                <c:pt idx="11">
                  <c:v>#N/A</c:v>
                </c:pt>
                <c:pt idx="12">
                  <c:v>#N/A</c:v>
                </c:pt>
                <c:pt idx="13">
                  <c:v>820</c:v>
                </c:pt>
                <c:pt idx="14">
                  <c:v>#N/A</c:v>
                </c:pt>
              </c:numCache>
            </c:numRef>
          </c:val>
          <c:smooth val="0"/>
          <c:extLst>
            <c:ext xmlns:c16="http://schemas.microsoft.com/office/drawing/2014/chart" uri="{C3380CC4-5D6E-409C-BE32-E72D297353CC}">
              <c16:uniqueId val="{00000008-3346-4968-BD2E-EA1E69D3E48B}"/>
            </c:ext>
          </c:extLst>
        </c:ser>
        <c:dLbls>
          <c:showLegendKey val="0"/>
          <c:showVal val="0"/>
          <c:showCatName val="0"/>
          <c:showSerName val="0"/>
          <c:showPercent val="0"/>
          <c:showBubbleSize val="0"/>
        </c:dLbls>
        <c:marker val="1"/>
        <c:smooth val="0"/>
        <c:axId val="452259512"/>
        <c:axId val="452263824"/>
      </c:lineChart>
      <c:catAx>
        <c:axId val="452259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2263824"/>
        <c:crosses val="autoZero"/>
        <c:auto val="1"/>
        <c:lblAlgn val="ctr"/>
        <c:lblOffset val="100"/>
        <c:tickLblSkip val="1"/>
        <c:tickMarkSkip val="1"/>
        <c:noMultiLvlLbl val="0"/>
      </c:catAx>
      <c:valAx>
        <c:axId val="452263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259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18193</c:v>
                </c:pt>
                <c:pt idx="5">
                  <c:v>18065</c:v>
                </c:pt>
                <c:pt idx="8">
                  <c:v>17817</c:v>
                </c:pt>
                <c:pt idx="11">
                  <c:v>17521</c:v>
                </c:pt>
                <c:pt idx="14">
                  <c:v>16895</c:v>
                </c:pt>
              </c:numCache>
            </c:numRef>
          </c:val>
          <c:extLst>
            <c:ext xmlns:c16="http://schemas.microsoft.com/office/drawing/2014/chart" uri="{C3380CC4-5D6E-409C-BE32-E72D297353CC}">
              <c16:uniqueId val="{00000000-CEE5-4E1B-A07F-FE9DB458A9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4306</c:v>
                </c:pt>
                <c:pt idx="5">
                  <c:v>4079</c:v>
                </c:pt>
                <c:pt idx="8">
                  <c:v>3863</c:v>
                </c:pt>
                <c:pt idx="11">
                  <c:v>3604</c:v>
                </c:pt>
                <c:pt idx="14">
                  <c:v>3456</c:v>
                </c:pt>
              </c:numCache>
            </c:numRef>
          </c:val>
          <c:extLst>
            <c:ext xmlns:c16="http://schemas.microsoft.com/office/drawing/2014/chart" uri="{C3380CC4-5D6E-409C-BE32-E72D297353CC}">
              <c16:uniqueId val="{00000001-CEE5-4E1B-A07F-FE9DB458A9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2135</c:v>
                </c:pt>
                <c:pt idx="5">
                  <c:v>1884</c:v>
                </c:pt>
                <c:pt idx="8">
                  <c:v>2226</c:v>
                </c:pt>
                <c:pt idx="11">
                  <c:v>2145</c:v>
                </c:pt>
                <c:pt idx="14">
                  <c:v>2844</c:v>
                </c:pt>
              </c:numCache>
            </c:numRef>
          </c:val>
          <c:extLst>
            <c:ext xmlns:c16="http://schemas.microsoft.com/office/drawing/2014/chart" uri="{C3380CC4-5D6E-409C-BE32-E72D297353CC}">
              <c16:uniqueId val="{00000002-CEE5-4E1B-A07F-FE9DB458A9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E5-4E1B-A07F-FE9DB458A9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E5-4E1B-A07F-FE9DB458A9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E5-4E1B-A07F-FE9DB458A9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3119</c:v>
                </c:pt>
                <c:pt idx="3">
                  <c:v>2939</c:v>
                </c:pt>
                <c:pt idx="6">
                  <c:v>3089</c:v>
                </c:pt>
                <c:pt idx="9">
                  <c:v>3106</c:v>
                </c:pt>
                <c:pt idx="12">
                  <c:v>3172</c:v>
                </c:pt>
              </c:numCache>
            </c:numRef>
          </c:val>
          <c:extLst>
            <c:ext xmlns:c16="http://schemas.microsoft.com/office/drawing/2014/chart" uri="{C3380CC4-5D6E-409C-BE32-E72D297353CC}">
              <c16:uniqueId val="{00000006-CEE5-4E1B-A07F-FE9DB458A9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1055</c:v>
                </c:pt>
                <c:pt idx="3">
                  <c:v>1132</c:v>
                </c:pt>
                <c:pt idx="6">
                  <c:v>1092</c:v>
                </c:pt>
                <c:pt idx="9">
                  <c:v>955</c:v>
                </c:pt>
                <c:pt idx="12">
                  <c:v>696</c:v>
                </c:pt>
              </c:numCache>
            </c:numRef>
          </c:val>
          <c:extLst>
            <c:ext xmlns:c16="http://schemas.microsoft.com/office/drawing/2014/chart" uri="{C3380CC4-5D6E-409C-BE32-E72D297353CC}">
              <c16:uniqueId val="{00000007-CEE5-4E1B-A07F-FE9DB458A9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8663</c:v>
                </c:pt>
                <c:pt idx="3">
                  <c:v>8567</c:v>
                </c:pt>
                <c:pt idx="6">
                  <c:v>8270</c:v>
                </c:pt>
                <c:pt idx="9">
                  <c:v>7556</c:v>
                </c:pt>
                <c:pt idx="12">
                  <c:v>6922</c:v>
                </c:pt>
              </c:numCache>
            </c:numRef>
          </c:val>
          <c:extLst>
            <c:ext xmlns:c16="http://schemas.microsoft.com/office/drawing/2014/chart" uri="{C3380CC4-5D6E-409C-BE32-E72D297353CC}">
              <c16:uniqueId val="{00000008-CEE5-4E1B-A07F-FE9DB458A9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644</c:v>
                </c:pt>
                <c:pt idx="3">
                  <c:v>604</c:v>
                </c:pt>
                <c:pt idx="6">
                  <c:v>565</c:v>
                </c:pt>
                <c:pt idx="9">
                  <c:v>515</c:v>
                </c:pt>
                <c:pt idx="12">
                  <c:v>474</c:v>
                </c:pt>
              </c:numCache>
            </c:numRef>
          </c:val>
          <c:extLst>
            <c:ext xmlns:c16="http://schemas.microsoft.com/office/drawing/2014/chart" uri="{C3380CC4-5D6E-409C-BE32-E72D297353CC}">
              <c16:uniqueId val="{00000009-CEE5-4E1B-A07F-FE9DB458A9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21306</c:v>
                </c:pt>
                <c:pt idx="3">
                  <c:v>21134</c:v>
                </c:pt>
                <c:pt idx="6">
                  <c:v>21118</c:v>
                </c:pt>
                <c:pt idx="9">
                  <c:v>22147</c:v>
                </c:pt>
                <c:pt idx="12">
                  <c:v>21934</c:v>
                </c:pt>
              </c:numCache>
            </c:numRef>
          </c:val>
          <c:extLst>
            <c:ext xmlns:c16="http://schemas.microsoft.com/office/drawing/2014/chart" uri="{C3380CC4-5D6E-409C-BE32-E72D297353CC}">
              <c16:uniqueId val="{0000000A-CEE5-4E1B-A07F-FE9DB458A943}"/>
            </c:ext>
          </c:extLst>
        </c:ser>
        <c:dLbls>
          <c:showLegendKey val="0"/>
          <c:showVal val="0"/>
          <c:showCatName val="0"/>
          <c:showSerName val="0"/>
          <c:showPercent val="0"/>
          <c:showBubbleSize val="0"/>
        </c:dLbls>
        <c:gapWidth val="100"/>
        <c:overlap val="100"/>
        <c:axId val="459147336"/>
        <c:axId val="459147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10154</c:v>
                </c:pt>
                <c:pt idx="2">
                  <c:v>#N/A</c:v>
                </c:pt>
                <c:pt idx="3">
                  <c:v>#N/A</c:v>
                </c:pt>
                <c:pt idx="4">
                  <c:v>10348</c:v>
                </c:pt>
                <c:pt idx="5">
                  <c:v>#N/A</c:v>
                </c:pt>
                <c:pt idx="6">
                  <c:v>#N/A</c:v>
                </c:pt>
                <c:pt idx="7">
                  <c:v>10227</c:v>
                </c:pt>
                <c:pt idx="8">
                  <c:v>#N/A</c:v>
                </c:pt>
                <c:pt idx="9">
                  <c:v>#N/A</c:v>
                </c:pt>
                <c:pt idx="10">
                  <c:v>11009</c:v>
                </c:pt>
                <c:pt idx="11">
                  <c:v>#N/A</c:v>
                </c:pt>
                <c:pt idx="12">
                  <c:v>#N/A</c:v>
                </c:pt>
                <c:pt idx="13">
                  <c:v>10002</c:v>
                </c:pt>
                <c:pt idx="14">
                  <c:v>#N/A</c:v>
                </c:pt>
              </c:numCache>
            </c:numRef>
          </c:val>
          <c:smooth val="0"/>
          <c:extLst>
            <c:ext xmlns:c16="http://schemas.microsoft.com/office/drawing/2014/chart" uri="{C3380CC4-5D6E-409C-BE32-E72D297353CC}">
              <c16:uniqueId val="{0000000B-CEE5-4E1B-A07F-FE9DB458A943}"/>
            </c:ext>
          </c:extLst>
        </c:ser>
        <c:dLbls>
          <c:showLegendKey val="0"/>
          <c:showVal val="0"/>
          <c:showCatName val="0"/>
          <c:showSerName val="0"/>
          <c:showPercent val="0"/>
          <c:showBubbleSize val="0"/>
        </c:dLbls>
        <c:marker val="1"/>
        <c:smooth val="0"/>
        <c:axId val="459147336"/>
        <c:axId val="459147728"/>
      </c:lineChart>
      <c:catAx>
        <c:axId val="459147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9147728"/>
        <c:crosses val="autoZero"/>
        <c:auto val="1"/>
        <c:lblAlgn val="ctr"/>
        <c:lblOffset val="100"/>
        <c:tickLblSkip val="1"/>
        <c:tickMarkSkip val="1"/>
        <c:noMultiLvlLbl val="0"/>
      </c:catAx>
      <c:valAx>
        <c:axId val="459147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147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454</c:v>
                </c:pt>
                <c:pt idx="1">
                  <c:v>318</c:v>
                </c:pt>
                <c:pt idx="2">
                  <c:v>905</c:v>
                </c:pt>
              </c:numCache>
            </c:numRef>
          </c:val>
          <c:extLst>
            <c:ext xmlns:c16="http://schemas.microsoft.com/office/drawing/2014/chart" uri="{C3380CC4-5D6E-409C-BE32-E72D297353CC}">
              <c16:uniqueId val="{00000000-A1A3-476E-8EA5-66B0E3934A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124</c:v>
                </c:pt>
                <c:pt idx="1">
                  <c:v>135</c:v>
                </c:pt>
                <c:pt idx="2">
                  <c:v>348</c:v>
                </c:pt>
              </c:numCache>
            </c:numRef>
          </c:val>
          <c:extLst>
            <c:ext xmlns:c16="http://schemas.microsoft.com/office/drawing/2014/chart" uri="{C3380CC4-5D6E-409C-BE32-E72D297353CC}">
              <c16:uniqueId val="{00000001-A1A3-476E-8EA5-66B0E3934A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868</c:v>
                </c:pt>
                <c:pt idx="1">
                  <c:v>881</c:v>
                </c:pt>
                <c:pt idx="2">
                  <c:v>693</c:v>
                </c:pt>
              </c:numCache>
            </c:numRef>
          </c:val>
          <c:extLst>
            <c:ext xmlns:c16="http://schemas.microsoft.com/office/drawing/2014/chart" uri="{C3380CC4-5D6E-409C-BE32-E72D297353CC}">
              <c16:uniqueId val="{00000002-A1A3-476E-8EA5-66B0E3934A74}"/>
            </c:ext>
          </c:extLst>
        </c:ser>
        <c:dLbls>
          <c:showLegendKey val="0"/>
          <c:showVal val="0"/>
          <c:showCatName val="0"/>
          <c:showSerName val="0"/>
          <c:showPercent val="0"/>
          <c:showBubbleSize val="0"/>
        </c:dLbls>
        <c:gapWidth val="120"/>
        <c:overlap val="100"/>
        <c:axId val="459148120"/>
        <c:axId val="459151256"/>
      </c:barChart>
      <c:catAx>
        <c:axId val="459148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9151256"/>
        <c:crosses val="autoZero"/>
        <c:auto val="1"/>
        <c:lblAlgn val="ctr"/>
        <c:lblOffset val="100"/>
        <c:tickLblSkip val="1"/>
        <c:tickMarkSkip val="1"/>
        <c:noMultiLvlLbl val="0"/>
      </c:catAx>
      <c:valAx>
        <c:axId val="459151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9148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{B8D7C6B2-9133-4887-8385-936EC4620CE6}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E19-4E91-9E5E-1651224800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{20D7B8AD-9398-49B9-BE91-A925F9661CF0}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19-4E91-9E5E-1651224800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{3BD19AC8-AD36-4154-AA5B-9E74E6B34942}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19-4E91-9E5E-1651224800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{093F1BD7-21C4-4AB4-8538-C6A69730FA69}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19-4E91-9E5E-1651224800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{49C02C9F-104E-469F-B217-5F3C9D10EDC5}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19-4E91-9E5E-1651224800D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{5485FF57-EA1B-4606-AD09-52C73AE1A272}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E19-4E91-9E5E-1651224800D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{21A28C80-44F6-41F6-A2E4-AF5382ED527E}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E19-4E91-9E5E-1651224800D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{8B75C79E-7A15-4AD3-894B-D3B8F418567C}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E19-4E91-9E5E-1651224800D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{F02D29AF-C7C2-46D6-826D-CE8B3FC3A7BB}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E19-4E91-9E5E-1651224800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63.9</c:v>
                </c:pt>
                <c:pt idx="8">
                  <c:v>65.3</c:v>
                </c:pt>
                <c:pt idx="16">
                  <c:v>66.3</c:v>
                </c:pt>
                <c:pt idx="24">
                  <c:v>67.8</c:v>
                </c:pt>
                <c:pt idx="32">
                  <c:v>49.9</c:v>
                </c:pt>
              </c:numCache>
            </c:numRef>
          </c:xVal>
          <c:yVal>
            <c:numRef>
              <c:f>公会計指標分析・財政指標組合せ分析表!$BP$51:$DC$51</c:f>
              <c:numCache>
                <c:formatCode>#,##0.0;"▲ "#,##0.0</c:formatCode>
                <c:ptCount val="40"/>
                <c:pt idx="0">
                  <c:v>94.2</c:v>
                </c:pt>
                <c:pt idx="8">
                  <c:v>95.3</c:v>
                </c:pt>
                <c:pt idx="16">
                  <c:v>93.8</c:v>
                </c:pt>
                <c:pt idx="24">
                  <c:v>97.7</c:v>
                </c:pt>
                <c:pt idx="32">
                  <c:v>84</c:v>
                </c:pt>
              </c:numCache>
            </c:numRef>
          </c:yVal>
          <c:smooth val="0"/>
          <c:extLst>
            <c:ext xmlns:c16="http://schemas.microsoft.com/office/drawing/2014/chart" uri="{C3380CC4-5D6E-409C-BE32-E72D297353CC}">
              <c16:uniqueId val="{00000009-4E19-4E91-9E5E-1651224800D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{ADF72C6D-54CD-4E5B-8294-E45A53638689}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E19-4E91-9E5E-1651224800D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{D5CA8F05-FA36-4FA1-9753-B4FA8B4AFC43}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19-4E91-9E5E-1651224800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{5E530E9F-27F2-40B8-B5E2-102C0CF04DA1}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19-4E91-9E5E-1651224800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{79B726A0-237B-4254-86FB-58EE2F1C8017}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19-4E91-9E5E-1651224800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{7C1520B8-964F-46F1-AB33-81C8A1884941}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19-4E91-9E5E-1651224800D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{81C5DCA7-7F28-497F-933E-A0CE7D7D385D}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E19-4E91-9E5E-1651224800D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{A90516E3-0063-4967-8D0C-4343EE881CF8}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E19-4E91-9E5E-1651224800D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{B1CEA0E4-4BF1-4850-A915-610E72595CD3}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E19-4E91-9E5E-1651224800D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{EB712EB1-49A0-41D6-9559-F4DFC883559F}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E19-4E91-9E5E-1651224800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4E19-4E91-9E5E-1651224800D4}"/>
            </c:ext>
          </c:extLst>
        </c:ser>
        <c:dLbls>
          <c:showLegendKey val="0"/>
          <c:showVal val="1"/>
          <c:showCatName val="0"/>
          <c:showSerName val="0"/>
          <c:showPercent val="0"/>
          <c:showBubbleSize val="0"/>
        </c:dLbls>
        <c:axId val="465393848"/>
        <c:axId val="465392672"/>
      </c:scatterChart>
      <c:valAx>
        <c:axId val="465393848"/>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392672"/>
        <c:crosses val="autoZero"/>
        <c:crossBetween val="midCat"/>
      </c:valAx>
      <c:valAx>
        <c:axId val="465392672"/>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5393848"/>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{448407A2-34E7-4468-91EC-F0E09B1E91F0}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031-4525-8BDF-7C8E8A7C26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{969FD755-409A-4007-9A61-4AD7DB5AE720}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31-4525-8BDF-7C8E8A7C26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{C3E04832-29E7-42B7-9683-CD2C9F561786}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31-4525-8BDF-7C8E8A7C26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{B49A6111-2784-4EB9-9C0F-CD2044464976}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31-4525-8BDF-7C8E8A7C26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{B8BCDFEA-5432-4358-BA49-0ACD66221028}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31-4525-8BDF-7C8E8A7C261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{5F670700-DE17-465B-B834-A2C64D01EBEE}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031-4525-8BDF-7C8E8A7C261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{9CE83FA2-32B8-4BBC-88C0-6FEB29924B1B}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031-4525-8BDF-7C8E8A7C261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{246C48B4-7700-4228-99AE-E8149BBA6111}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031-4525-8BDF-7C8E8A7C261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{5FE8A5DF-2BC5-4D31-9297-ECBC8D3DC5AA}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031-4525-8BDF-7C8E8A7C26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7.7</c:v>
                </c:pt>
                <c:pt idx="16">
                  <c:v>7.5</c:v>
                </c:pt>
                <c:pt idx="24">
                  <c:v>7.4</c:v>
                </c:pt>
                <c:pt idx="32">
                  <c:v>6.7</c:v>
                </c:pt>
              </c:numCache>
            </c:numRef>
          </c:xVal>
          <c:yVal>
            <c:numRef>
              <c:f>公会計指標分析・財政指標組合せ分析表!$BP$73:$DC$73</c:f>
              <c:numCache>
                <c:formatCode>#,##0.0;"▲ "#,##0.0</c:formatCode>
                <c:ptCount val="40"/>
                <c:pt idx="0">
                  <c:v>94.2</c:v>
                </c:pt>
                <c:pt idx="8">
                  <c:v>95.3</c:v>
                </c:pt>
                <c:pt idx="16">
                  <c:v>93.8</c:v>
                </c:pt>
                <c:pt idx="24">
                  <c:v>97.7</c:v>
                </c:pt>
                <c:pt idx="32">
                  <c:v>84</c:v>
                </c:pt>
              </c:numCache>
            </c:numRef>
          </c:yVal>
          <c:smooth val="0"/>
          <c:extLst>
            <c:ext xmlns:c16="http://schemas.microsoft.com/office/drawing/2014/chart" uri="{C3380CC4-5D6E-409C-BE32-E72D297353CC}">
              <c16:uniqueId val="{00000009-6031-4525-8BDF-7C8E8A7C261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{51BA6E7B-C4AE-498A-AD26-6F07F0DAD84E}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031-4525-8BDF-7C8E8A7C261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{A57AC032-E874-4093-AD04-BD5E635DE7AB}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31-4525-8BDF-7C8E8A7C26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{940668B4-8DCE-40CD-AB4E-06779EB5FB97}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31-4525-8BDF-7C8E8A7C26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{711F6D54-7E69-4E13-8F86-057C115B75B9}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31-4525-8BDF-7C8E8A7C26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{FF66B0ED-2D94-4A57-B8BF-80369D506018}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31-4525-8BDF-7C8E8A7C261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{B4D81509-8F66-497A-A777-F8EB8A50728D}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031-4525-8BDF-7C8E8A7C261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{36A16A15-5ECA-4215-8D9D-D70528FEAA5A}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031-4525-8BDF-7C8E8A7C261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{6C5FEDC3-2F6C-482E-BBAE-6654149FC111}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031-4525-8BDF-7C8E8A7C261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{B366F82F-A4AE-4C18-B3BA-EADF7E9EBDFF}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031-4525-8BDF-7C8E8A7C26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6031-4525-8BDF-7C8E8A7C2611}"/>
            </c:ext>
          </c:extLst>
        </c:ser>
        <c:dLbls>
          <c:showLegendKey val="0"/>
          <c:showVal val="1"/>
          <c:showCatName val="0"/>
          <c:showSerName val="0"/>
          <c:showPercent val="0"/>
          <c:showBubbleSize val="0"/>
        </c:dLbls>
        <c:axId val="465393456"/>
        <c:axId val="465390320"/>
      </c:scatterChart>
      <c:valAx>
        <c:axId val="46539345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390320"/>
        <c:crosses val="autoZero"/>
        <c:crossBetween val="midCat"/>
      </c:valAx>
      <c:valAx>
        <c:axId val="46539032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539345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年度にかけて実施したごみ処理施設建設に伴う起債の償還により、元利償還金が高額となる状況が平成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年度まで続いている。さらに、臨時財政対策債の発行額が高水準で推移していることに伴い、算入公債費等も同様に高水準を維持し続けている。</a:t>
          </a:r>
          <a:endParaRPr lang="ja-JP" altLang="ja-JP" sz="1400">
            <a:effectLst/>
          </a:endParaRPr>
        </a:p>
        <a:p>
          <a:r>
            <a:rPr kumimoji="1" lang="ja-JP" altLang="ja-JP" sz="1100">
              <a:solidFill>
                <a:schemeClr val="dk1"/>
              </a:solidFill>
              <a:effectLst/>
              <a:latin typeface="+mn-lt"/>
              <a:ea typeface="+mn-ea"/>
              <a:cs typeface="+mn-cs"/>
            </a:rPr>
            <a:t>　今後は、施設の老朽化に伴う更新や統廃合などの建設事業にかかる起債も見込まれるため、中長期的な見通しのもと計画的に事業を行い、起債の発行の抑制に努める。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将来負担額について、一般会計等に係る地方債の現在高は、起債を抑制しつつ着実に償還を進めているため、減少傾向にあるが、令和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年度は、新庁舎建設工事の</a:t>
          </a:r>
          <a:r>
            <a:rPr kumimoji="1" lang="ja-JP" altLang="en-US" sz="1100">
              <a:solidFill>
                <a:schemeClr val="dk1"/>
              </a:solidFill>
              <a:effectLst/>
              <a:latin typeface="+mn-lt"/>
              <a:ea typeface="+mn-ea"/>
              <a:cs typeface="+mn-cs"/>
            </a:rPr>
            <a:t>本格実施</a:t>
          </a:r>
          <a:r>
            <a:rPr kumimoji="1" lang="ja-JP" altLang="ja-JP" sz="1100">
              <a:solidFill>
                <a:schemeClr val="dk1"/>
              </a:solidFill>
              <a:effectLst/>
              <a:latin typeface="+mn-lt"/>
              <a:ea typeface="+mn-ea"/>
              <a:cs typeface="+mn-cs"/>
            </a:rPr>
            <a:t>に伴い現在高は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した。組合等負担等見込額は、平成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年度から常備消防業務の広域化に伴い増加している。設立法人等の負債等負担見込額は、平成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年度に土地開発公社の解散を行ったことから、皆減となっ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充当可能基金については、令和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年度に財政調整基金への積立金が増加したことにより増加している。</a:t>
          </a:r>
          <a:r>
            <a:rPr kumimoji="1" lang="ja-JP" altLang="ja-JP" sz="1100">
              <a:solidFill>
                <a:schemeClr val="dk1"/>
              </a:solidFill>
              <a:effectLst/>
              <a:latin typeface="+mn-lt"/>
              <a:ea typeface="+mn-ea"/>
              <a:cs typeface="+mn-cs"/>
            </a:rPr>
            <a:t>また、充当可能財源等については、地価の下落に伴う都市計画税の減収、基準財政需要額算入対象の地方債の完済等により、概ね減少傾向にある。</a:t>
          </a:r>
          <a:endParaRPr lang="ja-JP" altLang="ja-JP" sz="1400">
            <a:effectLst/>
          </a:endParaRPr>
        </a:p>
        <a:p>
          <a:r>
            <a:rPr kumimoji="1" lang="ja-JP" altLang="ja-JP" sz="1100">
              <a:solidFill>
                <a:schemeClr val="dk1"/>
              </a:solidFill>
              <a:effectLst/>
              <a:latin typeface="+mn-lt"/>
              <a:ea typeface="+mn-ea"/>
              <a:cs typeface="+mn-cs"/>
            </a:rPr>
            <a:t>　本市は、継続的に行財政改革を進め、新規発行の市債を極力抑制し、財政の健全化に向け取り組んでいる。今後は、施設の老朽化に伴う更新や統廃合などの建設事業にかかる起債も見込まれるが、計画的に事業を行い、将来負担が過度にならないよう財政運営に努めているところ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奈良県桜井市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i="0">
              <a:solidFill>
                <a:schemeClr val="dk1"/>
              </a:solidFill>
              <a:effectLst/>
              <a:latin typeface="+mn-lt"/>
              <a:ea typeface="+mn-ea"/>
              <a:cs typeface="+mn-cs"/>
            </a:rPr>
            <a:t>　</a:t>
          </a:r>
          <a:r>
            <a:rPr kumimoji="1" lang="ja-JP" altLang="en-US" sz="1100" i="0">
              <a:solidFill>
                <a:schemeClr val="dk1"/>
              </a:solidFill>
              <a:effectLst/>
              <a:latin typeface="+mn-lt"/>
              <a:ea typeface="+mn-ea"/>
              <a:cs typeface="+mn-cs"/>
            </a:rPr>
            <a:t>令和元</a:t>
          </a:r>
          <a:r>
            <a:rPr kumimoji="1" lang="ja-JP" altLang="ja-JP" sz="1100" i="0">
              <a:solidFill>
                <a:schemeClr val="dk1"/>
              </a:solidFill>
              <a:effectLst/>
              <a:latin typeface="+mn-lt"/>
              <a:ea typeface="+mn-ea"/>
              <a:cs typeface="+mn-cs"/>
            </a:rPr>
            <a:t>年度末と比較すると、</a:t>
          </a:r>
          <a:r>
            <a:rPr kumimoji="1" lang="ja-JP" altLang="en-US" sz="1100" i="0">
              <a:solidFill>
                <a:schemeClr val="dk1"/>
              </a:solidFill>
              <a:effectLst/>
              <a:latin typeface="+mn-lt"/>
              <a:ea typeface="+mn-ea"/>
              <a:cs typeface="+mn-cs"/>
            </a:rPr>
            <a:t>財政調整基金</a:t>
          </a:r>
          <a:r>
            <a:rPr kumimoji="1" lang="ja-JP" altLang="ja-JP" sz="1100" i="0">
              <a:solidFill>
                <a:schemeClr val="dk1"/>
              </a:solidFill>
              <a:effectLst/>
              <a:latin typeface="+mn-lt"/>
              <a:ea typeface="+mn-ea"/>
              <a:cs typeface="+mn-cs"/>
            </a:rPr>
            <a:t>の残高が約</a:t>
          </a:r>
          <a:r>
            <a:rPr kumimoji="1" lang="en-US" altLang="ja-JP" sz="1100" i="0">
              <a:solidFill>
                <a:schemeClr val="dk1"/>
              </a:solidFill>
              <a:effectLst/>
              <a:latin typeface="+mn-lt"/>
              <a:ea typeface="+mn-ea"/>
              <a:cs typeface="+mn-cs"/>
            </a:rPr>
            <a:t>4</a:t>
          </a:r>
          <a:r>
            <a:rPr kumimoji="1" lang="ja-JP" altLang="ja-JP" sz="1100" i="0">
              <a:solidFill>
                <a:schemeClr val="dk1"/>
              </a:solidFill>
              <a:effectLst/>
              <a:latin typeface="+mn-lt"/>
              <a:ea typeface="+mn-ea"/>
              <a:cs typeface="+mn-cs"/>
            </a:rPr>
            <a:t>億</a:t>
          </a:r>
          <a:r>
            <a:rPr kumimoji="1" lang="en-US" altLang="ja-JP" sz="1100" i="0">
              <a:solidFill>
                <a:schemeClr val="dk1"/>
              </a:solidFill>
              <a:effectLst/>
              <a:latin typeface="+mn-lt"/>
              <a:ea typeface="+mn-ea"/>
              <a:cs typeface="+mn-cs"/>
            </a:rPr>
            <a:t>5,100</a:t>
          </a:r>
          <a:r>
            <a:rPr kumimoji="1" lang="ja-JP" altLang="ja-JP" sz="1100" i="0">
              <a:solidFill>
                <a:schemeClr val="dk1"/>
              </a:solidFill>
              <a:effectLst/>
              <a:latin typeface="+mn-lt"/>
              <a:ea typeface="+mn-ea"/>
              <a:cs typeface="+mn-cs"/>
            </a:rPr>
            <a:t>万円、</a:t>
          </a:r>
          <a:r>
            <a:rPr kumimoji="1" lang="ja-JP" altLang="en-US" sz="1100" i="0">
              <a:solidFill>
                <a:schemeClr val="dk1"/>
              </a:solidFill>
              <a:effectLst/>
              <a:latin typeface="+mn-lt"/>
              <a:ea typeface="+mn-ea"/>
              <a:cs typeface="+mn-cs"/>
            </a:rPr>
            <a:t>減債</a:t>
          </a:r>
          <a:r>
            <a:rPr kumimoji="1" lang="ja-JP" altLang="ja-JP" sz="1100" i="0">
              <a:solidFill>
                <a:schemeClr val="dk1"/>
              </a:solidFill>
              <a:effectLst/>
              <a:latin typeface="+mn-lt"/>
              <a:ea typeface="+mn-ea"/>
              <a:cs typeface="+mn-cs"/>
            </a:rPr>
            <a:t>基金の残高が</a:t>
          </a:r>
          <a:r>
            <a:rPr kumimoji="1" lang="ja-JP" altLang="en-US" sz="1100" i="0">
              <a:solidFill>
                <a:schemeClr val="dk1"/>
              </a:solidFill>
              <a:effectLst/>
              <a:latin typeface="+mn-lt"/>
              <a:ea typeface="+mn-ea"/>
              <a:cs typeface="+mn-cs"/>
            </a:rPr>
            <a:t>約</a:t>
          </a:r>
          <a:r>
            <a:rPr kumimoji="1" lang="en-US" altLang="ja-JP" sz="1100" i="0">
              <a:solidFill>
                <a:schemeClr val="dk1"/>
              </a:solidFill>
              <a:effectLst/>
              <a:latin typeface="+mn-lt"/>
              <a:ea typeface="+mn-ea"/>
              <a:cs typeface="+mn-cs"/>
            </a:rPr>
            <a:t>2</a:t>
          </a:r>
          <a:r>
            <a:rPr kumimoji="1" lang="ja-JP" altLang="en-US" sz="1100" i="0">
              <a:solidFill>
                <a:schemeClr val="dk1"/>
              </a:solidFill>
              <a:effectLst/>
              <a:latin typeface="+mn-lt"/>
              <a:ea typeface="+mn-ea"/>
              <a:cs typeface="+mn-cs"/>
            </a:rPr>
            <a:t>億</a:t>
          </a:r>
          <a:r>
            <a:rPr kumimoji="1" lang="en-US" altLang="ja-JP" sz="1100" i="0">
              <a:solidFill>
                <a:schemeClr val="dk1"/>
              </a:solidFill>
              <a:effectLst/>
              <a:latin typeface="+mn-lt"/>
              <a:ea typeface="+mn-ea"/>
              <a:cs typeface="+mn-cs"/>
            </a:rPr>
            <a:t>2,400</a:t>
          </a:r>
          <a:r>
            <a:rPr kumimoji="1" lang="ja-JP" altLang="ja-JP" sz="1100" i="0">
              <a:solidFill>
                <a:schemeClr val="dk1"/>
              </a:solidFill>
              <a:effectLst/>
              <a:latin typeface="+mn-lt"/>
              <a:ea typeface="+mn-ea"/>
              <a:cs typeface="+mn-cs"/>
            </a:rPr>
            <a:t>万円増加した一方、</a:t>
          </a:r>
          <a:r>
            <a:rPr kumimoji="1" lang="ja-JP" altLang="ja-JP" sz="1100" b="0" i="0" baseline="0">
              <a:solidFill>
                <a:schemeClr val="dk1"/>
              </a:solidFill>
              <a:effectLst/>
              <a:latin typeface="+mn-lt"/>
              <a:ea typeface="+mn-ea"/>
              <a:cs typeface="+mn-cs"/>
            </a:rPr>
            <a:t>新庁舎建設工事</a:t>
          </a:r>
          <a:r>
            <a:rPr kumimoji="1" lang="ja-JP" altLang="en-US" sz="1100" b="0" i="0" baseline="0">
              <a:solidFill>
                <a:schemeClr val="dk1"/>
              </a:solidFill>
              <a:effectLst/>
              <a:latin typeface="+mn-lt"/>
              <a:ea typeface="+mn-ea"/>
              <a:cs typeface="+mn-cs"/>
            </a:rPr>
            <a:t>を行った</a:t>
          </a:r>
          <a:r>
            <a:rPr kumimoji="1" lang="ja-JP" altLang="ja-JP" sz="1100" b="0" i="0" baseline="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市有施設最適化整備更新基金を約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en-US" altLang="ja-JP" sz="1100" b="0" i="0" baseline="0">
              <a:solidFill>
                <a:schemeClr val="dk1"/>
              </a:solidFill>
              <a:effectLst/>
              <a:latin typeface="+mn-lt"/>
              <a:ea typeface="+mn-ea"/>
              <a:cs typeface="+mn-cs"/>
            </a:rPr>
            <a:t>,100</a:t>
          </a:r>
          <a:r>
            <a:rPr kumimoji="1" lang="ja-JP" altLang="ja-JP" sz="1100" b="0" i="0" baseline="0">
              <a:solidFill>
                <a:schemeClr val="dk1"/>
              </a:solidFill>
              <a:effectLst/>
              <a:latin typeface="+mn-lt"/>
              <a:ea typeface="+mn-ea"/>
              <a:cs typeface="+mn-cs"/>
            </a:rPr>
            <a:t>万円</a:t>
          </a:r>
          <a:r>
            <a:rPr kumimoji="1" lang="ja-JP" altLang="ja-JP" sz="1100" i="0">
              <a:solidFill>
                <a:schemeClr val="dk1"/>
              </a:solidFill>
              <a:effectLst/>
              <a:latin typeface="+mn-lt"/>
              <a:ea typeface="+mn-ea"/>
              <a:cs typeface="+mn-cs"/>
            </a:rPr>
            <a:t>取り崩している。全体としては、</a:t>
          </a:r>
          <a:r>
            <a:rPr kumimoji="1" lang="ja-JP" altLang="en-US" sz="1100" i="0">
              <a:solidFill>
                <a:schemeClr val="dk1"/>
              </a:solidFill>
              <a:effectLst/>
              <a:latin typeface="+mn-lt"/>
              <a:ea typeface="+mn-ea"/>
              <a:cs typeface="+mn-cs"/>
            </a:rPr>
            <a:t>令和元年度</a:t>
          </a:r>
          <a:r>
            <a:rPr kumimoji="1" lang="ja-JP" altLang="ja-JP" sz="1100" i="0">
              <a:solidFill>
                <a:schemeClr val="dk1"/>
              </a:solidFill>
              <a:effectLst/>
              <a:latin typeface="+mn-lt"/>
              <a:ea typeface="+mn-ea"/>
              <a:cs typeface="+mn-cs"/>
            </a:rPr>
            <a:t>より約</a:t>
          </a:r>
          <a:r>
            <a:rPr kumimoji="1" lang="en-US" altLang="ja-JP" sz="1100" i="0">
              <a:solidFill>
                <a:schemeClr val="dk1"/>
              </a:solidFill>
              <a:effectLst/>
              <a:latin typeface="+mn-lt"/>
              <a:ea typeface="+mn-ea"/>
              <a:cs typeface="+mn-cs"/>
            </a:rPr>
            <a:t>5</a:t>
          </a:r>
          <a:r>
            <a:rPr kumimoji="1" lang="ja-JP" altLang="ja-JP" sz="1100" i="0">
              <a:solidFill>
                <a:schemeClr val="dk1"/>
              </a:solidFill>
              <a:effectLst/>
              <a:latin typeface="+mn-lt"/>
              <a:ea typeface="+mn-ea"/>
              <a:cs typeface="+mn-cs"/>
            </a:rPr>
            <a:t>億</a:t>
          </a:r>
          <a:r>
            <a:rPr kumimoji="1" lang="en-US" altLang="ja-JP" sz="1100" i="0">
              <a:solidFill>
                <a:schemeClr val="dk1"/>
              </a:solidFill>
              <a:effectLst/>
              <a:latin typeface="+mn-lt"/>
              <a:ea typeface="+mn-ea"/>
              <a:cs typeface="+mn-cs"/>
            </a:rPr>
            <a:t>100</a:t>
          </a:r>
          <a:r>
            <a:rPr kumimoji="1" lang="ja-JP" altLang="ja-JP" sz="1100" i="0">
              <a:solidFill>
                <a:schemeClr val="dk1"/>
              </a:solidFill>
              <a:effectLst/>
              <a:latin typeface="+mn-lt"/>
              <a:ea typeface="+mn-ea"/>
              <a:cs typeface="+mn-cs"/>
            </a:rPr>
            <a:t>万円の増加となった。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新庁舎建設事業の財源として活用するため、平成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年度より市有施設最適化整備更新基金に毎年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万円の積立を行ったことにより、令和元年度までは基金残高が増加していたが、工事の本格実施に伴い、基金の取り崩しを行ったため、令和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2,900</a:t>
          </a:r>
          <a:r>
            <a:rPr kumimoji="1" lang="ja-JP" altLang="ja-JP" sz="1100">
              <a:solidFill>
                <a:schemeClr val="dk1"/>
              </a:solidFill>
              <a:effectLst/>
              <a:latin typeface="+mn-lt"/>
              <a:ea typeface="+mn-ea"/>
              <a:cs typeface="+mn-cs"/>
            </a:rPr>
            <a:t>万円が減少している。</a:t>
          </a:r>
          <a:r>
            <a:rPr kumimoji="1" lang="ja-JP" altLang="en-US" sz="1100">
              <a:solidFill>
                <a:schemeClr val="dk1"/>
              </a:solidFill>
              <a:effectLst/>
              <a:latin typeface="+mn-lt"/>
              <a:ea typeface="+mn-ea"/>
              <a:cs typeface="+mn-cs"/>
            </a:rPr>
            <a:t>今後はごみ焼却施設の基幹的設備改良工事を予定しているため</a:t>
          </a:r>
          <a:r>
            <a:rPr kumimoji="1" lang="ja-JP" altLang="ja-JP" sz="1100">
              <a:solidFill>
                <a:schemeClr val="dk1"/>
              </a:solidFill>
              <a:effectLst/>
              <a:latin typeface="+mn-lt"/>
              <a:ea typeface="+mn-ea"/>
              <a:cs typeface="+mn-cs"/>
            </a:rPr>
            <a:t>、基金残高の増加は見込めないが、その後は、老朽化した施設の更新や統廃合などの建設事業を実施するため、経常収支比率が</a:t>
          </a:r>
          <a:r>
            <a:rPr kumimoji="1" lang="en-US" altLang="ja-JP" sz="1100">
              <a:solidFill>
                <a:schemeClr val="dk1"/>
              </a:solidFill>
              <a:effectLst/>
              <a:latin typeface="+mn-lt"/>
              <a:ea typeface="+mn-ea"/>
              <a:cs typeface="+mn-cs"/>
            </a:rPr>
            <a:t>92.9</a:t>
          </a:r>
          <a:r>
            <a:rPr kumimoji="1" lang="ja-JP" altLang="ja-JP" sz="1100">
              <a:solidFill>
                <a:schemeClr val="dk1"/>
              </a:solidFill>
              <a:effectLst/>
              <a:latin typeface="+mn-lt"/>
              <a:ea typeface="+mn-ea"/>
              <a:cs typeface="+mn-cs"/>
            </a:rPr>
            <a:t>％と硬直した財政状況ではあるものの、新たな行財政改革アクションプランに基づき経費削減を行い、基金残高の維持に努める。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卑弥呼の里・桜井ふるさと基金   ：</a:t>
          </a:r>
          <a:r>
            <a:rPr lang="ja-JP" altLang="ja-JP" sz="1100">
              <a:solidFill>
                <a:schemeClr val="dk1"/>
              </a:solidFill>
              <a:effectLst/>
              <a:latin typeface="+mn-lt"/>
              <a:ea typeface="+mn-ea"/>
              <a:cs typeface="+mn-cs"/>
            </a:rPr>
            <a:t>個人又は団体から広く寄附金を募り、これを財源として各種事業を実施し、桜井市の特色を生かした、個性豊かで</a:t>
          </a:r>
          <a:endParaRPr lang="ja-JP" altLang="ja-JP">
            <a:effectLst/>
          </a:endParaRPr>
        </a:p>
        <a:p>
          <a:r>
            <a:rPr lang="ja-JP" altLang="ja-JP" sz="1100">
              <a:solidFill>
                <a:schemeClr val="dk1"/>
              </a:solidFill>
              <a:effectLst/>
              <a:latin typeface="+mn-lt"/>
              <a:ea typeface="+mn-ea"/>
              <a:cs typeface="+mn-cs"/>
            </a:rPr>
            <a:t>　　　　　　　　　　　　　　　   魅力に満ちた「夢と希望とロマン」にあふれるまちづくりと次世代へ美しいふるさとを託すために資することを目的とする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市有施設最適化整備更新基金       ：</a:t>
          </a:r>
          <a:r>
            <a:rPr lang="ja-JP" altLang="ja-JP" sz="1100">
              <a:solidFill>
                <a:schemeClr val="dk1"/>
              </a:solidFill>
              <a:effectLst/>
              <a:latin typeface="+mn-lt"/>
              <a:ea typeface="+mn-ea"/>
              <a:cs typeface="+mn-cs"/>
            </a:rPr>
            <a:t>市有施設の最適化整備及び更新に必要な財源を確保し、将来にわたる市財政の健全な運営に資することを目的とする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地域公共事業積立基金　　　　   ：</a:t>
          </a:r>
          <a:r>
            <a:rPr lang="ja-JP" altLang="ja-JP" sz="1100">
              <a:solidFill>
                <a:schemeClr val="dk1"/>
              </a:solidFill>
              <a:effectLst/>
              <a:latin typeface="+mn-lt"/>
              <a:ea typeface="+mn-ea"/>
              <a:cs typeface="+mn-cs"/>
            </a:rPr>
            <a:t>財産区財産を処分することにより発生する金銭を当該財産区住民の福祉を増進する目的をもって行う公共事業の資金</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職員退職手当基金　　　　　　   ：職員の退職手当支給のため</a:t>
          </a:r>
          <a:endParaRPr lang="ja-JP" altLang="ja-JP" sz="1400">
            <a:effectLst/>
          </a:endParaRPr>
        </a:p>
        <a:p>
          <a:r>
            <a:rPr kumimoji="1" lang="ja-JP" altLang="ja-JP" sz="1100">
              <a:solidFill>
                <a:schemeClr val="dk1"/>
              </a:solidFill>
              <a:effectLst/>
              <a:latin typeface="+mn-lt"/>
              <a:ea typeface="+mn-ea"/>
              <a:cs typeface="+mn-cs"/>
            </a:rPr>
            <a:t>戒重集会所管理基金　　　　 　  ：</a:t>
          </a:r>
          <a:r>
            <a:rPr lang="ja-JP" altLang="ja-JP" sz="1100">
              <a:solidFill>
                <a:schemeClr val="dk1"/>
              </a:solidFill>
              <a:effectLst/>
              <a:latin typeface="+mn-lt"/>
              <a:ea typeface="+mn-ea"/>
              <a:cs typeface="+mn-cs"/>
            </a:rPr>
            <a:t>戒重集会所の管理に要する資金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卑弥呼の里・桜井ふるさと基金   ：</a:t>
          </a:r>
          <a:r>
            <a:rPr kumimoji="1" lang="ja-JP" altLang="ja-JP" sz="1100" b="0" i="0" baseline="0">
              <a:solidFill>
                <a:schemeClr val="dk1"/>
              </a:solidFill>
              <a:effectLst/>
              <a:latin typeface="+mn-lt"/>
              <a:ea typeface="+mn-ea"/>
              <a:cs typeface="+mn-cs"/>
            </a:rPr>
            <a:t>寄附金を積み立てたことによる増加</a:t>
          </a:r>
          <a:endParaRPr lang="ja-JP" altLang="ja-JP">
            <a:effectLst/>
          </a:endParaRPr>
        </a:p>
        <a:p>
          <a:r>
            <a:rPr kumimoji="1" lang="ja-JP" altLang="ja-JP" sz="1100">
              <a:solidFill>
                <a:schemeClr val="dk1"/>
              </a:solidFill>
              <a:effectLst/>
              <a:latin typeface="+mn-lt"/>
              <a:ea typeface="+mn-ea"/>
              <a:cs typeface="+mn-cs"/>
            </a:rPr>
            <a:t>市有施設最適化整備更新基金       ：新庁舎建設工事による減少</a:t>
          </a:r>
          <a:endParaRPr lang="ja-JP" altLang="ja-JP" sz="1400">
            <a:effectLst/>
          </a:endParaRPr>
        </a:p>
        <a:p>
          <a:r>
            <a:rPr kumimoji="1" lang="ja-JP" altLang="ja-JP" sz="1100">
              <a:solidFill>
                <a:schemeClr val="dk1"/>
              </a:solidFill>
              <a:effectLst/>
              <a:latin typeface="+mn-lt"/>
              <a:ea typeface="+mn-ea"/>
              <a:cs typeface="+mn-cs"/>
            </a:rPr>
            <a:t>地域公共事業積立基金　　　　   ：</a:t>
          </a:r>
          <a:r>
            <a:rPr lang="ja-JP" altLang="ja-JP" sz="1100">
              <a:solidFill>
                <a:schemeClr val="dk1"/>
              </a:solidFill>
              <a:effectLst/>
              <a:latin typeface="+mn-lt"/>
              <a:ea typeface="+mn-ea"/>
              <a:cs typeface="+mn-cs"/>
            </a:rPr>
            <a:t>住民の福祉を増進するため取崩したことによる減少</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職員退職手当基金　　　　　　   ：</a:t>
          </a:r>
          <a:r>
            <a:rPr kumimoji="1" lang="ja-JP" altLang="en-US" sz="1100">
              <a:solidFill>
                <a:schemeClr val="dk1"/>
              </a:solidFill>
              <a:effectLst/>
              <a:latin typeface="+mn-lt"/>
              <a:ea typeface="+mn-ea"/>
              <a:cs typeface="+mn-cs"/>
            </a:rPr>
            <a:t>積み立て、取崩しともに行っていない</a:t>
          </a:r>
          <a:endParaRPr lang="ja-JP" altLang="ja-JP" sz="1400">
            <a:effectLst/>
          </a:endParaRPr>
        </a:p>
        <a:p>
          <a:r>
            <a:rPr kumimoji="1" lang="ja-JP" altLang="ja-JP" sz="1100">
              <a:solidFill>
                <a:schemeClr val="dk1"/>
              </a:solidFill>
              <a:effectLst/>
              <a:latin typeface="+mn-lt"/>
              <a:ea typeface="+mn-ea"/>
              <a:cs typeface="+mn-cs"/>
            </a:rPr>
            <a:t>戒重集会所管理基金　　　　 　  ：</a:t>
          </a:r>
          <a:r>
            <a:rPr lang="ja-JP" altLang="ja-JP" sz="1100" b="0" i="0" baseline="0">
              <a:solidFill>
                <a:schemeClr val="dk1"/>
              </a:solidFill>
              <a:effectLst/>
              <a:latin typeface="+mn-lt"/>
              <a:ea typeface="+mn-ea"/>
              <a:cs typeface="+mn-cs"/>
            </a:rPr>
            <a:t>戒重集会所の維持管理のために取り崩したことによる減少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卑弥呼の里・桜井ふるさと基金   ：</a:t>
          </a:r>
          <a:r>
            <a:rPr kumimoji="1" lang="ja-JP" altLang="ja-JP" sz="1100" b="0" i="0" baseline="0">
              <a:solidFill>
                <a:schemeClr val="dk1"/>
              </a:solidFill>
              <a:effectLst/>
              <a:latin typeface="+mn-lt"/>
              <a:ea typeface="+mn-ea"/>
              <a:cs typeface="+mn-cs"/>
            </a:rPr>
            <a:t>ふるさと寄附金の</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分の</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を毎年積立予定</a:t>
          </a:r>
          <a:endParaRPr lang="ja-JP" altLang="ja-JP">
            <a:effectLst/>
          </a:endParaRPr>
        </a:p>
        <a:p>
          <a:r>
            <a:rPr kumimoji="1" lang="ja-JP" altLang="ja-JP" sz="1100">
              <a:solidFill>
                <a:schemeClr val="dk1"/>
              </a:solidFill>
              <a:effectLst/>
              <a:latin typeface="+mn-lt"/>
              <a:ea typeface="+mn-ea"/>
              <a:cs typeface="+mn-cs"/>
            </a:rPr>
            <a:t>市有施設最適化整備更新基金       ：施設の老朽化に伴う更新や統廃合などの建設事業のため、毎年積立予定</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地域公共事業積立基金　　　　   ：</a:t>
          </a:r>
          <a:r>
            <a:rPr lang="ja-JP" altLang="ja-JP" sz="1100">
              <a:solidFill>
                <a:schemeClr val="dk1"/>
              </a:solidFill>
              <a:effectLst/>
              <a:latin typeface="+mn-lt"/>
              <a:ea typeface="+mn-ea"/>
              <a:cs typeface="+mn-cs"/>
            </a:rPr>
            <a:t>財産処分代金から処分に係る必要経費を差し引いた額を積立予定</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職員退職手当基金　　　　　　   ：退職者数の増減により、積立てと取り崩しを行い財政負担の平準化を図る予定</a:t>
          </a:r>
          <a:endParaRPr lang="ja-JP" altLang="ja-JP" sz="1400">
            <a:effectLst/>
          </a:endParaRPr>
        </a:p>
        <a:p>
          <a:r>
            <a:rPr kumimoji="1" lang="ja-JP" altLang="ja-JP" sz="1100">
              <a:solidFill>
                <a:schemeClr val="dk1"/>
              </a:solidFill>
              <a:effectLst/>
              <a:latin typeface="+mn-lt"/>
              <a:ea typeface="+mn-ea"/>
              <a:cs typeface="+mn-cs"/>
            </a:rPr>
            <a:t>戒重集会所管理基金　　　　 　  ：基金の運用から生ずる収益を積立予定</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年度末と比較すると、</a:t>
          </a:r>
          <a:r>
            <a:rPr kumimoji="1" lang="ja-JP" altLang="en-US" sz="1100">
              <a:solidFill>
                <a:schemeClr val="dk1"/>
              </a:solidFill>
              <a:effectLst/>
              <a:latin typeface="+mn-lt"/>
              <a:ea typeface="+mn-ea"/>
              <a:cs typeface="+mn-cs"/>
            </a:rPr>
            <a:t>普通交付税の増収や地方消費税交付金など各種交付金の増収により実質収支が大幅に増加したことから</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5,100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年度は、経常収支比率が</a:t>
          </a:r>
          <a:r>
            <a:rPr kumimoji="1" lang="en-US" altLang="ja-JP" sz="1100" b="0" i="0" baseline="0">
              <a:solidFill>
                <a:schemeClr val="dk1"/>
              </a:solidFill>
              <a:effectLst/>
              <a:latin typeface="+mn-lt"/>
              <a:ea typeface="+mn-ea"/>
              <a:cs typeface="+mn-cs"/>
            </a:rPr>
            <a:t>92.9</a:t>
          </a:r>
          <a:r>
            <a:rPr kumimoji="1" lang="ja-JP" altLang="ja-JP" sz="1100" b="0" i="0" baseline="0">
              <a:solidFill>
                <a:schemeClr val="dk1"/>
              </a:solidFill>
              <a:effectLst/>
              <a:latin typeface="+mn-lt"/>
              <a:ea typeface="+mn-ea"/>
              <a:cs typeface="+mn-cs"/>
            </a:rPr>
            <a:t>％と</a:t>
          </a:r>
          <a:r>
            <a:rPr kumimoji="1" lang="ja-JP" altLang="en-US" sz="1100" b="0" i="0" baseline="0">
              <a:solidFill>
                <a:schemeClr val="dk1"/>
              </a:solidFill>
              <a:effectLst/>
              <a:latin typeface="+mn-lt"/>
              <a:ea typeface="+mn-ea"/>
              <a:cs typeface="+mn-cs"/>
            </a:rPr>
            <a:t>前年度に引き続き</a:t>
          </a:r>
          <a:r>
            <a:rPr kumimoji="1" lang="ja-JP" altLang="ja-JP" sz="1100" b="0" i="0" baseline="0">
              <a:solidFill>
                <a:schemeClr val="dk1"/>
              </a:solidFill>
              <a:effectLst/>
              <a:latin typeface="+mn-lt"/>
              <a:ea typeface="+mn-ea"/>
              <a:cs typeface="+mn-cs"/>
            </a:rPr>
            <a:t>に</a:t>
          </a:r>
          <a:r>
            <a:rPr kumimoji="1" lang="en-US" altLang="ja-JP" sz="1100" b="0" i="0" baseline="0">
              <a:solidFill>
                <a:schemeClr val="dk1"/>
              </a:solidFill>
              <a:effectLst/>
              <a:latin typeface="+mn-lt"/>
              <a:ea typeface="+mn-ea"/>
              <a:cs typeface="+mn-cs"/>
            </a:rPr>
            <a:t>100</a:t>
          </a:r>
          <a:r>
            <a:rPr kumimoji="1" lang="ja-JP" altLang="ja-JP" sz="1100" b="0" i="0" baseline="0">
              <a:solidFill>
                <a:schemeClr val="dk1"/>
              </a:solidFill>
              <a:effectLst/>
              <a:latin typeface="+mn-lt"/>
              <a:ea typeface="+mn-ea"/>
              <a:cs typeface="+mn-cs"/>
            </a:rPr>
            <a:t>％を下回ったが、硬直した財政状況に変わりはなく、基金残高の増加は見込まれない。そのため、令和元年度より取り組んでいる新たな行財政改革アクションプランを着実に取り組むことにより、基金残高の維持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年度と比較すると</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残高が約</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2,400</a:t>
          </a:r>
          <a:r>
            <a:rPr lang="ja-JP" altLang="ja-JP" sz="1100">
              <a:solidFill>
                <a:schemeClr val="dk1"/>
              </a:solidFill>
              <a:effectLst/>
              <a:latin typeface="+mn-lt"/>
              <a:ea typeface="+mn-ea"/>
              <a:cs typeface="+mn-cs"/>
            </a:rPr>
            <a:t>万円増加している。その要因は、</a:t>
          </a:r>
          <a:r>
            <a:rPr lang="ja-JP" altLang="en-US" sz="1100">
              <a:solidFill>
                <a:schemeClr val="dk1"/>
              </a:solidFill>
              <a:effectLst/>
              <a:latin typeface="+mn-lt"/>
              <a:ea typeface="+mn-ea"/>
              <a:cs typeface="+mn-cs"/>
            </a:rPr>
            <a:t>臨時財政対策債の償還を推進するために増額された普通交付税の一部である約</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1,200</a:t>
          </a:r>
          <a:r>
            <a:rPr lang="ja-JP" altLang="en-US" sz="1100">
              <a:solidFill>
                <a:schemeClr val="dk1"/>
              </a:solidFill>
              <a:effectLst/>
              <a:latin typeface="+mn-lt"/>
              <a:ea typeface="+mn-ea"/>
              <a:cs typeface="+mn-cs"/>
            </a:rPr>
            <a:t>万円を積み立てたことによるものである。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まちづくり連携協定に基づき実施した事業に伴い発行した地方債の元利償還金に対して計画的に取り崩していく。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55,760
55,049
98.91
26,874,455
25,755,117
1,102,519
13,360,786
21,934,469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年度に策定した公共施設等総合管理計画において、長寿命化対策を図るとともに、複合化・除却等により公共施設の延べ床面積を</a:t>
          </a:r>
          <a:r>
            <a:rPr kumimoji="1" lang="en-US" altLang="ja-JP" sz="1100">
              <a:latin typeface="ＭＳ Ｐゴシック" panose="020B0600070205080204" pitchFamily="50" charset="-128"/>
              <a:ea typeface="ＭＳ Ｐゴシック" panose="020B0600070205080204" pitchFamily="50" charset="-128"/>
            </a:rPr>
            <a:t>32.2</a:t>
          </a:r>
          <a:r>
            <a:rPr kumimoji="1" lang="ja-JP" altLang="en-US" sz="1100">
              <a:latin typeface="ＭＳ Ｐゴシック" panose="020B0600070205080204" pitchFamily="50" charset="-128"/>
              <a:ea typeface="ＭＳ Ｐゴシック" panose="020B0600070205080204" pitchFamily="50" charset="-128"/>
            </a:rPr>
            <a:t>％縮減することを目標に掲げている。令和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年度は、新庁舎が完成し、旧庁舎の除却を行ったことにより有形固定資産減価償却率が大幅に改善された。今後も各施設のあり方を検討し、計画的に施設の更新、集約、除却等を行っていく。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D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D00-000046000000}"/>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D00-000048000000}"/>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D00-00004A000000}"/>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137001</xdr:rowOff>
    </xdr:from>
    <xdr:to>
      <xdr:col>23</xdr:col>
      <xdr:colOff>136525</xdr:colOff>
      <xdr:row>29</xdr:row>
      <xdr:rowOff>67151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570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159878</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556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105728</xdr:rowOff>
    </xdr:from>
    <xdr:to>
      <xdr:col>19</xdr:col>
      <xdr:colOff>187325</xdr:colOff>
      <xdr:row>32</xdr:row>
      <xdr:rowOff>35878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16351</xdr:rowOff>
    </xdr:from>
    <xdr:to>
      <xdr:col>23</xdr:col>
      <xdr:colOff>85725</xdr:colOff>
      <xdr:row>31</xdr:row>
      <xdr:rowOff>156528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4051300" y="5759926"/>
          <a:ext cx="711200" cy="48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65246</xdr:rowOff>
    </xdr:from>
    <xdr:to>
      <xdr:col>15</xdr:col>
      <xdr:colOff>187325</xdr:colOff>
      <xdr:row>31</xdr:row>
      <xdr:rowOff>166846</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615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116046</xdr:rowOff>
    </xdr:from>
    <xdr:to>
      <xdr:col>19</xdr:col>
      <xdr:colOff>136525</xdr:colOff>
      <xdr:row>31</xdr:row>
      <xdr:rowOff>156528</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3289300" y="6202521"/>
          <a:ext cx="762000" cy="4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38259</xdr:rowOff>
    </xdr:from>
    <xdr:to>
      <xdr:col>11</xdr:col>
      <xdr:colOff>187325</xdr:colOff>
      <xdr:row>31</xdr:row>
      <xdr:rowOff>139859</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476500" y="61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89059</xdr:rowOff>
    </xdr:from>
    <xdr:to>
      <xdr:col>15</xdr:col>
      <xdr:colOff>136525</xdr:colOff>
      <xdr:row>31</xdr:row>
      <xdr:rowOff>116046</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2527300" y="6175534"/>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476</xdr:rowOff>
    </xdr:from>
    <xdr:to>
      <xdr:col>7</xdr:col>
      <xdr:colOff>187325</xdr:colOff>
      <xdr:row>31</xdr:row>
      <xdr:rowOff>102076</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1714500" y="608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51276</xdr:rowOff>
    </xdr:from>
    <xdr:to>
      <xdr:col>11</xdr:col>
      <xdr:colOff>136525</xdr:colOff>
      <xdr:row>31</xdr:row>
      <xdr:rowOff>89059</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1765300" y="6137751"/>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836044" y="584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3086744" y="579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324744" y="57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8" name="n_4aveValue有形固定資産減価償却率">
          <a:extLst>
            <a:ext uri="{FF2B5EF4-FFF2-40B4-BE49-F238E27FC236}">
              <a16:creationId xmlns:a16="http://schemas.microsoft.com/office/drawing/2014/main" id="{00000000-0008-0000-0D00-000062000000}"/>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27005</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836044" y="628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157973</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3086744" y="6244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130986</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324744" y="6217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93203</xdr:rowOff>
    </xdr:from>
    <xdr:ext cx="405111" cy="259045"/>
    <xdr:sp macro="" textlink="">
      <xdr:nvSpPr>
        <xdr:cNvPr id="102" name="n_4mainValue有形固定資産減価償却率">
          <a:extLst>
            <a:ext uri="{FF2B5EF4-FFF2-40B4-BE49-F238E27FC236}">
              <a16:creationId xmlns:a16="http://schemas.microsoft.com/office/drawing/2014/main" id="{00000000-0008-0000-0D00-000066000000}"/>
            </a:ext>
          </a:extLst>
        </xdr:cNvPr>
        <xdr:cNvSpPr txBox="1"/>
      </xdr:nvSpPr>
      <xdr:spPr>
        <a:xfrm>
          <a:off x="1562744" y="6179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債務償還比率は全国平均、類似団体平均ともに上回っている。令和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大幅な黒字が出たことにより基金残高が増加し、比率が改善されたが、人口減少による歳入減少、高齢化に伴う扶助費の増加等の要因により厳しい財政状況が続いている。今後も歳入の増加は見込めず、また、施設の老朽化に伴う更新や統廃合などの建設事業にかかる起債も見込まれる。事業の選択や計画的な執行を行い、比率が過度にならないように財政運用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135248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312833"/>
          <a:ext cx="1269" cy="108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139075</xdr:rowOff>
    </xdr:from>
    <xdr:ext cx="469744"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39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135248</xdr:rowOff>
    </xdr:from>
    <xdr:to>
      <xdr:col>76</xdr:col>
      <xdr:colOff>111125</xdr:colOff>
      <xdr:row>32</xdr:row>
      <xdr:rowOff>135248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3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86842</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565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63965</xdr:rowOff>
    </xdr:from>
    <xdr:to>
      <xdr:col>76</xdr:col>
      <xdr:colOff>73025</xdr:colOff>
      <xdr:row>29</xdr:row>
      <xdr:rowOff>165565</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580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94862</xdr:rowOff>
    </xdr:from>
    <xdr:to>
      <xdr:col>72</xdr:col>
      <xdr:colOff>123825</xdr:colOff>
      <xdr:row>31</xdr:row>
      <xdr:rowOff>25012</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60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111534</xdr:rowOff>
    </xdr:from>
    <xdr:to>
      <xdr:col>68</xdr:col>
      <xdr:colOff>123825</xdr:colOff>
      <xdr:row>31</xdr:row>
      <xdr:rowOff>41684</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271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118971</xdr:rowOff>
    </xdr:from>
    <xdr:to>
      <xdr:col>64</xdr:col>
      <xdr:colOff>123825</xdr:colOff>
      <xdr:row>31</xdr:row>
      <xdr:rowOff>49121</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509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162271</xdr:rowOff>
    </xdr:from>
    <xdr:to>
      <xdr:col>60</xdr:col>
      <xdr:colOff>123825</xdr:colOff>
      <xdr:row>31</xdr:row>
      <xdr:rowOff>92421</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747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105728</xdr:rowOff>
    </xdr:from>
    <xdr:to>
      <xdr:col>76</xdr:col>
      <xdr:colOff>73025</xdr:colOff>
      <xdr:row>32</xdr:row>
      <xdr:rowOff>35878</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7447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84155</xdr:rowOff>
    </xdr:from>
    <xdr:ext cx="469744" cy="2590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4846300" y="617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11663</xdr:rowOff>
    </xdr:from>
    <xdr:to>
      <xdr:col>72</xdr:col>
      <xdr:colOff>123825</xdr:colOff>
      <xdr:row>34</xdr:row>
      <xdr:rowOff>113263</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033500" y="661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156528</xdr:rowOff>
    </xdr:from>
    <xdr:to>
      <xdr:col>76</xdr:col>
      <xdr:colOff>22225</xdr:colOff>
      <xdr:row>34</xdr:row>
      <xdr:rowOff>62463</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4084300" y="6243003"/>
          <a:ext cx="711200" cy="42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135925</xdr:rowOff>
    </xdr:from>
    <xdr:to>
      <xdr:col>68</xdr:col>
      <xdr:colOff>123825</xdr:colOff>
      <xdr:row>35</xdr:row>
      <xdr:rowOff>66075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3271500" y="67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62463</xdr:rowOff>
    </xdr:from>
    <xdr:to>
      <xdr:col>72</xdr:col>
      <xdr:colOff>73025</xdr:colOff>
      <xdr:row>35</xdr:row>
      <xdr:rowOff>15275</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3322300" y="6663288"/>
          <a:ext cx="762000" cy="12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88067</xdr:rowOff>
    </xdr:from>
    <xdr:to>
      <xdr:col>64</xdr:col>
      <xdr:colOff>123825</xdr:colOff>
      <xdr:row>35</xdr:row>
      <xdr:rowOff>18217</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2509500" y="668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138867</xdr:rowOff>
    </xdr:from>
    <xdr:to>
      <xdr:col>68</xdr:col>
      <xdr:colOff>73025</xdr:colOff>
      <xdr:row>35</xdr:row>
      <xdr:rowOff>15275</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2560300" y="6739692"/>
          <a:ext cx="762000" cy="4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10344</xdr:rowOff>
    </xdr:from>
    <xdr:to>
      <xdr:col>60</xdr:col>
      <xdr:colOff>123825</xdr:colOff>
      <xdr:row>34</xdr:row>
      <xdr:rowOff>111944</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747500" y="6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61144</xdr:rowOff>
    </xdr:from>
    <xdr:to>
      <xdr:col>64</xdr:col>
      <xdr:colOff>73025</xdr:colOff>
      <xdr:row>34</xdr:row>
      <xdr:rowOff>138867</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1798300" y="6661969"/>
          <a:ext cx="762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41539</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3836727" y="57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58211</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30874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65648</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2325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108948</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1563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104390</xdr:rowOff>
    </xdr:from>
    <xdr:ext cx="560923" cy="259045"/>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3791138" y="67052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57202</xdr:rowOff>
    </xdr:from>
    <xdr:ext cx="560923" cy="259045"/>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3041838" y="68294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9344</xdr:rowOff>
    </xdr:from>
    <xdr:ext cx="560923" cy="259045"/>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2279838" y="6781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103071</xdr:rowOff>
    </xdr:from>
    <xdr:ext cx="560923" cy="2590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1517838" y="67038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55,760
55,049
98.91
26,874,455
25,755,117
1,102,519
13,360,786
21,934,469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51543</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39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170724</xdr:rowOff>
    </xdr:from>
    <xdr:to>
      <xdr:col>20</xdr:col>
      <xdr:colOff>38100</xdr:colOff>
      <xdr:row>38</xdr:row>
      <xdr:rowOff>100874</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50074</xdr:rowOff>
    </xdr:from>
    <xdr:to>
      <xdr:col>24</xdr:col>
      <xdr:colOff>63500</xdr:colOff>
      <xdr:row>38</xdr:row>
      <xdr:rowOff>79466</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56517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141333</xdr:rowOff>
    </xdr:from>
    <xdr:to>
      <xdr:col>15</xdr:col>
      <xdr:colOff>101600</xdr:colOff>
      <xdr:row>38</xdr:row>
      <xdr:rowOff>71482</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20683</xdr:rowOff>
    </xdr:from>
    <xdr:to>
      <xdr:col>19</xdr:col>
      <xdr:colOff>177800</xdr:colOff>
      <xdr:row>38</xdr:row>
      <xdr:rowOff>50074</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5357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131536</xdr:rowOff>
    </xdr:from>
    <xdr:to>
      <xdr:col>10</xdr:col>
      <xdr:colOff>165100</xdr:colOff>
      <xdr:row>38</xdr:row>
      <xdr:rowOff>61686</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10885</xdr:rowOff>
    </xdr:from>
    <xdr:to>
      <xdr:col>15</xdr:col>
      <xdr:colOff>50800</xdr:colOff>
      <xdr:row>38</xdr:row>
      <xdr:rowOff>20683</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52598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116840</xdr:rowOff>
    </xdr:from>
    <xdr:to>
      <xdr:col>6</xdr:col>
      <xdr:colOff>38100</xdr:colOff>
      <xdr:row>38</xdr:row>
      <xdr:rowOff>46990</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167640</xdr:rowOff>
    </xdr:from>
    <xdr:to>
      <xdr:col>10</xdr:col>
      <xdr:colOff>114300</xdr:colOff>
      <xdr:row>38</xdr:row>
      <xdr:rowOff>10885</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51129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117401</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88010</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78213</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63517</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3302</xdr:rowOff>
    </xdr:from>
    <xdr:to>
      <xdr:col>55</xdr:col>
      <xdr:colOff>50800</xdr:colOff>
      <xdr:row>40</xdr:row>
      <xdr:rowOff>104902</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686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26179</xdr:rowOff>
    </xdr:from>
    <xdr:ext cx="469744"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671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xdr:rowOff>
    </xdr:from>
    <xdr:to>
      <xdr:col>50</xdr:col>
      <xdr:colOff>165100</xdr:colOff>
      <xdr:row>40</xdr:row>
      <xdr:rowOff>108712</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54102</xdr:rowOff>
    </xdr:from>
    <xdr:to>
      <xdr:col>55</xdr:col>
      <xdr:colOff>0</xdr:colOff>
      <xdr:row>40</xdr:row>
      <xdr:rowOff>57912</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691210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10122</xdr:rowOff>
    </xdr:from>
    <xdr:to>
      <xdr:col>46</xdr:col>
      <xdr:colOff>38100</xdr:colOff>
      <xdr:row>40</xdr:row>
      <xdr:rowOff>111722</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68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57912</xdr:rowOff>
    </xdr:from>
    <xdr:to>
      <xdr:col>50</xdr:col>
      <xdr:colOff>114300</xdr:colOff>
      <xdr:row>40</xdr:row>
      <xdr:rowOff>60922</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6915912"/>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15456</xdr:rowOff>
    </xdr:from>
    <xdr:to>
      <xdr:col>41</xdr:col>
      <xdr:colOff>101600</xdr:colOff>
      <xdr:row>40</xdr:row>
      <xdr:rowOff>117056</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687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60922</xdr:rowOff>
    </xdr:from>
    <xdr:to>
      <xdr:col>45</xdr:col>
      <xdr:colOff>177800</xdr:colOff>
      <xdr:row>40</xdr:row>
      <xdr:rowOff>66256</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691892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18618</xdr:rowOff>
    </xdr:from>
    <xdr:to>
      <xdr:col>36</xdr:col>
      <xdr:colOff>165100</xdr:colOff>
      <xdr:row>40</xdr:row>
      <xdr:rowOff>120218</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68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66256</xdr:rowOff>
    </xdr:from>
    <xdr:to>
      <xdr:col>41</xdr:col>
      <xdr:colOff>50800</xdr:colOff>
      <xdr:row>40</xdr:row>
      <xdr:rowOff>69418</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6924256"/>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91727" y="700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142626</xdr:rowOff>
    </xdr:from>
    <xdr:ext cx="469744"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515427" y="7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626427" y="70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37427" y="700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125239</xdr:rowOff>
    </xdr:from>
    <xdr:ext cx="469744"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917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128249</xdr:rowOff>
    </xdr:from>
    <xdr:ext cx="469744"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515427" y="66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133583</xdr:rowOff>
    </xdr:from>
    <xdr:ext cx="469744"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626427" y="664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136745</xdr:rowOff>
    </xdr:from>
    <xdr:ext cx="469744"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37427" y="665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154957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115751</xdr:rowOff>
    </xdr:from>
    <xdr:to>
      <xdr:col>20</xdr:col>
      <xdr:colOff>38100</xdr:colOff>
      <xdr:row>59</xdr:row>
      <xdr:rowOff>45901</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166551</xdr:rowOff>
    </xdr:from>
    <xdr:to>
      <xdr:col>24</xdr:col>
      <xdr:colOff>63500</xdr:colOff>
      <xdr:row>59</xdr:row>
      <xdr:rowOff>11430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11065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99423</xdr:rowOff>
    </xdr:from>
    <xdr:to>
      <xdr:col>15</xdr:col>
      <xdr:colOff>101600</xdr:colOff>
      <xdr:row>59</xdr:row>
      <xdr:rowOff>29573</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150223</xdr:rowOff>
    </xdr:from>
    <xdr:to>
      <xdr:col>19</xdr:col>
      <xdr:colOff>177800</xdr:colOff>
      <xdr:row>58</xdr:row>
      <xdr:rowOff>166551</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0943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76563</xdr:rowOff>
    </xdr:from>
    <xdr:to>
      <xdr:col>10</xdr:col>
      <xdr:colOff>165100</xdr:colOff>
      <xdr:row>59</xdr:row>
      <xdr:rowOff>6713</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127363</xdr:rowOff>
    </xdr:from>
    <xdr:to>
      <xdr:col>15</xdr:col>
      <xdr:colOff>50800</xdr:colOff>
      <xdr:row>58</xdr:row>
      <xdr:rowOff>150223</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0714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53703</xdr:rowOff>
    </xdr:from>
    <xdr:to>
      <xdr:col>6</xdr:col>
      <xdr:colOff>38100</xdr:colOff>
      <xdr:row>58</xdr:row>
      <xdr:rowOff>155303</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104503</xdr:rowOff>
    </xdr:from>
    <xdr:to>
      <xdr:col>10</xdr:col>
      <xdr:colOff>114300</xdr:colOff>
      <xdr:row>58</xdr:row>
      <xdr:rowOff>127363</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0486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62428</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46100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843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19944</xdr:rowOff>
    </xdr:from>
    <xdr:to>
      <xdr:col>55</xdr:col>
      <xdr:colOff>50800</xdr:colOff>
      <xdr:row>63</xdr:row>
      <xdr:rowOff>121544</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82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42821</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67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24088</xdr:rowOff>
    </xdr:from>
    <xdr:to>
      <xdr:col>50</xdr:col>
      <xdr:colOff>165100</xdr:colOff>
      <xdr:row>63</xdr:row>
      <xdr:rowOff>125688</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8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70744</xdr:rowOff>
    </xdr:from>
    <xdr:to>
      <xdr:col>55</xdr:col>
      <xdr:colOff>0</xdr:colOff>
      <xdr:row>63</xdr:row>
      <xdr:rowOff>74888</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872094"/>
          <a:ext cx="838200" cy="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27318</xdr:rowOff>
    </xdr:from>
    <xdr:to>
      <xdr:col>46</xdr:col>
      <xdr:colOff>38100</xdr:colOff>
      <xdr:row>63</xdr:row>
      <xdr:rowOff>128918</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82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74888</xdr:rowOff>
    </xdr:from>
    <xdr:to>
      <xdr:col>50</xdr:col>
      <xdr:colOff>114300</xdr:colOff>
      <xdr:row>63</xdr:row>
      <xdr:rowOff>78118</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876238"/>
          <a:ext cx="889000" cy="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29180</xdr:rowOff>
    </xdr:from>
    <xdr:to>
      <xdr:col>41</xdr:col>
      <xdr:colOff>101600</xdr:colOff>
      <xdr:row>63</xdr:row>
      <xdr:rowOff>130780</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8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78118</xdr:rowOff>
    </xdr:from>
    <xdr:to>
      <xdr:col>45</xdr:col>
      <xdr:colOff>177800</xdr:colOff>
      <xdr:row>63</xdr:row>
      <xdr:rowOff>79980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0879468"/>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30877</xdr:rowOff>
    </xdr:from>
    <xdr:to>
      <xdr:col>36</xdr:col>
      <xdr:colOff>165100</xdr:colOff>
      <xdr:row>63</xdr:row>
      <xdr:rowOff>132477</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8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79980</xdr:rowOff>
    </xdr:from>
    <xdr:to>
      <xdr:col>41</xdr:col>
      <xdr:colOff>50800</xdr:colOff>
      <xdr:row>63</xdr:row>
      <xdr:rowOff>81677</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0881330"/>
          <a:ext cx="8890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150606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95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154002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95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154011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95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155422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142215</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27095" y="1060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145445</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50795" y="10603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147307</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61795" y="1060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149004</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72795" y="1060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140788</xdr:rowOff>
    </xdr:from>
    <xdr:to>
      <xdr:col>24</xdr:col>
      <xdr:colOff>114300</xdr:colOff>
      <xdr:row>85</xdr:row>
      <xdr:rowOff>70938</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119215</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113030</xdr:rowOff>
    </xdr:from>
    <xdr:to>
      <xdr:col>20</xdr:col>
      <xdr:colOff>38100</xdr:colOff>
      <xdr:row>85</xdr:row>
      <xdr:rowOff>43180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163830</xdr:rowOff>
    </xdr:from>
    <xdr:to>
      <xdr:col>24</xdr:col>
      <xdr:colOff>63500</xdr:colOff>
      <xdr:row>85</xdr:row>
      <xdr:rowOff>20138</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56563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83638</xdr:rowOff>
    </xdr:from>
    <xdr:to>
      <xdr:col>15</xdr:col>
      <xdr:colOff>101600</xdr:colOff>
      <xdr:row>85</xdr:row>
      <xdr:rowOff>13788</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134438</xdr:rowOff>
    </xdr:from>
    <xdr:to>
      <xdr:col>19</xdr:col>
      <xdr:colOff>177800</xdr:colOff>
      <xdr:row>84</xdr:row>
      <xdr:rowOff>163830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45362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46082</xdr:rowOff>
    </xdr:from>
    <xdr:to>
      <xdr:col>10</xdr:col>
      <xdr:colOff>165100</xdr:colOff>
      <xdr:row>84</xdr:row>
      <xdr:rowOff>147682</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96882</xdr:rowOff>
    </xdr:from>
    <xdr:to>
      <xdr:col>15</xdr:col>
      <xdr:colOff>50800</xdr:colOff>
      <xdr:row>84</xdr:row>
      <xdr:rowOff>134438</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449868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16692</xdr:rowOff>
    </xdr:from>
    <xdr:to>
      <xdr:col>6</xdr:col>
      <xdr:colOff>38100</xdr:colOff>
      <xdr:row>84</xdr:row>
      <xdr:rowOff>118292</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67492</xdr:rowOff>
    </xdr:from>
    <xdr:to>
      <xdr:col>10</xdr:col>
      <xdr:colOff>114300</xdr:colOff>
      <xdr:row>84</xdr:row>
      <xdr:rowOff>96882</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446929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34307</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4915</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138809</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109419</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59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94742</xdr:rowOff>
    </xdr:from>
    <xdr:to>
      <xdr:col>55</xdr:col>
      <xdr:colOff>50800</xdr:colOff>
      <xdr:row>85</xdr:row>
      <xdr:rowOff>24892</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117619</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34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97789</xdr:rowOff>
    </xdr:from>
    <xdr:to>
      <xdr:col>50</xdr:col>
      <xdr:colOff>165100</xdr:colOff>
      <xdr:row>85</xdr:row>
      <xdr:rowOff>27939</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145542</xdr:rowOff>
    </xdr:from>
    <xdr:to>
      <xdr:col>55</xdr:col>
      <xdr:colOff>0</xdr:colOff>
      <xdr:row>84</xdr:row>
      <xdr:rowOff>148589</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4547342"/>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100457</xdr:rowOff>
    </xdr:from>
    <xdr:to>
      <xdr:col>46</xdr:col>
      <xdr:colOff>38100</xdr:colOff>
      <xdr:row>85</xdr:row>
      <xdr:rowOff>30607</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5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148589</xdr:rowOff>
    </xdr:from>
    <xdr:to>
      <xdr:col>50</xdr:col>
      <xdr:colOff>114300</xdr:colOff>
      <xdr:row>84</xdr:row>
      <xdr:rowOff>151257</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550389"/>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108077</xdr:rowOff>
    </xdr:from>
    <xdr:to>
      <xdr:col>41</xdr:col>
      <xdr:colOff>101600</xdr:colOff>
      <xdr:row>85</xdr:row>
      <xdr:rowOff>38227</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50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151257</xdr:rowOff>
    </xdr:from>
    <xdr:to>
      <xdr:col>45</xdr:col>
      <xdr:colOff>177800</xdr:colOff>
      <xdr:row>84</xdr:row>
      <xdr:rowOff>158877</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455305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109982</xdr:rowOff>
    </xdr:from>
    <xdr:to>
      <xdr:col>36</xdr:col>
      <xdr:colOff>165100</xdr:colOff>
      <xdr:row>85</xdr:row>
      <xdr:rowOff>40132</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51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158877</xdr:rowOff>
    </xdr:from>
    <xdr:to>
      <xdr:col>41</xdr:col>
      <xdr:colOff>50800</xdr:colOff>
      <xdr:row>84</xdr:row>
      <xdr:rowOff>160782</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456067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136796</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135653</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136796</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44466</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27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47134</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2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54754</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56659</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154940</xdr:rowOff>
    </xdr:from>
    <xdr:to>
      <xdr:col>85</xdr:col>
      <xdr:colOff>177800</xdr:colOff>
      <xdr:row>40</xdr:row>
      <xdr:rowOff>85090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133367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128270</xdr:rowOff>
    </xdr:from>
    <xdr:to>
      <xdr:col>81</xdr:col>
      <xdr:colOff>101600</xdr:colOff>
      <xdr:row>40</xdr:row>
      <xdr:rowOff>58420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xdr:rowOff>
    </xdr:from>
    <xdr:to>
      <xdr:col>85</xdr:col>
      <xdr:colOff>127000</xdr:colOff>
      <xdr:row>40</xdr:row>
      <xdr:rowOff>34290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5481300" y="68656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97790</xdr:rowOff>
    </xdr:from>
    <xdr:to>
      <xdr:col>76</xdr:col>
      <xdr:colOff>165100</xdr:colOff>
      <xdr:row>40</xdr:row>
      <xdr:rowOff>27940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148590</xdr:rowOff>
    </xdr:from>
    <xdr:to>
      <xdr:col>81</xdr:col>
      <xdr:colOff>50800</xdr:colOff>
      <xdr:row>40</xdr:row>
      <xdr:rowOff>7620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4592300" y="6835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73025</xdr:rowOff>
    </xdr:from>
    <xdr:to>
      <xdr:col>72</xdr:col>
      <xdr:colOff>38100</xdr:colOff>
      <xdr:row>40</xdr:row>
      <xdr:rowOff>3175</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123825</xdr:rowOff>
    </xdr:from>
    <xdr:to>
      <xdr:col>76</xdr:col>
      <xdr:colOff>114300</xdr:colOff>
      <xdr:row>39</xdr:row>
      <xdr:rowOff>148590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3703300" y="68103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124460</xdr:rowOff>
    </xdr:from>
    <xdr:to>
      <xdr:col>67</xdr:col>
      <xdr:colOff>101600</xdr:colOff>
      <xdr:row>39</xdr:row>
      <xdr:rowOff>54610</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3810</xdr:rowOff>
    </xdr:from>
    <xdr:to>
      <xdr:col>71</xdr:col>
      <xdr:colOff>177800</xdr:colOff>
      <xdr:row>39</xdr:row>
      <xdr:rowOff>123825</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814300" y="669036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49547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19067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165752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45737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0000000-0008-0000-0E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00000000-0008-0000-0E00-0000DF010000}"/>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00000000-0008-0000-0E00-0000E1010000}"/>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00000000-0008-0000-0E00-0000E3010000}"/>
            </a:ext>
          </a:extLst>
        </xdr:cNvPr>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78740</xdr:rowOff>
    </xdr:from>
    <xdr:to>
      <xdr:col>116</xdr:col>
      <xdr:colOff>114300</xdr:colOff>
      <xdr:row>38</xdr:row>
      <xdr:rowOff>8890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2110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101617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00000000-0008-0000-0E00-0000EF010000}"/>
            </a:ext>
          </a:extLst>
        </xdr:cNvPr>
        <xdr:cNvSpPr txBox="1"/>
      </xdr:nvSpPr>
      <xdr:spPr>
        <a:xfrm>
          <a:off x="22199600"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86360</xdr:rowOff>
    </xdr:from>
    <xdr:to>
      <xdr:col>112</xdr:col>
      <xdr:colOff>38100</xdr:colOff>
      <xdr:row>38</xdr:row>
      <xdr:rowOff>16510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1272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129540</xdr:rowOff>
    </xdr:from>
    <xdr:to>
      <xdr:col>116</xdr:col>
      <xdr:colOff>63500</xdr:colOff>
      <xdr:row>37</xdr:row>
      <xdr:rowOff>137160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1323300" y="64731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90170</xdr:rowOff>
    </xdr:from>
    <xdr:to>
      <xdr:col>107</xdr:col>
      <xdr:colOff>101600</xdr:colOff>
      <xdr:row>38</xdr:row>
      <xdr:rowOff>20320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20383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137160</xdr:rowOff>
    </xdr:from>
    <xdr:to>
      <xdr:col>111</xdr:col>
      <xdr:colOff>177800</xdr:colOff>
      <xdr:row>37</xdr:row>
      <xdr:rowOff>140970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20434300" y="6480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97790</xdr:rowOff>
    </xdr:from>
    <xdr:to>
      <xdr:col>102</xdr:col>
      <xdr:colOff>165100</xdr:colOff>
      <xdr:row>38</xdr:row>
      <xdr:rowOff>27940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9494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140970</xdr:rowOff>
    </xdr:from>
    <xdr:to>
      <xdr:col>107</xdr:col>
      <xdr:colOff>50800</xdr:colOff>
      <xdr:row>37</xdr:row>
      <xdr:rowOff>148590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9545300" y="6484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132080</xdr:rowOff>
    </xdr:from>
    <xdr:to>
      <xdr:col>98</xdr:col>
      <xdr:colOff>38100</xdr:colOff>
      <xdr:row>39</xdr:row>
      <xdr:rowOff>62230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8605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148590</xdr:rowOff>
    </xdr:from>
    <xdr:to>
      <xdr:col>102</xdr:col>
      <xdr:colOff>114300</xdr:colOff>
      <xdr:row>39</xdr:row>
      <xdr:rowOff>11430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18656300" y="64922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33037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10757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36847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20199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44467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9310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78757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84214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00000000-0008-0000-0E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00000000-0008-0000-0E00-00001902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00000000-0008-0000-0E00-00001B020000}"/>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00000000-0008-0000-0E00-00001D020000}"/>
            </a:ext>
          </a:extLst>
        </xdr:cNvPr>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6268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118127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00000000-0008-0000-0E00-000029020000}"/>
            </a:ext>
          </a:extLst>
        </xdr:cNvPr>
        <xdr:cNvSpPr txBox="1"/>
      </xdr:nvSpPr>
      <xdr:spPr>
        <a:xfrm>
          <a:off x="16357600"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99695</xdr:rowOff>
    </xdr:from>
    <xdr:to>
      <xdr:col>81</xdr:col>
      <xdr:colOff>101600</xdr:colOff>
      <xdr:row>61</xdr:row>
      <xdr:rowOff>29845</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5430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150495</xdr:rowOff>
    </xdr:from>
    <xdr:to>
      <xdr:col>85</xdr:col>
      <xdr:colOff>127000</xdr:colOff>
      <xdr:row>61</xdr:row>
      <xdr:rowOff>19050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5481300" y="104374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71120</xdr:rowOff>
    </xdr:from>
    <xdr:to>
      <xdr:col>76</xdr:col>
      <xdr:colOff>165100</xdr:colOff>
      <xdr:row>61</xdr:row>
      <xdr:rowOff>1270</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4541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121920</xdr:rowOff>
    </xdr:from>
    <xdr:to>
      <xdr:col>81</xdr:col>
      <xdr:colOff>50800</xdr:colOff>
      <xdr:row>60</xdr:row>
      <xdr:rowOff>150495</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4592300" y="104089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74930</xdr:rowOff>
    </xdr:from>
    <xdr:to>
      <xdr:col>72</xdr:col>
      <xdr:colOff>38100</xdr:colOff>
      <xdr:row>61</xdr:row>
      <xdr:rowOff>5080</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3652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121920</xdr:rowOff>
    </xdr:from>
    <xdr:to>
      <xdr:col>76</xdr:col>
      <xdr:colOff>114300</xdr:colOff>
      <xdr:row>60</xdr:row>
      <xdr:rowOff>125730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flipV="1">
          <a:off x="13703300" y="10408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55880</xdr:rowOff>
    </xdr:from>
    <xdr:to>
      <xdr:col>67</xdr:col>
      <xdr:colOff>101600</xdr:colOff>
      <xdr:row>60</xdr:row>
      <xdr:rowOff>157480</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2763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106680</xdr:rowOff>
    </xdr:from>
    <xdr:to>
      <xdr:col>71</xdr:col>
      <xdr:colOff>177800</xdr:colOff>
      <xdr:row>60</xdr:row>
      <xdr:rowOff>125730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2814300" y="10393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65" name="n_4ave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20972</xdr:rowOff>
    </xdr:from>
    <xdr:ext cx="405111" cy="259045"/>
    <xdr:sp macro="" textlink="">
      <xdr:nvSpPr>
        <xdr:cNvPr id="566" name="n_1mainValue【学校施設】&#10;有形固定資産減価償却率">
          <a:extLst>
            <a:ext uri="{FF2B5EF4-FFF2-40B4-BE49-F238E27FC236}">
              <a16:creationId xmlns:a16="http://schemas.microsoft.com/office/drawing/2014/main" id="{00000000-0008-0000-0E00-000036020000}"/>
            </a:ext>
          </a:extLst>
        </xdr:cNvPr>
        <xdr:cNvSpPr txBox="1"/>
      </xdr:nvSpPr>
      <xdr:spPr>
        <a:xfrm>
          <a:off x="152660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163847</xdr:rowOff>
    </xdr:from>
    <xdr:ext cx="405111" cy="259045"/>
    <xdr:sp macro="" textlink="">
      <xdr:nvSpPr>
        <xdr:cNvPr id="567" name="n_2mainValue【学校施設】&#10;有形固定資産減価償却率">
          <a:extLst>
            <a:ext uri="{FF2B5EF4-FFF2-40B4-BE49-F238E27FC236}">
              <a16:creationId xmlns:a16="http://schemas.microsoft.com/office/drawing/2014/main" id="{00000000-0008-0000-0E00-000037020000}"/>
            </a:ext>
          </a:extLst>
        </xdr:cNvPr>
        <xdr:cNvSpPr txBox="1"/>
      </xdr:nvSpPr>
      <xdr:spPr>
        <a:xfrm>
          <a:off x="14389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167657</xdr:rowOff>
    </xdr:from>
    <xdr:ext cx="405111" cy="259045"/>
    <xdr:sp macro="" textlink="">
      <xdr:nvSpPr>
        <xdr:cNvPr id="568" name="n_3mainValue【学校施設】&#10;有形固定資産減価償却率">
          <a:extLst>
            <a:ext uri="{FF2B5EF4-FFF2-40B4-BE49-F238E27FC236}">
              <a16:creationId xmlns:a16="http://schemas.microsoft.com/office/drawing/2014/main" id="{00000000-0008-0000-0E00-000038020000}"/>
            </a:ext>
          </a:extLst>
        </xdr:cNvPr>
        <xdr:cNvSpPr txBox="1"/>
      </xdr:nvSpPr>
      <xdr:spPr>
        <a:xfrm>
          <a:off x="13500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148607</xdr:rowOff>
    </xdr:from>
    <xdr:ext cx="405111" cy="259045"/>
    <xdr:sp macro="" textlink="">
      <xdr:nvSpPr>
        <xdr:cNvPr id="569" name="n_4mainValue【学校施設】&#10;有形固定資産減価償却率">
          <a:extLst>
            <a:ext uri="{FF2B5EF4-FFF2-40B4-BE49-F238E27FC236}">
              <a16:creationId xmlns:a16="http://schemas.microsoft.com/office/drawing/2014/main" id="{00000000-0008-0000-0E00-000039020000}"/>
            </a:ext>
          </a:extLst>
        </xdr:cNvPr>
        <xdr:cNvSpPr txBox="1"/>
      </xdr:nvSpPr>
      <xdr:spPr>
        <a:xfrm>
          <a:off x="12611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00000000-0008-0000-0E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00000000-0008-0000-0E00-000052020000}"/>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00000000-0008-0000-0E00-000054020000}"/>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60406</xdr:rowOff>
    </xdr:from>
    <xdr:ext cx="469744" cy="259045"/>
    <xdr:sp macro="" textlink="">
      <xdr:nvSpPr>
        <xdr:cNvPr id="598" name="【学校施設】&#10;一人当たり面積平均値テキスト">
          <a:extLst>
            <a:ext uri="{FF2B5EF4-FFF2-40B4-BE49-F238E27FC236}">
              <a16:creationId xmlns:a16="http://schemas.microsoft.com/office/drawing/2014/main" id="{00000000-0008-0000-0E00-000056020000}"/>
            </a:ext>
          </a:extLst>
        </xdr:cNvPr>
        <xdr:cNvSpPr txBox="1"/>
      </xdr:nvSpPr>
      <xdr:spPr>
        <a:xfrm>
          <a:off x="22199600" y="10690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42355</xdr:rowOff>
    </xdr:from>
    <xdr:to>
      <xdr:col>116</xdr:col>
      <xdr:colOff>114300</xdr:colOff>
      <xdr:row>62</xdr:row>
      <xdr:rowOff>143955</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2110700" y="106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65232</xdr:rowOff>
    </xdr:from>
    <xdr:ext cx="469744" cy="259045"/>
    <xdr:sp macro="" textlink="">
      <xdr:nvSpPr>
        <xdr:cNvPr id="610" name="【学校施設】&#10;一人当たり面積該当値テキスト">
          <a:extLst>
            <a:ext uri="{FF2B5EF4-FFF2-40B4-BE49-F238E27FC236}">
              <a16:creationId xmlns:a16="http://schemas.microsoft.com/office/drawing/2014/main" id="{00000000-0008-0000-0E00-000062020000}"/>
            </a:ext>
          </a:extLst>
        </xdr:cNvPr>
        <xdr:cNvSpPr txBox="1"/>
      </xdr:nvSpPr>
      <xdr:spPr>
        <a:xfrm>
          <a:off x="22199600" y="105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45593</xdr:rowOff>
    </xdr:from>
    <xdr:to>
      <xdr:col>112</xdr:col>
      <xdr:colOff>38100</xdr:colOff>
      <xdr:row>62</xdr:row>
      <xdr:rowOff>147193</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1272500" y="1067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93155</xdr:rowOff>
    </xdr:from>
    <xdr:to>
      <xdr:col>116</xdr:col>
      <xdr:colOff>63500</xdr:colOff>
      <xdr:row>62</xdr:row>
      <xdr:rowOff>96393</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21323300" y="10723055"/>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48260</xdr:rowOff>
    </xdr:from>
    <xdr:to>
      <xdr:col>107</xdr:col>
      <xdr:colOff>101600</xdr:colOff>
      <xdr:row>62</xdr:row>
      <xdr:rowOff>149860</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20383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96393</xdr:rowOff>
    </xdr:from>
    <xdr:to>
      <xdr:col>111</xdr:col>
      <xdr:colOff>177800</xdr:colOff>
      <xdr:row>62</xdr:row>
      <xdr:rowOff>99060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20434300" y="1072629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51689</xdr:rowOff>
    </xdr:from>
    <xdr:to>
      <xdr:col>102</xdr:col>
      <xdr:colOff>165100</xdr:colOff>
      <xdr:row>62</xdr:row>
      <xdr:rowOff>153289</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9494500" y="106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99060</xdr:rowOff>
    </xdr:from>
    <xdr:to>
      <xdr:col>107</xdr:col>
      <xdr:colOff>50800</xdr:colOff>
      <xdr:row>62</xdr:row>
      <xdr:rowOff>102489</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9545300" y="1072896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39497</xdr:rowOff>
    </xdr:from>
    <xdr:to>
      <xdr:col>98</xdr:col>
      <xdr:colOff>38100</xdr:colOff>
      <xdr:row>62</xdr:row>
      <xdr:rowOff>141097</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86055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90297</xdr:rowOff>
    </xdr:from>
    <xdr:to>
      <xdr:col>102</xdr:col>
      <xdr:colOff>114300</xdr:colOff>
      <xdr:row>62</xdr:row>
      <xdr:rowOff>102489</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8656300" y="10720197"/>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970</xdr:rowOff>
    </xdr:from>
    <xdr:ext cx="469744" cy="259045"/>
    <xdr:sp macro="" textlink="">
      <xdr:nvSpPr>
        <xdr:cNvPr id="619" name="n_1aveValue【学校施設】&#10;一人当たり面積">
          <a:extLst>
            <a:ext uri="{FF2B5EF4-FFF2-40B4-BE49-F238E27FC236}">
              <a16:creationId xmlns:a16="http://schemas.microsoft.com/office/drawing/2014/main" id="{00000000-0008-0000-0E00-00006B020000}"/>
            </a:ext>
          </a:extLst>
        </xdr:cNvPr>
        <xdr:cNvSpPr txBox="1"/>
      </xdr:nvSpPr>
      <xdr:spPr>
        <a:xfrm>
          <a:off x="21075727" y="108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5160</xdr:rowOff>
    </xdr:from>
    <xdr:ext cx="469744" cy="259045"/>
    <xdr:sp macro="" textlink="">
      <xdr:nvSpPr>
        <xdr:cNvPr id="620" name="n_2aveValue【学校施設】&#10;一人当たり面積">
          <a:extLst>
            <a:ext uri="{FF2B5EF4-FFF2-40B4-BE49-F238E27FC236}">
              <a16:creationId xmlns:a16="http://schemas.microsoft.com/office/drawing/2014/main" id="{00000000-0008-0000-0E00-00006C020000}"/>
            </a:ext>
          </a:extLst>
        </xdr:cNvPr>
        <xdr:cNvSpPr txBox="1"/>
      </xdr:nvSpPr>
      <xdr:spPr>
        <a:xfrm>
          <a:off x="20199427" y="1080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10685</xdr:rowOff>
    </xdr:from>
    <xdr:ext cx="469744" cy="259045"/>
    <xdr:sp macro="" textlink="">
      <xdr:nvSpPr>
        <xdr:cNvPr id="621" name="n_3aveValue【学校施設】&#10;一人当たり面積">
          <a:extLst>
            <a:ext uri="{FF2B5EF4-FFF2-40B4-BE49-F238E27FC236}">
              <a16:creationId xmlns:a16="http://schemas.microsoft.com/office/drawing/2014/main" id="{00000000-0008-0000-0E00-00006D020000}"/>
            </a:ext>
          </a:extLst>
        </xdr:cNvPr>
        <xdr:cNvSpPr txBox="1"/>
      </xdr:nvSpPr>
      <xdr:spPr>
        <a:xfrm>
          <a:off x="19310427" y="108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10304</xdr:rowOff>
    </xdr:from>
    <xdr:ext cx="469744" cy="259045"/>
    <xdr:sp macro="" textlink="">
      <xdr:nvSpPr>
        <xdr:cNvPr id="622" name="n_4aveValue【学校施設】&#10;一人当たり面積">
          <a:extLst>
            <a:ext uri="{FF2B5EF4-FFF2-40B4-BE49-F238E27FC236}">
              <a16:creationId xmlns:a16="http://schemas.microsoft.com/office/drawing/2014/main" id="{00000000-0008-0000-0E00-00006E020000}"/>
            </a:ext>
          </a:extLst>
        </xdr:cNvPr>
        <xdr:cNvSpPr txBox="1"/>
      </xdr:nvSpPr>
      <xdr:spPr>
        <a:xfrm>
          <a:off x="18421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163720</xdr:rowOff>
    </xdr:from>
    <xdr:ext cx="469744" cy="259045"/>
    <xdr:sp macro="" textlink="">
      <xdr:nvSpPr>
        <xdr:cNvPr id="623" name="n_1mainValue【学校施設】&#10;一人当たり面積">
          <a:extLst>
            <a:ext uri="{FF2B5EF4-FFF2-40B4-BE49-F238E27FC236}">
              <a16:creationId xmlns:a16="http://schemas.microsoft.com/office/drawing/2014/main" id="{00000000-0008-0000-0E00-00006F020000}"/>
            </a:ext>
          </a:extLst>
        </xdr:cNvPr>
        <xdr:cNvSpPr txBox="1"/>
      </xdr:nvSpPr>
      <xdr:spPr>
        <a:xfrm>
          <a:off x="21075727" y="1045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624" name="n_2mainValue【学校施設】&#10;一人当たり面積">
          <a:extLst>
            <a:ext uri="{FF2B5EF4-FFF2-40B4-BE49-F238E27FC236}">
              <a16:creationId xmlns:a16="http://schemas.microsoft.com/office/drawing/2014/main" id="{00000000-0008-0000-0E00-000070020000}"/>
            </a:ext>
          </a:extLst>
        </xdr:cNvPr>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169816</xdr:rowOff>
    </xdr:from>
    <xdr:ext cx="469744" cy="259045"/>
    <xdr:sp macro="" textlink="">
      <xdr:nvSpPr>
        <xdr:cNvPr id="625" name="n_3mainValue【学校施設】&#10;一人当たり面積">
          <a:extLst>
            <a:ext uri="{FF2B5EF4-FFF2-40B4-BE49-F238E27FC236}">
              <a16:creationId xmlns:a16="http://schemas.microsoft.com/office/drawing/2014/main" id="{00000000-0008-0000-0E00-000071020000}"/>
            </a:ext>
          </a:extLst>
        </xdr:cNvPr>
        <xdr:cNvSpPr txBox="1"/>
      </xdr:nvSpPr>
      <xdr:spPr>
        <a:xfrm>
          <a:off x="19310427" y="1045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157624</xdr:rowOff>
    </xdr:from>
    <xdr:ext cx="469744" cy="259045"/>
    <xdr:sp macro="" textlink="">
      <xdr:nvSpPr>
        <xdr:cNvPr id="626" name="n_4mainValue【学校施設】&#10;一人当たり面積">
          <a:extLst>
            <a:ext uri="{FF2B5EF4-FFF2-40B4-BE49-F238E27FC236}">
              <a16:creationId xmlns:a16="http://schemas.microsoft.com/office/drawing/2014/main" id="{00000000-0008-0000-0E00-000072020000}"/>
            </a:ext>
          </a:extLst>
        </xdr:cNvPr>
        <xdr:cNvSpPr txBox="1"/>
      </xdr:nvSpPr>
      <xdr:spPr>
        <a:xfrm>
          <a:off x="18421427" y="1044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00000000-0008-0000-0E00-00009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8" name="【公民館】&#10;有形固定資産減価償却率最小値テキスト">
          <a:extLst>
            <a:ext uri="{FF2B5EF4-FFF2-40B4-BE49-F238E27FC236}">
              <a16:creationId xmlns:a16="http://schemas.microsoft.com/office/drawing/2014/main" id="{00000000-0008-0000-0E00-00009C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70" name="【公民館】&#10;有形固定資産減価償却率最大値テキスト">
          <a:extLst>
            <a:ext uri="{FF2B5EF4-FFF2-40B4-BE49-F238E27FC236}">
              <a16:creationId xmlns:a16="http://schemas.microsoft.com/office/drawing/2014/main" id="{00000000-0008-0000-0E00-00009E020000}"/>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672" name="【公民館】&#10;有形固定資産減価償却率平均値テキスト">
          <a:extLst>
            <a:ext uri="{FF2B5EF4-FFF2-40B4-BE49-F238E27FC236}">
              <a16:creationId xmlns:a16="http://schemas.microsoft.com/office/drawing/2014/main" id="{00000000-0008-0000-0E00-0000A0020000}"/>
            </a:ext>
          </a:extLst>
        </xdr:cNvPr>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154939</xdr:rowOff>
    </xdr:from>
    <xdr:to>
      <xdr:col>85</xdr:col>
      <xdr:colOff>177800</xdr:colOff>
      <xdr:row>107</xdr:row>
      <xdr:rowOff>85089</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6268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133366</xdr:rowOff>
    </xdr:from>
    <xdr:ext cx="405111" cy="259045"/>
    <xdr:sp macro="" textlink="">
      <xdr:nvSpPr>
        <xdr:cNvPr id="684" name="【公民館】&#10;有形固定資産減価償却率該当値テキスト">
          <a:extLst>
            <a:ext uri="{FF2B5EF4-FFF2-40B4-BE49-F238E27FC236}">
              <a16:creationId xmlns:a16="http://schemas.microsoft.com/office/drawing/2014/main" id="{00000000-0008-0000-0E00-0000AC020000}"/>
            </a:ext>
          </a:extLst>
        </xdr:cNvPr>
        <xdr:cNvSpPr txBox="1"/>
      </xdr:nvSpPr>
      <xdr:spPr>
        <a:xfrm>
          <a:off x="16357600" y="1830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122555</xdr:rowOff>
    </xdr:from>
    <xdr:to>
      <xdr:col>81</xdr:col>
      <xdr:colOff>101600</xdr:colOff>
      <xdr:row>107</xdr:row>
      <xdr:rowOff>52705</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5430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xdr:rowOff>
    </xdr:from>
    <xdr:to>
      <xdr:col>85</xdr:col>
      <xdr:colOff>127000</xdr:colOff>
      <xdr:row>107</xdr:row>
      <xdr:rowOff>34289</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5481300" y="1834705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95886</xdr:rowOff>
    </xdr:from>
    <xdr:to>
      <xdr:col>76</xdr:col>
      <xdr:colOff>165100</xdr:colOff>
      <xdr:row>107</xdr:row>
      <xdr:rowOff>26036</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4541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146686</xdr:rowOff>
    </xdr:from>
    <xdr:to>
      <xdr:col>81</xdr:col>
      <xdr:colOff>50800</xdr:colOff>
      <xdr:row>107</xdr:row>
      <xdr:rowOff>1905</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4592300" y="1832038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63500</xdr:rowOff>
    </xdr:from>
    <xdr:to>
      <xdr:col>72</xdr:col>
      <xdr:colOff>38100</xdr:colOff>
      <xdr:row>106</xdr:row>
      <xdr:rowOff>165100</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365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114300</xdr:rowOff>
    </xdr:from>
    <xdr:to>
      <xdr:col>76</xdr:col>
      <xdr:colOff>114300</xdr:colOff>
      <xdr:row>106</xdr:row>
      <xdr:rowOff>146686</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3703300" y="182880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147320</xdr:rowOff>
    </xdr:from>
    <xdr:to>
      <xdr:col>67</xdr:col>
      <xdr:colOff>101600</xdr:colOff>
      <xdr:row>108</xdr:row>
      <xdr:rowOff>77470</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2763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114300</xdr:rowOff>
    </xdr:from>
    <xdr:to>
      <xdr:col>71</xdr:col>
      <xdr:colOff>177800</xdr:colOff>
      <xdr:row>108</xdr:row>
      <xdr:rowOff>26670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flipV="1">
          <a:off x="12814300" y="1828800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693" name="n_1aveValue【公民館】&#10;有形固定資産減価償却率">
          <a:extLst>
            <a:ext uri="{FF2B5EF4-FFF2-40B4-BE49-F238E27FC236}">
              <a16:creationId xmlns:a16="http://schemas.microsoft.com/office/drawing/2014/main" id="{00000000-0008-0000-0E00-0000B5020000}"/>
            </a:ext>
          </a:extLst>
        </xdr:cNvPr>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694" name="n_2aveValue【公民館】&#10;有形固定資産減価償却率">
          <a:extLst>
            <a:ext uri="{FF2B5EF4-FFF2-40B4-BE49-F238E27FC236}">
              <a16:creationId xmlns:a16="http://schemas.microsoft.com/office/drawing/2014/main" id="{00000000-0008-0000-0E00-0000B6020000}"/>
            </a:ext>
          </a:extLst>
        </xdr:cNvPr>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695" name="n_3aveValue【公民館】&#10;有形固定資産減価償却率">
          <a:extLst>
            <a:ext uri="{FF2B5EF4-FFF2-40B4-BE49-F238E27FC236}">
              <a16:creationId xmlns:a16="http://schemas.microsoft.com/office/drawing/2014/main" id="{00000000-0008-0000-0E00-0000B7020000}"/>
            </a:ext>
          </a:extLst>
        </xdr:cNvPr>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96" name="n_4aveValue【公民館】&#10;有形固定資産減価償却率">
          <a:extLst>
            <a:ext uri="{FF2B5EF4-FFF2-40B4-BE49-F238E27FC236}">
              <a16:creationId xmlns:a16="http://schemas.microsoft.com/office/drawing/2014/main" id="{00000000-0008-0000-0E00-0000B8020000}"/>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43832</xdr:rowOff>
    </xdr:from>
    <xdr:ext cx="405111" cy="259045"/>
    <xdr:sp macro="" textlink="">
      <xdr:nvSpPr>
        <xdr:cNvPr id="697" name="n_1mainValue【公民館】&#10;有形固定資産減価償却率">
          <a:extLst>
            <a:ext uri="{FF2B5EF4-FFF2-40B4-BE49-F238E27FC236}">
              <a16:creationId xmlns:a16="http://schemas.microsoft.com/office/drawing/2014/main" id="{00000000-0008-0000-0E00-0000B9020000}"/>
            </a:ext>
          </a:extLst>
        </xdr:cNvPr>
        <xdr:cNvSpPr txBox="1"/>
      </xdr:nvSpPr>
      <xdr:spPr>
        <a:xfrm>
          <a:off x="152660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17163</xdr:rowOff>
    </xdr:from>
    <xdr:ext cx="405111" cy="259045"/>
    <xdr:sp macro="" textlink="">
      <xdr:nvSpPr>
        <xdr:cNvPr id="698" name="n_2mainValue【公民館】&#10;有形固定資産減価償却率">
          <a:extLst>
            <a:ext uri="{FF2B5EF4-FFF2-40B4-BE49-F238E27FC236}">
              <a16:creationId xmlns:a16="http://schemas.microsoft.com/office/drawing/2014/main" id="{00000000-0008-0000-0E00-0000BA020000}"/>
            </a:ext>
          </a:extLst>
        </xdr:cNvPr>
        <xdr:cNvSpPr txBox="1"/>
      </xdr:nvSpPr>
      <xdr:spPr>
        <a:xfrm>
          <a:off x="1438974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156227</xdr:rowOff>
    </xdr:from>
    <xdr:ext cx="405111" cy="259045"/>
    <xdr:sp macro="" textlink="">
      <xdr:nvSpPr>
        <xdr:cNvPr id="699" name="n_3mainValue【公民館】&#10;有形固定資産減価償却率">
          <a:extLst>
            <a:ext uri="{FF2B5EF4-FFF2-40B4-BE49-F238E27FC236}">
              <a16:creationId xmlns:a16="http://schemas.microsoft.com/office/drawing/2014/main" id="{00000000-0008-0000-0E00-0000BB020000}"/>
            </a:ext>
          </a:extLst>
        </xdr:cNvPr>
        <xdr:cNvSpPr txBox="1"/>
      </xdr:nvSpPr>
      <xdr:spPr>
        <a:xfrm>
          <a:off x="13500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68597</xdr:rowOff>
    </xdr:from>
    <xdr:ext cx="405111" cy="259045"/>
    <xdr:sp macro="" textlink="">
      <xdr:nvSpPr>
        <xdr:cNvPr id="700" name="n_4mainValue【公民館】&#10;有形固定資産減価償却率">
          <a:extLst>
            <a:ext uri="{FF2B5EF4-FFF2-40B4-BE49-F238E27FC236}">
              <a16:creationId xmlns:a16="http://schemas.microsoft.com/office/drawing/2014/main" id="{00000000-0008-0000-0E00-0000BC020000}"/>
            </a:ext>
          </a:extLst>
        </xdr:cNvPr>
        <xdr:cNvSpPr txBox="1"/>
      </xdr:nvSpPr>
      <xdr:spPr>
        <a:xfrm>
          <a:off x="12611744"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00000000-0008-0000-0E00-0000D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727" name="【公民館】&#10;一人当たり面積最小値テキスト">
          <a:extLst>
            <a:ext uri="{FF2B5EF4-FFF2-40B4-BE49-F238E27FC236}">
              <a16:creationId xmlns:a16="http://schemas.microsoft.com/office/drawing/2014/main" id="{00000000-0008-0000-0E00-0000D7020000}"/>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9" name="【公民館】&#10;一人当たり面積最大値テキスト">
          <a:extLst>
            <a:ext uri="{FF2B5EF4-FFF2-40B4-BE49-F238E27FC236}">
              <a16:creationId xmlns:a16="http://schemas.microsoft.com/office/drawing/2014/main" id="{00000000-0008-0000-0E00-0000D9020000}"/>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731" name="【公民館】&#10;一人当たり面積平均値テキスト">
          <a:extLst>
            <a:ext uri="{FF2B5EF4-FFF2-40B4-BE49-F238E27FC236}">
              <a16:creationId xmlns:a16="http://schemas.microsoft.com/office/drawing/2014/main" id="{00000000-0008-0000-0E00-0000DB020000}"/>
            </a:ext>
          </a:extLst>
        </xdr:cNvPr>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736" name="フローチャート: 判断 735">
          <a:extLst>
            <a:ext uri="{FF2B5EF4-FFF2-40B4-BE49-F238E27FC236}">
              <a16:creationId xmlns:a16="http://schemas.microsoft.com/office/drawing/2014/main" id="{00000000-0008-0000-0E00-0000E0020000}"/>
            </a:ext>
          </a:extLst>
        </xdr:cNvPr>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141332</xdr:rowOff>
    </xdr:from>
    <xdr:to>
      <xdr:col>116</xdr:col>
      <xdr:colOff>114300</xdr:colOff>
      <xdr:row>108</xdr:row>
      <xdr:rowOff>71482</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221107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119759</xdr:rowOff>
    </xdr:from>
    <xdr:ext cx="469744" cy="259045"/>
    <xdr:sp macro="" textlink="">
      <xdr:nvSpPr>
        <xdr:cNvPr id="743" name="【公民館】&#10;一人当たり面積該当値テキスト">
          <a:extLst>
            <a:ext uri="{FF2B5EF4-FFF2-40B4-BE49-F238E27FC236}">
              <a16:creationId xmlns:a16="http://schemas.microsoft.com/office/drawing/2014/main" id="{00000000-0008-0000-0E00-0000E7020000}"/>
            </a:ext>
          </a:extLst>
        </xdr:cNvPr>
        <xdr:cNvSpPr txBox="1"/>
      </xdr:nvSpPr>
      <xdr:spPr>
        <a:xfrm>
          <a:off x="22199600"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144599</xdr:rowOff>
    </xdr:from>
    <xdr:to>
      <xdr:col>112</xdr:col>
      <xdr:colOff>38100</xdr:colOff>
      <xdr:row>108</xdr:row>
      <xdr:rowOff>74749</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21272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20682</xdr:rowOff>
    </xdr:from>
    <xdr:to>
      <xdr:col>116</xdr:col>
      <xdr:colOff>63500</xdr:colOff>
      <xdr:row>108</xdr:row>
      <xdr:rowOff>23949</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flipV="1">
          <a:off x="21323300" y="185372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144599</xdr:rowOff>
    </xdr:from>
    <xdr:to>
      <xdr:col>107</xdr:col>
      <xdr:colOff>101600</xdr:colOff>
      <xdr:row>108</xdr:row>
      <xdr:rowOff>74749</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20383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23949</xdr:rowOff>
    </xdr:from>
    <xdr:to>
      <xdr:col>111</xdr:col>
      <xdr:colOff>177800</xdr:colOff>
      <xdr:row>108</xdr:row>
      <xdr:rowOff>23949</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20434300" y="1854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147864</xdr:rowOff>
    </xdr:from>
    <xdr:to>
      <xdr:col>102</xdr:col>
      <xdr:colOff>165100</xdr:colOff>
      <xdr:row>108</xdr:row>
      <xdr:rowOff>78014</xdr:rowOff>
    </xdr:to>
    <xdr:sp macro="" textlink="">
      <xdr:nvSpPr>
        <xdr:cNvPr id="748" name="楕円 747">
          <a:extLst>
            <a:ext uri="{FF2B5EF4-FFF2-40B4-BE49-F238E27FC236}">
              <a16:creationId xmlns:a16="http://schemas.microsoft.com/office/drawing/2014/main" id="{00000000-0008-0000-0E00-0000EC020000}"/>
            </a:ext>
          </a:extLst>
        </xdr:cNvPr>
        <xdr:cNvSpPr/>
      </xdr:nvSpPr>
      <xdr:spPr>
        <a:xfrm>
          <a:off x="19494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23949</xdr:rowOff>
    </xdr:from>
    <xdr:to>
      <xdr:col>107</xdr:col>
      <xdr:colOff>50800</xdr:colOff>
      <xdr:row>108</xdr:row>
      <xdr:rowOff>27214</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flipV="1">
          <a:off x="19545300" y="185405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102144</xdr:rowOff>
    </xdr:from>
    <xdr:to>
      <xdr:col>98</xdr:col>
      <xdr:colOff>38100</xdr:colOff>
      <xdr:row>108</xdr:row>
      <xdr:rowOff>32294</xdr:rowOff>
    </xdr:to>
    <xdr:sp macro="" textlink="">
      <xdr:nvSpPr>
        <xdr:cNvPr id="750" name="楕円 749">
          <a:extLst>
            <a:ext uri="{FF2B5EF4-FFF2-40B4-BE49-F238E27FC236}">
              <a16:creationId xmlns:a16="http://schemas.microsoft.com/office/drawing/2014/main" id="{00000000-0008-0000-0E00-0000EE020000}"/>
            </a:ext>
          </a:extLst>
        </xdr:cNvPr>
        <xdr:cNvSpPr/>
      </xdr:nvSpPr>
      <xdr:spPr>
        <a:xfrm>
          <a:off x="18605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152944</xdr:rowOff>
    </xdr:from>
    <xdr:to>
      <xdr:col>102</xdr:col>
      <xdr:colOff>114300</xdr:colOff>
      <xdr:row>108</xdr:row>
      <xdr:rowOff>27214</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8656300" y="184980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752" name="n_1aveValue【公民館】&#10;一人当たり面積">
          <a:extLst>
            <a:ext uri="{FF2B5EF4-FFF2-40B4-BE49-F238E27FC236}">
              <a16:creationId xmlns:a16="http://schemas.microsoft.com/office/drawing/2014/main" id="{00000000-0008-0000-0E00-0000F0020000}"/>
            </a:ext>
          </a:extLst>
        </xdr:cNvPr>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753" name="n_2aveValue【公民館】&#10;一人当たり面積">
          <a:extLst>
            <a:ext uri="{FF2B5EF4-FFF2-40B4-BE49-F238E27FC236}">
              <a16:creationId xmlns:a16="http://schemas.microsoft.com/office/drawing/2014/main" id="{00000000-0008-0000-0E00-0000F1020000}"/>
            </a:ext>
          </a:extLst>
        </xdr:cNvPr>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754" name="n_3aveValue【公民館】&#10;一人当たり面積">
          <a:extLst>
            <a:ext uri="{FF2B5EF4-FFF2-40B4-BE49-F238E27FC236}">
              <a16:creationId xmlns:a16="http://schemas.microsoft.com/office/drawing/2014/main" id="{00000000-0008-0000-0E00-0000F2020000}"/>
            </a:ext>
          </a:extLst>
        </xdr:cNvPr>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755" name="n_4aveValue【公民館】&#10;一人当たり面積">
          <a:extLst>
            <a:ext uri="{FF2B5EF4-FFF2-40B4-BE49-F238E27FC236}">
              <a16:creationId xmlns:a16="http://schemas.microsoft.com/office/drawing/2014/main" id="{00000000-0008-0000-0E00-0000F3020000}"/>
            </a:ext>
          </a:extLst>
        </xdr:cNvPr>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65876</xdr:rowOff>
    </xdr:from>
    <xdr:ext cx="469744" cy="259045"/>
    <xdr:sp macro="" textlink="">
      <xdr:nvSpPr>
        <xdr:cNvPr id="756" name="n_1mainValue【公民館】&#10;一人当たり面積">
          <a:extLst>
            <a:ext uri="{FF2B5EF4-FFF2-40B4-BE49-F238E27FC236}">
              <a16:creationId xmlns:a16="http://schemas.microsoft.com/office/drawing/2014/main" id="{00000000-0008-0000-0E00-0000F4020000}"/>
            </a:ext>
          </a:extLst>
        </xdr:cNvPr>
        <xdr:cNvSpPr txBox="1"/>
      </xdr:nvSpPr>
      <xdr:spPr>
        <a:xfrm>
          <a:off x="210757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65876</xdr:rowOff>
    </xdr:from>
    <xdr:ext cx="469744" cy="259045"/>
    <xdr:sp macro="" textlink="">
      <xdr:nvSpPr>
        <xdr:cNvPr id="757" name="n_2mainValue【公民館】&#10;一人当たり面積">
          <a:extLst>
            <a:ext uri="{FF2B5EF4-FFF2-40B4-BE49-F238E27FC236}">
              <a16:creationId xmlns:a16="http://schemas.microsoft.com/office/drawing/2014/main" id="{00000000-0008-0000-0E00-0000F5020000}"/>
            </a:ext>
          </a:extLst>
        </xdr:cNvPr>
        <xdr:cNvSpPr txBox="1"/>
      </xdr:nvSpPr>
      <xdr:spPr>
        <a:xfrm>
          <a:off x="20199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69141</xdr:rowOff>
    </xdr:from>
    <xdr:ext cx="469744" cy="259045"/>
    <xdr:sp macro="" textlink="">
      <xdr:nvSpPr>
        <xdr:cNvPr id="758" name="n_3mainValue【公民館】&#10;一人当たり面積">
          <a:extLst>
            <a:ext uri="{FF2B5EF4-FFF2-40B4-BE49-F238E27FC236}">
              <a16:creationId xmlns:a16="http://schemas.microsoft.com/office/drawing/2014/main" id="{00000000-0008-0000-0E00-0000F6020000}"/>
            </a:ext>
          </a:extLst>
        </xdr:cNvPr>
        <xdr:cNvSpPr txBox="1"/>
      </xdr:nvSpPr>
      <xdr:spPr>
        <a:xfrm>
          <a:off x="19310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23421</xdr:rowOff>
    </xdr:from>
    <xdr:ext cx="469744" cy="259045"/>
    <xdr:sp macro="" textlink="">
      <xdr:nvSpPr>
        <xdr:cNvPr id="759" name="n_4mainValue【公民館】&#10;一人当たり面積">
          <a:extLst>
            <a:ext uri="{FF2B5EF4-FFF2-40B4-BE49-F238E27FC236}">
              <a16:creationId xmlns:a16="http://schemas.microsoft.com/office/drawing/2014/main" id="{00000000-0008-0000-0E00-0000F7020000}"/>
            </a:ext>
          </a:extLst>
        </xdr:cNvPr>
        <xdr:cNvSpPr txBox="1"/>
      </xdr:nvSpPr>
      <xdr:spPr>
        <a:xfrm>
          <a:off x="18421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施設ごとにみると、類似団体平均と比べ、認定こども園・幼稚園・保育所、公営住宅、及び公民館が高く、道路、橋りょう・トンネルが低く、学校施設はほぼ同水準となっている。類似団体平均より高い認定こども園・幼稚園・保育所、公営住宅、公民館及びほぼ同水準の学校施設は、今後もあり方が検討されている施設である。認定こども園・幼稚園・保育所及び公営住宅は、一人当たり面積も類似団体平均を上回っていることや、今後の人口減少も考慮し、施設の規模を検討し更新、集約化等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55,760
55,049
98.91
26,874,455
25,755,117
1,102,519
13,360,786
21,934,469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56424</xdr:rowOff>
    </xdr:from>
    <xdr:to>
      <xdr:col>24</xdr:col>
      <xdr:colOff>114300</xdr:colOff>
      <xdr:row>38</xdr:row>
      <xdr:rowOff>158024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34851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30299</xdr:rowOff>
    </xdr:from>
    <xdr:to>
      <xdr:col>20</xdr:col>
      <xdr:colOff>38100</xdr:colOff>
      <xdr:row>38</xdr:row>
      <xdr:rowOff>131899</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81099</xdr:rowOff>
    </xdr:from>
    <xdr:to>
      <xdr:col>24</xdr:col>
      <xdr:colOff>63500</xdr:colOff>
      <xdr:row>38</xdr:row>
      <xdr:rowOff>107224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59619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xdr:rowOff>
    </xdr:from>
    <xdr:to>
      <xdr:col>15</xdr:col>
      <xdr:colOff>101600</xdr:colOff>
      <xdr:row>38</xdr:row>
      <xdr:rowOff>102507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51707</xdr:rowOff>
    </xdr:from>
    <xdr:to>
      <xdr:col>19</xdr:col>
      <xdr:colOff>177800</xdr:colOff>
      <xdr:row>38</xdr:row>
      <xdr:rowOff>81099</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5668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165826</xdr:rowOff>
    </xdr:from>
    <xdr:to>
      <xdr:col>10</xdr:col>
      <xdr:colOff>165100</xdr:colOff>
      <xdr:row>37</xdr:row>
      <xdr:rowOff>95976</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45176</xdr:rowOff>
    </xdr:from>
    <xdr:to>
      <xdr:col>15</xdr:col>
      <xdr:colOff>50800</xdr:colOff>
      <xdr:row>38</xdr:row>
      <xdr:rowOff>51707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388826"/>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129903</xdr:rowOff>
    </xdr:from>
    <xdr:to>
      <xdr:col>6</xdr:col>
      <xdr:colOff>38100</xdr:colOff>
      <xdr:row>37</xdr:row>
      <xdr:rowOff>60053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9253</xdr:rowOff>
    </xdr:from>
    <xdr:to>
      <xdr:col>10</xdr:col>
      <xdr:colOff>114300</xdr:colOff>
      <xdr:row>37</xdr:row>
      <xdr:rowOff>45176</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3529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67508</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123026</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93634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87103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64262</xdr:rowOff>
    </xdr:from>
    <xdr:to>
      <xdr:col>55</xdr:col>
      <xdr:colOff>50800</xdr:colOff>
      <xdr:row>39</xdr:row>
      <xdr:rowOff>165862</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87139</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60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68834</xdr:rowOff>
    </xdr:from>
    <xdr:to>
      <xdr:col>50</xdr:col>
      <xdr:colOff>165100</xdr:colOff>
      <xdr:row>39</xdr:row>
      <xdr:rowOff>170434</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115062</xdr:rowOff>
    </xdr:from>
    <xdr:to>
      <xdr:col>55</xdr:col>
      <xdr:colOff>0</xdr:colOff>
      <xdr:row>39</xdr:row>
      <xdr:rowOff>119634</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8016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73406</xdr:rowOff>
    </xdr:from>
    <xdr:to>
      <xdr:col>46</xdr:col>
      <xdr:colOff>38100</xdr:colOff>
      <xdr:row>40</xdr:row>
      <xdr:rowOff>3556</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119634</xdr:rowOff>
    </xdr:from>
    <xdr:to>
      <xdr:col>50</xdr:col>
      <xdr:colOff>114300</xdr:colOff>
      <xdr:row>39</xdr:row>
      <xdr:rowOff>124206</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806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73406</xdr:rowOff>
    </xdr:from>
    <xdr:to>
      <xdr:col>41</xdr:col>
      <xdr:colOff>101600</xdr:colOff>
      <xdr:row>40</xdr:row>
      <xdr:rowOff>3556</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124206</xdr:rowOff>
    </xdr:from>
    <xdr:to>
      <xdr:col>45</xdr:col>
      <xdr:colOff>177800</xdr:colOff>
      <xdr:row>39</xdr:row>
      <xdr:rowOff>124206</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61300" y="681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77978</xdr:rowOff>
    </xdr:from>
    <xdr:to>
      <xdr:col>36</xdr:col>
      <xdr:colOff>165100</xdr:colOff>
      <xdr:row>40</xdr:row>
      <xdr:rowOff>8128</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124206</xdr:rowOff>
    </xdr:from>
    <xdr:to>
      <xdr:col>41</xdr:col>
      <xdr:colOff>50800</xdr:colOff>
      <xdr:row>39</xdr:row>
      <xdr:rowOff>128778</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81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154703</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15511</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20083</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20083</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24655</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31115</xdr:rowOff>
    </xdr:from>
    <xdr:to>
      <xdr:col>24</xdr:col>
      <xdr:colOff>114300</xdr:colOff>
      <xdr:row>62</xdr:row>
      <xdr:rowOff>132715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9542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158750</xdr:rowOff>
    </xdr:from>
    <xdr:to>
      <xdr:col>20</xdr:col>
      <xdr:colOff>38100</xdr:colOff>
      <xdr:row>62</xdr:row>
      <xdr:rowOff>88900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38100</xdr:rowOff>
    </xdr:from>
    <xdr:to>
      <xdr:col>24</xdr:col>
      <xdr:colOff>63500</xdr:colOff>
      <xdr:row>62</xdr:row>
      <xdr:rowOff>81915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66800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120650</xdr:rowOff>
    </xdr:from>
    <xdr:to>
      <xdr:col>15</xdr:col>
      <xdr:colOff>101600</xdr:colOff>
      <xdr:row>62</xdr:row>
      <xdr:rowOff>50800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0</xdr:rowOff>
    </xdr:from>
    <xdr:to>
      <xdr:col>19</xdr:col>
      <xdr:colOff>177800</xdr:colOff>
      <xdr:row>62</xdr:row>
      <xdr:rowOff>38100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62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76835</xdr:rowOff>
    </xdr:from>
    <xdr:to>
      <xdr:col>10</xdr:col>
      <xdr:colOff>165100</xdr:colOff>
      <xdr:row>62</xdr:row>
      <xdr:rowOff>6985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127635</xdr:rowOff>
    </xdr:from>
    <xdr:to>
      <xdr:col>15</xdr:col>
      <xdr:colOff>50800</xdr:colOff>
      <xdr:row>62</xdr:row>
      <xdr:rowOff>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5860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44450</xdr:rowOff>
    </xdr:from>
    <xdr:to>
      <xdr:col>6</xdr:col>
      <xdr:colOff>38100</xdr:colOff>
      <xdr:row>61</xdr:row>
      <xdr:rowOff>146050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95250</xdr:rowOff>
    </xdr:from>
    <xdr:to>
      <xdr:col>10</xdr:col>
      <xdr:colOff>114300</xdr:colOff>
      <xdr:row>61</xdr:row>
      <xdr:rowOff>127635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5537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80027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41927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169562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148463</xdr:rowOff>
    </xdr:from>
    <xdr:to>
      <xdr:col>55</xdr:col>
      <xdr:colOff>50800</xdr:colOff>
      <xdr:row>64</xdr:row>
      <xdr:rowOff>78613</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9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149225</xdr:rowOff>
    </xdr:from>
    <xdr:to>
      <xdr:col>50</xdr:col>
      <xdr:colOff>165100</xdr:colOff>
      <xdr:row>64</xdr:row>
      <xdr:rowOff>79375</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27813</xdr:rowOff>
    </xdr:from>
    <xdr:to>
      <xdr:col>55</xdr:col>
      <xdr:colOff>0</xdr:colOff>
      <xdr:row>64</xdr:row>
      <xdr:rowOff>28575</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100061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149606</xdr:rowOff>
    </xdr:from>
    <xdr:to>
      <xdr:col>46</xdr:col>
      <xdr:colOff>38100</xdr:colOff>
      <xdr:row>64</xdr:row>
      <xdr:rowOff>79756</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9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28575</xdr:rowOff>
    </xdr:from>
    <xdr:to>
      <xdr:col>50</xdr:col>
      <xdr:colOff>114300</xdr:colOff>
      <xdr:row>64</xdr:row>
      <xdr:rowOff>28956</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100137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149987</xdr:rowOff>
    </xdr:from>
    <xdr:to>
      <xdr:col>41</xdr:col>
      <xdr:colOff>101600</xdr:colOff>
      <xdr:row>64</xdr:row>
      <xdr:rowOff>80137</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9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28956</xdr:rowOff>
    </xdr:from>
    <xdr:to>
      <xdr:col>45</xdr:col>
      <xdr:colOff>177800</xdr:colOff>
      <xdr:row>64</xdr:row>
      <xdr:rowOff>29337</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100175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145796</xdr:rowOff>
    </xdr:from>
    <xdr:to>
      <xdr:col>36</xdr:col>
      <xdr:colOff>165100</xdr:colOff>
      <xdr:row>64</xdr:row>
      <xdr:rowOff>75946</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9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25146</xdr:rowOff>
    </xdr:from>
    <xdr:to>
      <xdr:col>41</xdr:col>
      <xdr:colOff>50800</xdr:colOff>
      <xdr:row>64</xdr:row>
      <xdr:rowOff>29337</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6972300" y="1099794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70502</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104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70883</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10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71264</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10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67073</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0000000-0008-0000-0F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00000000-0008-0000-0F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00000000-0008-0000-0F00-000022010000}"/>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0000000-0008-0000-0F00-000024010000}"/>
            </a:ext>
          </a:extLst>
        </xdr:cNvPr>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6894</xdr:rowOff>
    </xdr:from>
    <xdr:to>
      <xdr:col>24</xdr:col>
      <xdr:colOff>114300</xdr:colOff>
      <xdr:row>85</xdr:row>
      <xdr:rowOff>108494</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45847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156771</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00000000-0008-0000-0F00-000030010000}"/>
            </a:ext>
          </a:extLst>
        </xdr:cNvPr>
        <xdr:cNvSpPr txBox="1"/>
      </xdr:nvSpPr>
      <xdr:spPr>
        <a:xfrm>
          <a:off x="4673600"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150586</xdr:rowOff>
    </xdr:from>
    <xdr:to>
      <xdr:col>20</xdr:col>
      <xdr:colOff>38100</xdr:colOff>
      <xdr:row>85</xdr:row>
      <xdr:rowOff>80736</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3746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29936</xdr:rowOff>
    </xdr:from>
    <xdr:to>
      <xdr:col>24</xdr:col>
      <xdr:colOff>63500</xdr:colOff>
      <xdr:row>85</xdr:row>
      <xdr:rowOff>57694</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3797300" y="1460318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129358</xdr:rowOff>
    </xdr:from>
    <xdr:to>
      <xdr:col>15</xdr:col>
      <xdr:colOff>101600</xdr:colOff>
      <xdr:row>85</xdr:row>
      <xdr:rowOff>59508</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2857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8708</xdr:rowOff>
    </xdr:from>
    <xdr:to>
      <xdr:col>19</xdr:col>
      <xdr:colOff>177800</xdr:colOff>
      <xdr:row>85</xdr:row>
      <xdr:rowOff>29936</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2908300" y="1458195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101600</xdr:rowOff>
    </xdr:from>
    <xdr:to>
      <xdr:col>10</xdr:col>
      <xdr:colOff>165100</xdr:colOff>
      <xdr:row>85</xdr:row>
      <xdr:rowOff>31750</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196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152400</xdr:rowOff>
    </xdr:from>
    <xdr:to>
      <xdr:col>15</xdr:col>
      <xdr:colOff>50800</xdr:colOff>
      <xdr:row>85</xdr:row>
      <xdr:rowOff>8708</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019300" y="1455420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72208</xdr:rowOff>
    </xdr:from>
    <xdr:to>
      <xdr:col>6</xdr:col>
      <xdr:colOff>38100</xdr:colOff>
      <xdr:row>85</xdr:row>
      <xdr:rowOff>2358</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079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123008</xdr:rowOff>
    </xdr:from>
    <xdr:to>
      <xdr:col>10</xdr:col>
      <xdr:colOff>114300</xdr:colOff>
      <xdr:row>84</xdr:row>
      <xdr:rowOff>152400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130300" y="1452480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a:extLst>
            <a:ext uri="{FF2B5EF4-FFF2-40B4-BE49-F238E27FC236}">
              <a16:creationId xmlns:a16="http://schemas.microsoft.com/office/drawing/2014/main" id="{00000000-0008-0000-0F00-000039010000}"/>
            </a:ext>
          </a:extLst>
        </xdr:cNvPr>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a:extLst>
            <a:ext uri="{FF2B5EF4-FFF2-40B4-BE49-F238E27FC236}">
              <a16:creationId xmlns:a16="http://schemas.microsoft.com/office/drawing/2014/main" id="{00000000-0008-0000-0F00-00003A010000}"/>
            </a:ext>
          </a:extLst>
        </xdr:cNvPr>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a:extLst>
            <a:ext uri="{FF2B5EF4-FFF2-40B4-BE49-F238E27FC236}">
              <a16:creationId xmlns:a16="http://schemas.microsoft.com/office/drawing/2014/main" id="{00000000-0008-0000-0F00-00003B010000}"/>
            </a:ext>
          </a:extLst>
        </xdr:cNvPr>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a:extLst>
            <a:ext uri="{FF2B5EF4-FFF2-40B4-BE49-F238E27FC236}">
              <a16:creationId xmlns:a16="http://schemas.microsoft.com/office/drawing/2014/main" id="{00000000-0008-0000-0F00-00003C010000}"/>
            </a:ext>
          </a:extLst>
        </xdr:cNvPr>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71863</xdr:rowOff>
    </xdr:from>
    <xdr:ext cx="405111" cy="259045"/>
    <xdr:sp macro="" textlink="">
      <xdr:nvSpPr>
        <xdr:cNvPr id="317" name="n_1mainValue【福祉施設】&#10;有形固定資産減価償却率">
          <a:extLst>
            <a:ext uri="{FF2B5EF4-FFF2-40B4-BE49-F238E27FC236}">
              <a16:creationId xmlns:a16="http://schemas.microsoft.com/office/drawing/2014/main" id="{00000000-0008-0000-0F00-00003D010000}"/>
            </a:ext>
          </a:extLst>
        </xdr:cNvPr>
        <xdr:cNvSpPr txBox="1"/>
      </xdr:nvSpPr>
      <xdr:spPr>
        <a:xfrm>
          <a:off x="3582044"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50635</xdr:rowOff>
    </xdr:from>
    <xdr:ext cx="405111" cy="259045"/>
    <xdr:sp macro="" textlink="">
      <xdr:nvSpPr>
        <xdr:cNvPr id="318" name="n_2mainValue【福祉施設】&#10;有形固定資産減価償却率">
          <a:extLst>
            <a:ext uri="{FF2B5EF4-FFF2-40B4-BE49-F238E27FC236}">
              <a16:creationId xmlns:a16="http://schemas.microsoft.com/office/drawing/2014/main" id="{00000000-0008-0000-0F00-00003E010000}"/>
            </a:ext>
          </a:extLst>
        </xdr:cNvPr>
        <xdr:cNvSpPr txBox="1"/>
      </xdr:nvSpPr>
      <xdr:spPr>
        <a:xfrm>
          <a:off x="2705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22877</xdr:rowOff>
    </xdr:from>
    <xdr:ext cx="405111" cy="259045"/>
    <xdr:sp macro="" textlink="">
      <xdr:nvSpPr>
        <xdr:cNvPr id="319" name="n_3mainValue【福祉施設】&#10;有形固定資産減価償却率">
          <a:extLst>
            <a:ext uri="{FF2B5EF4-FFF2-40B4-BE49-F238E27FC236}">
              <a16:creationId xmlns:a16="http://schemas.microsoft.com/office/drawing/2014/main" id="{00000000-0008-0000-0F00-00003F010000}"/>
            </a:ext>
          </a:extLst>
        </xdr:cNvPr>
        <xdr:cNvSpPr txBox="1"/>
      </xdr:nvSpPr>
      <xdr:spPr>
        <a:xfrm>
          <a:off x="1816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164935</xdr:rowOff>
    </xdr:from>
    <xdr:ext cx="405111" cy="259045"/>
    <xdr:sp macro="" textlink="">
      <xdr:nvSpPr>
        <xdr:cNvPr id="320" name="n_4mainValue【福祉施設】&#10;有形固定資産減価償却率">
          <a:extLst>
            <a:ext uri="{FF2B5EF4-FFF2-40B4-BE49-F238E27FC236}">
              <a16:creationId xmlns:a16="http://schemas.microsoft.com/office/drawing/2014/main" id="{00000000-0008-0000-0F00-000040010000}"/>
            </a:ext>
          </a:extLst>
        </xdr:cNvPr>
        <xdr:cNvSpPr txBox="1"/>
      </xdr:nvSpPr>
      <xdr:spPr>
        <a:xfrm>
          <a:off x="9277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福祉施設】&#10;一人当たり面積グラフ枠">
          <a:extLst>
            <a:ext uri="{FF2B5EF4-FFF2-40B4-BE49-F238E27FC236}">
              <a16:creationId xmlns:a16="http://schemas.microsoft.com/office/drawing/2014/main" id="{00000000-0008-0000-0F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83820</xdr:rowOff>
    </xdr:from>
    <xdr:to>
      <xdr:col>54</xdr:col>
      <xdr:colOff>189865</xdr:colOff>
      <xdr:row>86</xdr:row>
      <xdr:rowOff>24385</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flipV="1">
          <a:off x="10476865" y="13799820"/>
          <a:ext cx="0" cy="969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3" name="【福祉施設】&#10;一人当たり面積最小値テキスト">
          <a:extLst>
            <a:ext uri="{FF2B5EF4-FFF2-40B4-BE49-F238E27FC236}">
              <a16:creationId xmlns:a16="http://schemas.microsoft.com/office/drawing/2014/main" id="{00000000-0008-0000-0F00-000057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30497</xdr:rowOff>
    </xdr:from>
    <xdr:ext cx="469744" cy="259045"/>
    <xdr:sp macro="" textlink="">
      <xdr:nvSpPr>
        <xdr:cNvPr id="345" name="【福祉施設】&#10;一人当たり面積最大値テキスト">
          <a:extLst>
            <a:ext uri="{FF2B5EF4-FFF2-40B4-BE49-F238E27FC236}">
              <a16:creationId xmlns:a16="http://schemas.microsoft.com/office/drawing/2014/main" id="{00000000-0008-0000-0F00-000059010000}"/>
            </a:ext>
          </a:extLst>
        </xdr:cNvPr>
        <xdr:cNvSpPr txBox="1"/>
      </xdr:nvSpPr>
      <xdr:spPr>
        <a:xfrm>
          <a:off x="10515600" y="1357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83820</xdr:rowOff>
    </xdr:from>
    <xdr:to>
      <xdr:col>55</xdr:col>
      <xdr:colOff>88900</xdr:colOff>
      <xdr:row>80</xdr:row>
      <xdr:rowOff>83820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37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164609</xdr:rowOff>
    </xdr:from>
    <xdr:ext cx="469744" cy="259045"/>
    <xdr:sp macro="" textlink="">
      <xdr:nvSpPr>
        <xdr:cNvPr id="347" name="【福祉施設】&#10;一人当たり面積平均値テキスト">
          <a:extLst>
            <a:ext uri="{FF2B5EF4-FFF2-40B4-BE49-F238E27FC236}">
              <a16:creationId xmlns:a16="http://schemas.microsoft.com/office/drawing/2014/main" id="{00000000-0008-0000-0F00-00005B010000}"/>
            </a:ext>
          </a:extLst>
        </xdr:cNvPr>
        <xdr:cNvSpPr txBox="1"/>
      </xdr:nvSpPr>
      <xdr:spPr>
        <a:xfrm>
          <a:off x="10515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xdr:rowOff>
    </xdr:from>
    <xdr:to>
      <xdr:col>55</xdr:col>
      <xdr:colOff>50800</xdr:colOff>
      <xdr:row>84</xdr:row>
      <xdr:rowOff>116332</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10426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65024</xdr:rowOff>
    </xdr:from>
    <xdr:to>
      <xdr:col>46</xdr:col>
      <xdr:colOff>38100</xdr:colOff>
      <xdr:row>84</xdr:row>
      <xdr:rowOff>166624</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8699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60452</xdr:rowOff>
    </xdr:from>
    <xdr:to>
      <xdr:col>41</xdr:col>
      <xdr:colOff>101600</xdr:colOff>
      <xdr:row>84</xdr:row>
      <xdr:rowOff>162052</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7810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55880</xdr:rowOff>
    </xdr:from>
    <xdr:to>
      <xdr:col>36</xdr:col>
      <xdr:colOff>165100</xdr:colOff>
      <xdr:row>84</xdr:row>
      <xdr:rowOff>157480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6921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33020</xdr:rowOff>
    </xdr:from>
    <xdr:to>
      <xdr:col>55</xdr:col>
      <xdr:colOff>50800</xdr:colOff>
      <xdr:row>80</xdr:row>
      <xdr:rowOff>134620</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10426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157497</xdr:rowOff>
    </xdr:from>
    <xdr:ext cx="469744" cy="259045"/>
    <xdr:sp macro="" textlink="">
      <xdr:nvSpPr>
        <xdr:cNvPr id="359" name="【福祉施設】&#10;一人当たり面積該当値テキスト">
          <a:extLst>
            <a:ext uri="{FF2B5EF4-FFF2-40B4-BE49-F238E27FC236}">
              <a16:creationId xmlns:a16="http://schemas.microsoft.com/office/drawing/2014/main" id="{00000000-0008-0000-0F00-000067010000}"/>
            </a:ext>
          </a:extLst>
        </xdr:cNvPr>
        <xdr:cNvSpPr txBox="1"/>
      </xdr:nvSpPr>
      <xdr:spPr>
        <a:xfrm>
          <a:off x="10515600" y="1370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42163</xdr:rowOff>
    </xdr:from>
    <xdr:to>
      <xdr:col>50</xdr:col>
      <xdr:colOff>165100</xdr:colOff>
      <xdr:row>80</xdr:row>
      <xdr:rowOff>143763</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95885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83820</xdr:rowOff>
    </xdr:from>
    <xdr:to>
      <xdr:col>55</xdr:col>
      <xdr:colOff>0</xdr:colOff>
      <xdr:row>80</xdr:row>
      <xdr:rowOff>92963</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9639300" y="137998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51308</xdr:rowOff>
    </xdr:from>
    <xdr:to>
      <xdr:col>46</xdr:col>
      <xdr:colOff>38100</xdr:colOff>
      <xdr:row>80</xdr:row>
      <xdr:rowOff>152908</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86995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92963</xdr:rowOff>
    </xdr:from>
    <xdr:to>
      <xdr:col>50</xdr:col>
      <xdr:colOff>114300</xdr:colOff>
      <xdr:row>80</xdr:row>
      <xdr:rowOff>102108</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8750300" y="138089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14732</xdr:rowOff>
    </xdr:from>
    <xdr:to>
      <xdr:col>41</xdr:col>
      <xdr:colOff>101600</xdr:colOff>
      <xdr:row>80</xdr:row>
      <xdr:rowOff>116332</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78105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65532</xdr:rowOff>
    </xdr:from>
    <xdr:to>
      <xdr:col>45</xdr:col>
      <xdr:colOff>177800</xdr:colOff>
      <xdr:row>80</xdr:row>
      <xdr:rowOff>102108</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7861300" y="13781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94742</xdr:rowOff>
    </xdr:from>
    <xdr:to>
      <xdr:col>36</xdr:col>
      <xdr:colOff>165100</xdr:colOff>
      <xdr:row>80</xdr:row>
      <xdr:rowOff>24892</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6921500" y="136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145542</xdr:rowOff>
    </xdr:from>
    <xdr:to>
      <xdr:col>41</xdr:col>
      <xdr:colOff>50800</xdr:colOff>
      <xdr:row>80</xdr:row>
      <xdr:rowOff>65532</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6972300" y="136900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148607</xdr:rowOff>
    </xdr:from>
    <xdr:ext cx="469744" cy="259045"/>
    <xdr:sp macro="" textlink="">
      <xdr:nvSpPr>
        <xdr:cNvPr id="368" name="n_1aveValue【福祉施設】&#10;一人当たり面積">
          <a:extLst>
            <a:ext uri="{FF2B5EF4-FFF2-40B4-BE49-F238E27FC236}">
              <a16:creationId xmlns:a16="http://schemas.microsoft.com/office/drawing/2014/main" id="{00000000-0008-0000-0F00-000070010000}"/>
            </a:ext>
          </a:extLst>
        </xdr:cNvPr>
        <xdr:cNvSpPr txBox="1"/>
      </xdr:nvSpPr>
      <xdr:spPr>
        <a:xfrm>
          <a:off x="9391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157751</xdr:rowOff>
    </xdr:from>
    <xdr:ext cx="469744" cy="259045"/>
    <xdr:sp macro="" textlink="">
      <xdr:nvSpPr>
        <xdr:cNvPr id="369" name="n_2aveValue【福祉施設】&#10;一人当たり面積">
          <a:extLst>
            <a:ext uri="{FF2B5EF4-FFF2-40B4-BE49-F238E27FC236}">
              <a16:creationId xmlns:a16="http://schemas.microsoft.com/office/drawing/2014/main" id="{00000000-0008-0000-0F00-000071010000}"/>
            </a:ext>
          </a:extLst>
        </xdr:cNvPr>
        <xdr:cNvSpPr txBox="1"/>
      </xdr:nvSpPr>
      <xdr:spPr>
        <a:xfrm>
          <a:off x="8515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153179</xdr:rowOff>
    </xdr:from>
    <xdr:ext cx="469744" cy="259045"/>
    <xdr:sp macro="" textlink="">
      <xdr:nvSpPr>
        <xdr:cNvPr id="370" name="n_3aveValue【福祉施設】&#10;一人当たり面積">
          <a:extLst>
            <a:ext uri="{FF2B5EF4-FFF2-40B4-BE49-F238E27FC236}">
              <a16:creationId xmlns:a16="http://schemas.microsoft.com/office/drawing/2014/main" id="{00000000-0008-0000-0F00-000072010000}"/>
            </a:ext>
          </a:extLst>
        </xdr:cNvPr>
        <xdr:cNvSpPr txBox="1"/>
      </xdr:nvSpPr>
      <xdr:spPr>
        <a:xfrm>
          <a:off x="7626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148607</xdr:rowOff>
    </xdr:from>
    <xdr:ext cx="469744" cy="259045"/>
    <xdr:sp macro="" textlink="">
      <xdr:nvSpPr>
        <xdr:cNvPr id="371" name="n_4aveValue【福祉施設】&#10;一人当たり面積">
          <a:extLst>
            <a:ext uri="{FF2B5EF4-FFF2-40B4-BE49-F238E27FC236}">
              <a16:creationId xmlns:a16="http://schemas.microsoft.com/office/drawing/2014/main" id="{00000000-0008-0000-0F00-000073010000}"/>
            </a:ext>
          </a:extLst>
        </xdr:cNvPr>
        <xdr:cNvSpPr txBox="1"/>
      </xdr:nvSpPr>
      <xdr:spPr>
        <a:xfrm>
          <a:off x="6737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160290</xdr:rowOff>
    </xdr:from>
    <xdr:ext cx="469744" cy="259045"/>
    <xdr:sp macro="" textlink="">
      <xdr:nvSpPr>
        <xdr:cNvPr id="372" name="n_1mainValue【福祉施設】&#10;一人当たり面積">
          <a:extLst>
            <a:ext uri="{FF2B5EF4-FFF2-40B4-BE49-F238E27FC236}">
              <a16:creationId xmlns:a16="http://schemas.microsoft.com/office/drawing/2014/main" id="{00000000-0008-0000-0F00-000074010000}"/>
            </a:ext>
          </a:extLst>
        </xdr:cNvPr>
        <xdr:cNvSpPr txBox="1"/>
      </xdr:nvSpPr>
      <xdr:spPr>
        <a:xfrm>
          <a:off x="9391727" y="1353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169435</xdr:rowOff>
    </xdr:from>
    <xdr:ext cx="469744" cy="259045"/>
    <xdr:sp macro="" textlink="">
      <xdr:nvSpPr>
        <xdr:cNvPr id="373" name="n_2mainValue【福祉施設】&#10;一人当たり面積">
          <a:extLst>
            <a:ext uri="{FF2B5EF4-FFF2-40B4-BE49-F238E27FC236}">
              <a16:creationId xmlns:a16="http://schemas.microsoft.com/office/drawing/2014/main" id="{00000000-0008-0000-0F00-000075010000}"/>
            </a:ext>
          </a:extLst>
        </xdr:cNvPr>
        <xdr:cNvSpPr txBox="1"/>
      </xdr:nvSpPr>
      <xdr:spPr>
        <a:xfrm>
          <a:off x="8515427" y="1354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132859</xdr:rowOff>
    </xdr:from>
    <xdr:ext cx="469744" cy="259045"/>
    <xdr:sp macro="" textlink="">
      <xdr:nvSpPr>
        <xdr:cNvPr id="374" name="n_3mainValue【福祉施設】&#10;一人当たり面積">
          <a:extLst>
            <a:ext uri="{FF2B5EF4-FFF2-40B4-BE49-F238E27FC236}">
              <a16:creationId xmlns:a16="http://schemas.microsoft.com/office/drawing/2014/main" id="{00000000-0008-0000-0F00-000076010000}"/>
            </a:ext>
          </a:extLst>
        </xdr:cNvPr>
        <xdr:cNvSpPr txBox="1"/>
      </xdr:nvSpPr>
      <xdr:spPr>
        <a:xfrm>
          <a:off x="7626427" y="1350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41419</xdr:rowOff>
    </xdr:from>
    <xdr:ext cx="469744" cy="259045"/>
    <xdr:sp macro="" textlink="">
      <xdr:nvSpPr>
        <xdr:cNvPr id="375" name="n_4mainValue【福祉施設】&#10;一人当たり面積">
          <a:extLst>
            <a:ext uri="{FF2B5EF4-FFF2-40B4-BE49-F238E27FC236}">
              <a16:creationId xmlns:a16="http://schemas.microsoft.com/office/drawing/2014/main" id="{00000000-0008-0000-0F00-000077010000}"/>
            </a:ext>
          </a:extLst>
        </xdr:cNvPr>
        <xdr:cNvSpPr txBox="1"/>
      </xdr:nvSpPr>
      <xdr:spPr>
        <a:xfrm>
          <a:off x="6737427" y="1341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00000000-0008-0000-0F00-00009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2" name="【市民会館】&#10;有形固定資産減価償却率最小値テキスト">
          <a:extLst>
            <a:ext uri="{FF2B5EF4-FFF2-40B4-BE49-F238E27FC236}">
              <a16:creationId xmlns:a16="http://schemas.microsoft.com/office/drawing/2014/main" id="{00000000-0008-0000-0F00-000092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4" name="【市民会館】&#10;有形固定資産減価償却率最大値テキスト">
          <a:extLst>
            <a:ext uri="{FF2B5EF4-FFF2-40B4-BE49-F238E27FC236}">
              <a16:creationId xmlns:a16="http://schemas.microsoft.com/office/drawing/2014/main" id="{00000000-0008-0000-0F00-000094010000}"/>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6" name="【市民会館】&#10;有形固定資産減価償却率平均値テキスト">
          <a:extLst>
            <a:ext uri="{FF2B5EF4-FFF2-40B4-BE49-F238E27FC236}">
              <a16:creationId xmlns:a16="http://schemas.microsoft.com/office/drawing/2014/main" id="{00000000-0008-0000-0F00-000096010000}"/>
            </a:ext>
          </a:extLst>
        </xdr:cNvPr>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164193</xdr:rowOff>
    </xdr:from>
    <xdr:to>
      <xdr:col>24</xdr:col>
      <xdr:colOff>114300</xdr:colOff>
      <xdr:row>108</xdr:row>
      <xdr:rowOff>94343</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4584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142620</xdr:rowOff>
    </xdr:from>
    <xdr:ext cx="405111" cy="259045"/>
    <xdr:sp macro="" textlink="">
      <xdr:nvSpPr>
        <xdr:cNvPr id="418" name="【市民会館】&#10;有形固定資産減価償却率該当値テキスト">
          <a:extLst>
            <a:ext uri="{FF2B5EF4-FFF2-40B4-BE49-F238E27FC236}">
              <a16:creationId xmlns:a16="http://schemas.microsoft.com/office/drawing/2014/main" id="{00000000-0008-0000-0F00-0000A2010000}"/>
            </a:ext>
          </a:extLst>
        </xdr:cNvPr>
        <xdr:cNvSpPr txBox="1"/>
      </xdr:nvSpPr>
      <xdr:spPr>
        <a:xfrm>
          <a:off x="4673600"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128270</xdr:rowOff>
    </xdr:from>
    <xdr:to>
      <xdr:col>20</xdr:col>
      <xdr:colOff>38100</xdr:colOff>
      <xdr:row>108</xdr:row>
      <xdr:rowOff>58420</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3746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xdr:rowOff>
    </xdr:from>
    <xdr:to>
      <xdr:col>24</xdr:col>
      <xdr:colOff>63500</xdr:colOff>
      <xdr:row>108</xdr:row>
      <xdr:rowOff>43543</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3797300" y="185242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89081</xdr:rowOff>
    </xdr:from>
    <xdr:to>
      <xdr:col>15</xdr:col>
      <xdr:colOff>101600</xdr:colOff>
      <xdr:row>108</xdr:row>
      <xdr:rowOff>19231</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2857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139881</xdr:rowOff>
    </xdr:from>
    <xdr:to>
      <xdr:col>19</xdr:col>
      <xdr:colOff>177800</xdr:colOff>
      <xdr:row>108</xdr:row>
      <xdr:rowOff>7620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2908300" y="184850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48261</xdr:rowOff>
    </xdr:from>
    <xdr:to>
      <xdr:col>10</xdr:col>
      <xdr:colOff>165100</xdr:colOff>
      <xdr:row>107</xdr:row>
      <xdr:rowOff>149861</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1968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99061</xdr:rowOff>
    </xdr:from>
    <xdr:to>
      <xdr:col>15</xdr:col>
      <xdr:colOff>50800</xdr:colOff>
      <xdr:row>107</xdr:row>
      <xdr:rowOff>139881</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2019300" y="18444211"/>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147864</xdr:rowOff>
    </xdr:from>
    <xdr:to>
      <xdr:col>6</xdr:col>
      <xdr:colOff>38100</xdr:colOff>
      <xdr:row>107</xdr:row>
      <xdr:rowOff>78014</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1079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27214</xdr:rowOff>
    </xdr:from>
    <xdr:to>
      <xdr:col>10</xdr:col>
      <xdr:colOff>114300</xdr:colOff>
      <xdr:row>107</xdr:row>
      <xdr:rowOff>99061</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130300" y="18372364"/>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7" name="n_1aveValue【市民会館】&#10;有形固定資産減価償却率">
          <a:extLst>
            <a:ext uri="{FF2B5EF4-FFF2-40B4-BE49-F238E27FC236}">
              <a16:creationId xmlns:a16="http://schemas.microsoft.com/office/drawing/2014/main" id="{00000000-0008-0000-0F00-0000AB010000}"/>
            </a:ext>
          </a:extLst>
        </xdr:cNvPr>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8" name="n_2aveValue【市民会館】&#10;有形固定資産減価償却率">
          <a:extLst>
            <a:ext uri="{FF2B5EF4-FFF2-40B4-BE49-F238E27FC236}">
              <a16:creationId xmlns:a16="http://schemas.microsoft.com/office/drawing/2014/main" id="{00000000-0008-0000-0F00-0000AC010000}"/>
            </a:ext>
          </a:extLst>
        </xdr:cNvPr>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9" name="n_3aveValue【市民会館】&#10;有形固定資産減価償却率">
          <a:extLst>
            <a:ext uri="{FF2B5EF4-FFF2-40B4-BE49-F238E27FC236}">
              <a16:creationId xmlns:a16="http://schemas.microsoft.com/office/drawing/2014/main" id="{00000000-0008-0000-0F00-0000AD010000}"/>
            </a:ext>
          </a:extLst>
        </xdr:cNvPr>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30" name="n_4aveValue【市民会館】&#10;有形固定資産減価償却率">
          <a:extLst>
            <a:ext uri="{FF2B5EF4-FFF2-40B4-BE49-F238E27FC236}">
              <a16:creationId xmlns:a16="http://schemas.microsoft.com/office/drawing/2014/main" id="{00000000-0008-0000-0F00-0000AE010000}"/>
            </a:ext>
          </a:extLst>
        </xdr:cNvPr>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49547</xdr:rowOff>
    </xdr:from>
    <xdr:ext cx="405111" cy="259045"/>
    <xdr:sp macro="" textlink="">
      <xdr:nvSpPr>
        <xdr:cNvPr id="431" name="n_1mainValue【市民会館】&#10;有形固定資産減価償却率">
          <a:extLst>
            <a:ext uri="{FF2B5EF4-FFF2-40B4-BE49-F238E27FC236}">
              <a16:creationId xmlns:a16="http://schemas.microsoft.com/office/drawing/2014/main" id="{00000000-0008-0000-0F00-0000AF010000}"/>
            </a:ext>
          </a:extLst>
        </xdr:cNvPr>
        <xdr:cNvSpPr txBox="1"/>
      </xdr:nvSpPr>
      <xdr:spPr>
        <a:xfrm>
          <a:off x="3582044"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10358</xdr:rowOff>
    </xdr:from>
    <xdr:ext cx="405111" cy="259045"/>
    <xdr:sp macro="" textlink="">
      <xdr:nvSpPr>
        <xdr:cNvPr id="432" name="n_2mainValue【市民会館】&#10;有形固定資産減価償却率">
          <a:extLst>
            <a:ext uri="{FF2B5EF4-FFF2-40B4-BE49-F238E27FC236}">
              <a16:creationId xmlns:a16="http://schemas.microsoft.com/office/drawing/2014/main" id="{00000000-0008-0000-0F00-0000B0010000}"/>
            </a:ext>
          </a:extLst>
        </xdr:cNvPr>
        <xdr:cNvSpPr txBox="1"/>
      </xdr:nvSpPr>
      <xdr:spPr>
        <a:xfrm>
          <a:off x="2705744"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140988</xdr:rowOff>
    </xdr:from>
    <xdr:ext cx="405111" cy="259045"/>
    <xdr:sp macro="" textlink="">
      <xdr:nvSpPr>
        <xdr:cNvPr id="433" name="n_3mainValue【市民会館】&#10;有形固定資産減価償却率">
          <a:extLst>
            <a:ext uri="{FF2B5EF4-FFF2-40B4-BE49-F238E27FC236}">
              <a16:creationId xmlns:a16="http://schemas.microsoft.com/office/drawing/2014/main" id="{00000000-0008-0000-0F00-0000B1010000}"/>
            </a:ext>
          </a:extLst>
        </xdr:cNvPr>
        <xdr:cNvSpPr txBox="1"/>
      </xdr:nvSpPr>
      <xdr:spPr>
        <a:xfrm>
          <a:off x="1816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69141</xdr:rowOff>
    </xdr:from>
    <xdr:ext cx="405111" cy="259045"/>
    <xdr:sp macro="" textlink="">
      <xdr:nvSpPr>
        <xdr:cNvPr id="434" name="n_4mainValue【市民会館】&#10;有形固定資産減価償却率">
          <a:extLst>
            <a:ext uri="{FF2B5EF4-FFF2-40B4-BE49-F238E27FC236}">
              <a16:creationId xmlns:a16="http://schemas.microsoft.com/office/drawing/2014/main" id="{00000000-0008-0000-0F00-0000B2010000}"/>
            </a:ext>
          </a:extLst>
        </xdr:cNvPr>
        <xdr:cNvSpPr txBox="1"/>
      </xdr:nvSpPr>
      <xdr:spPr>
        <a:xfrm>
          <a:off x="927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00000000-0008-0000-0F00-0000C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7" name="【市民会館】&#10;一人当たり面積最小値テキスト">
          <a:extLst>
            <a:ext uri="{FF2B5EF4-FFF2-40B4-BE49-F238E27FC236}">
              <a16:creationId xmlns:a16="http://schemas.microsoft.com/office/drawing/2014/main" id="{00000000-0008-0000-0F00-0000C9010000}"/>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9" name="【市民会館】&#10;一人当たり面積最大値テキスト">
          <a:extLst>
            <a:ext uri="{FF2B5EF4-FFF2-40B4-BE49-F238E27FC236}">
              <a16:creationId xmlns:a16="http://schemas.microsoft.com/office/drawing/2014/main" id="{00000000-0008-0000-0F00-0000CB010000}"/>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61" name="【市民会館】&#10;一人当たり面積平均値テキスト">
          <a:extLst>
            <a:ext uri="{FF2B5EF4-FFF2-40B4-BE49-F238E27FC236}">
              <a16:creationId xmlns:a16="http://schemas.microsoft.com/office/drawing/2014/main" id="{00000000-0008-0000-0F00-0000CD010000}"/>
            </a:ext>
          </a:extLst>
        </xdr:cNvPr>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34544</xdr:rowOff>
    </xdr:from>
    <xdr:to>
      <xdr:col>55</xdr:col>
      <xdr:colOff>50800</xdr:colOff>
      <xdr:row>107</xdr:row>
      <xdr:rowOff>136144</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104267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12971</xdr:rowOff>
    </xdr:from>
    <xdr:ext cx="469744" cy="259045"/>
    <xdr:sp macro="" textlink="">
      <xdr:nvSpPr>
        <xdr:cNvPr id="473" name="【市民会館】&#10;一人当たり面積該当値テキスト">
          <a:extLst>
            <a:ext uri="{FF2B5EF4-FFF2-40B4-BE49-F238E27FC236}">
              <a16:creationId xmlns:a16="http://schemas.microsoft.com/office/drawing/2014/main" id="{00000000-0008-0000-0F00-0000D9010000}"/>
            </a:ext>
          </a:extLst>
        </xdr:cNvPr>
        <xdr:cNvSpPr txBox="1"/>
      </xdr:nvSpPr>
      <xdr:spPr>
        <a:xfrm>
          <a:off x="10515600" y="183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36830</xdr:rowOff>
    </xdr:from>
    <xdr:to>
      <xdr:col>50</xdr:col>
      <xdr:colOff>165100</xdr:colOff>
      <xdr:row>107</xdr:row>
      <xdr:rowOff>138430</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9588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85344</xdr:rowOff>
    </xdr:from>
    <xdr:to>
      <xdr:col>55</xdr:col>
      <xdr:colOff>0</xdr:colOff>
      <xdr:row>107</xdr:row>
      <xdr:rowOff>87630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9639300" y="184304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39115</xdr:rowOff>
    </xdr:from>
    <xdr:to>
      <xdr:col>46</xdr:col>
      <xdr:colOff>38100</xdr:colOff>
      <xdr:row>107</xdr:row>
      <xdr:rowOff>140715</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8699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87630</xdr:rowOff>
    </xdr:from>
    <xdr:to>
      <xdr:col>50</xdr:col>
      <xdr:colOff>114300</xdr:colOff>
      <xdr:row>107</xdr:row>
      <xdr:rowOff>89915</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flipV="1">
          <a:off x="8750300" y="184327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39115</xdr:rowOff>
    </xdr:from>
    <xdr:to>
      <xdr:col>41</xdr:col>
      <xdr:colOff>101600</xdr:colOff>
      <xdr:row>107</xdr:row>
      <xdr:rowOff>140715</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7810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89915</xdr:rowOff>
    </xdr:from>
    <xdr:to>
      <xdr:col>45</xdr:col>
      <xdr:colOff>177800</xdr:colOff>
      <xdr:row>107</xdr:row>
      <xdr:rowOff>89915</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7861300" y="18435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121413</xdr:rowOff>
    </xdr:from>
    <xdr:to>
      <xdr:col>36</xdr:col>
      <xdr:colOff>165100</xdr:colOff>
      <xdr:row>107</xdr:row>
      <xdr:rowOff>51563</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6921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763</xdr:rowOff>
    </xdr:from>
    <xdr:to>
      <xdr:col>41</xdr:col>
      <xdr:colOff>50800</xdr:colOff>
      <xdr:row>107</xdr:row>
      <xdr:rowOff>89915</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6972300" y="18345913"/>
          <a:ext cx="889000" cy="8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2" name="n_1aveValue【市民会館】&#10;一人当たり面積">
          <a:extLst>
            <a:ext uri="{FF2B5EF4-FFF2-40B4-BE49-F238E27FC236}">
              <a16:creationId xmlns:a16="http://schemas.microsoft.com/office/drawing/2014/main" id="{00000000-0008-0000-0F00-0000E2010000}"/>
            </a:ext>
          </a:extLst>
        </xdr:cNvPr>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3" name="n_2aveValue【市民会館】&#10;一人当たり面積">
          <a:extLst>
            <a:ext uri="{FF2B5EF4-FFF2-40B4-BE49-F238E27FC236}">
              <a16:creationId xmlns:a16="http://schemas.microsoft.com/office/drawing/2014/main" id="{00000000-0008-0000-0F00-0000E3010000}"/>
            </a:ext>
          </a:extLst>
        </xdr:cNvPr>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4" name="n_3aveValue【市民会館】&#10;一人当たり面積">
          <a:extLst>
            <a:ext uri="{FF2B5EF4-FFF2-40B4-BE49-F238E27FC236}">
              <a16:creationId xmlns:a16="http://schemas.microsoft.com/office/drawing/2014/main" id="{00000000-0008-0000-0F00-0000E4010000}"/>
            </a:ext>
          </a:extLst>
        </xdr:cNvPr>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5" name="n_4aveValue【市民会館】&#10;一人当たり面積">
          <a:extLst>
            <a:ext uri="{FF2B5EF4-FFF2-40B4-BE49-F238E27FC236}">
              <a16:creationId xmlns:a16="http://schemas.microsoft.com/office/drawing/2014/main" id="{00000000-0008-0000-0F00-0000E5010000}"/>
            </a:ext>
          </a:extLst>
        </xdr:cNvPr>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129557</xdr:rowOff>
    </xdr:from>
    <xdr:ext cx="469744" cy="259045"/>
    <xdr:sp macro="" textlink="">
      <xdr:nvSpPr>
        <xdr:cNvPr id="486" name="n_1mainValue【市民会館】&#10;一人当たり面積">
          <a:extLst>
            <a:ext uri="{FF2B5EF4-FFF2-40B4-BE49-F238E27FC236}">
              <a16:creationId xmlns:a16="http://schemas.microsoft.com/office/drawing/2014/main" id="{00000000-0008-0000-0F00-0000E6010000}"/>
            </a:ext>
          </a:extLst>
        </xdr:cNvPr>
        <xdr:cNvSpPr txBox="1"/>
      </xdr:nvSpPr>
      <xdr:spPr>
        <a:xfrm>
          <a:off x="9391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131842</xdr:rowOff>
    </xdr:from>
    <xdr:ext cx="469744" cy="259045"/>
    <xdr:sp macro="" textlink="">
      <xdr:nvSpPr>
        <xdr:cNvPr id="487" name="n_2mainValue【市民会館】&#10;一人当たり面積">
          <a:extLst>
            <a:ext uri="{FF2B5EF4-FFF2-40B4-BE49-F238E27FC236}">
              <a16:creationId xmlns:a16="http://schemas.microsoft.com/office/drawing/2014/main" id="{00000000-0008-0000-0F00-0000E7010000}"/>
            </a:ext>
          </a:extLst>
        </xdr:cNvPr>
        <xdr:cNvSpPr txBox="1"/>
      </xdr:nvSpPr>
      <xdr:spPr>
        <a:xfrm>
          <a:off x="8515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131842</xdr:rowOff>
    </xdr:from>
    <xdr:ext cx="469744" cy="259045"/>
    <xdr:sp macro="" textlink="">
      <xdr:nvSpPr>
        <xdr:cNvPr id="488" name="n_3mainValue【市民会館】&#10;一人当たり面積">
          <a:extLst>
            <a:ext uri="{FF2B5EF4-FFF2-40B4-BE49-F238E27FC236}">
              <a16:creationId xmlns:a16="http://schemas.microsoft.com/office/drawing/2014/main" id="{00000000-0008-0000-0F00-0000E8010000}"/>
            </a:ext>
          </a:extLst>
        </xdr:cNvPr>
        <xdr:cNvSpPr txBox="1"/>
      </xdr:nvSpPr>
      <xdr:spPr>
        <a:xfrm>
          <a:off x="7626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42690</xdr:rowOff>
    </xdr:from>
    <xdr:ext cx="469744" cy="259045"/>
    <xdr:sp macro="" textlink="">
      <xdr:nvSpPr>
        <xdr:cNvPr id="489" name="n_4mainValue【市民会館】&#10;一人当たり面積">
          <a:extLst>
            <a:ext uri="{FF2B5EF4-FFF2-40B4-BE49-F238E27FC236}">
              <a16:creationId xmlns:a16="http://schemas.microsoft.com/office/drawing/2014/main" id="{00000000-0008-0000-0F00-0000E9010000}"/>
            </a:ext>
          </a:extLst>
        </xdr:cNvPr>
        <xdr:cNvSpPr txBox="1"/>
      </xdr:nvSpPr>
      <xdr:spPr>
        <a:xfrm>
          <a:off x="6737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a:extLst>
            <a:ext uri="{FF2B5EF4-FFF2-40B4-BE49-F238E27FC236}">
              <a16:creationId xmlns:a16="http://schemas.microsoft.com/office/drawing/2014/main" id="{00000000-0008-0000-0F00-000002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6" name="【一般廃棄物処理施設】&#10;有形固定資産減価償却率最小値テキスト">
          <a:extLst>
            <a:ext uri="{FF2B5EF4-FFF2-40B4-BE49-F238E27FC236}">
              <a16:creationId xmlns:a16="http://schemas.microsoft.com/office/drawing/2014/main" id="{00000000-0008-0000-0F00-000004020000}"/>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8" name="【一般廃棄物処理施設】&#10;有形固定資産減価償却率最大値テキスト">
          <a:extLst>
            <a:ext uri="{FF2B5EF4-FFF2-40B4-BE49-F238E27FC236}">
              <a16:creationId xmlns:a16="http://schemas.microsoft.com/office/drawing/2014/main" id="{00000000-0008-0000-0F00-000006020000}"/>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20" name="【一般廃棄物処理施設】&#10;有形固定資産減価償却率平均値テキスト">
          <a:extLst>
            <a:ext uri="{FF2B5EF4-FFF2-40B4-BE49-F238E27FC236}">
              <a16:creationId xmlns:a16="http://schemas.microsoft.com/office/drawing/2014/main" id="{00000000-0008-0000-0F00-000008020000}"/>
            </a:ext>
          </a:extLst>
        </xdr:cNvPr>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154396</xdr:rowOff>
    </xdr:from>
    <xdr:to>
      <xdr:col>85</xdr:col>
      <xdr:colOff>177800</xdr:colOff>
      <xdr:row>41</xdr:row>
      <xdr:rowOff>84546</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62687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132823</xdr:rowOff>
    </xdr:from>
    <xdr:ext cx="405111" cy="259045"/>
    <xdr:sp macro="" textlink="">
      <xdr:nvSpPr>
        <xdr:cNvPr id="532" name="【一般廃棄物処理施設】&#10;有形固定資産減価償却率該当値テキスト">
          <a:extLst>
            <a:ext uri="{FF2B5EF4-FFF2-40B4-BE49-F238E27FC236}">
              <a16:creationId xmlns:a16="http://schemas.microsoft.com/office/drawing/2014/main" id="{00000000-0008-0000-0F00-000014020000}"/>
            </a:ext>
          </a:extLst>
        </xdr:cNvPr>
        <xdr:cNvSpPr txBox="1"/>
      </xdr:nvSpPr>
      <xdr:spPr>
        <a:xfrm>
          <a:off x="16357600"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125004</xdr:rowOff>
    </xdr:from>
    <xdr:to>
      <xdr:col>81</xdr:col>
      <xdr:colOff>101600</xdr:colOff>
      <xdr:row>41</xdr:row>
      <xdr:rowOff>55154</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5430500" y="69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4354</xdr:rowOff>
    </xdr:from>
    <xdr:to>
      <xdr:col>85</xdr:col>
      <xdr:colOff>127000</xdr:colOff>
      <xdr:row>41</xdr:row>
      <xdr:rowOff>33746</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5481300" y="703380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80917</xdr:rowOff>
    </xdr:from>
    <xdr:to>
      <xdr:col>76</xdr:col>
      <xdr:colOff>165100</xdr:colOff>
      <xdr:row>41</xdr:row>
      <xdr:rowOff>11067</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4541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131717</xdr:rowOff>
    </xdr:from>
    <xdr:to>
      <xdr:col>81</xdr:col>
      <xdr:colOff>50800</xdr:colOff>
      <xdr:row>41</xdr:row>
      <xdr:rowOff>4354</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4592300" y="69897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17235</xdr:rowOff>
    </xdr:from>
    <xdr:to>
      <xdr:col>72</xdr:col>
      <xdr:colOff>38100</xdr:colOff>
      <xdr:row>40</xdr:row>
      <xdr:rowOff>118835</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3652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68035</xdr:rowOff>
    </xdr:from>
    <xdr:to>
      <xdr:col>76</xdr:col>
      <xdr:colOff>114300</xdr:colOff>
      <xdr:row>40</xdr:row>
      <xdr:rowOff>131717</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3703300" y="6926035"/>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139700</xdr:rowOff>
    </xdr:from>
    <xdr:to>
      <xdr:col>67</xdr:col>
      <xdr:colOff>101600</xdr:colOff>
      <xdr:row>40</xdr:row>
      <xdr:rowOff>69850</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2763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19050</xdr:rowOff>
    </xdr:from>
    <xdr:to>
      <xdr:col>71</xdr:col>
      <xdr:colOff>177800</xdr:colOff>
      <xdr:row>40</xdr:row>
      <xdr:rowOff>68035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814300" y="687705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41" name="n_1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2" name="n_2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3" name="n_3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4" name="n_4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46281</xdr:rowOff>
    </xdr:from>
    <xdr:ext cx="405111" cy="259045"/>
    <xdr:sp macro="" textlink="">
      <xdr:nvSpPr>
        <xdr:cNvPr id="545" name="n_1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5266044" y="707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2194</xdr:rowOff>
    </xdr:from>
    <xdr:ext cx="405111" cy="259045"/>
    <xdr:sp macro="" textlink="">
      <xdr:nvSpPr>
        <xdr:cNvPr id="546" name="n_2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4389744"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109962</xdr:rowOff>
    </xdr:from>
    <xdr:ext cx="405111" cy="259045"/>
    <xdr:sp macro="" textlink="">
      <xdr:nvSpPr>
        <xdr:cNvPr id="547" name="n_3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35007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60977</xdr:rowOff>
    </xdr:from>
    <xdr:ext cx="405111" cy="259045"/>
    <xdr:sp macro="" textlink="">
      <xdr:nvSpPr>
        <xdr:cNvPr id="548" name="n_4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2611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id="{00000000-0008-0000-0F00-00003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3" name="【一般廃棄物処理施設】&#10;一人当たり有形固定資産（償却資産）額最小値テキスト">
          <a:extLst>
            <a:ext uri="{FF2B5EF4-FFF2-40B4-BE49-F238E27FC236}">
              <a16:creationId xmlns:a16="http://schemas.microsoft.com/office/drawing/2014/main" id="{00000000-0008-0000-0F00-00003D020000}"/>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5" name="【一般廃棄物処理施設】&#10;一人当たり有形固定資産（償却資産）額最大値テキスト">
          <a:extLst>
            <a:ext uri="{FF2B5EF4-FFF2-40B4-BE49-F238E27FC236}">
              <a16:creationId xmlns:a16="http://schemas.microsoft.com/office/drawing/2014/main" id="{00000000-0008-0000-0F00-00003F020000}"/>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77" name="【一般廃棄物処理施設】&#10;一人当たり有形固定資産（償却資産）額平均値テキスト">
          <a:extLst>
            <a:ext uri="{FF2B5EF4-FFF2-40B4-BE49-F238E27FC236}">
              <a16:creationId xmlns:a16="http://schemas.microsoft.com/office/drawing/2014/main" id="{00000000-0008-0000-0F00-000041020000}"/>
            </a:ext>
          </a:extLst>
        </xdr:cNvPr>
        <xdr:cNvSpPr txBox="1"/>
      </xdr:nvSpPr>
      <xdr:spPr>
        <a:xfrm>
          <a:off x="22199600" y="7095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14415</xdr:rowOff>
    </xdr:from>
    <xdr:to>
      <xdr:col>116</xdr:col>
      <xdr:colOff>114300</xdr:colOff>
      <xdr:row>41</xdr:row>
      <xdr:rowOff>116015</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22110700" y="70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37292</xdr:rowOff>
    </xdr:from>
    <xdr:ext cx="599010" cy="259045"/>
    <xdr:sp macro="" textlink="">
      <xdr:nvSpPr>
        <xdr:cNvPr id="589" name="【一般廃棄物処理施設】&#10;一人当たり有形固定資産（償却資産）額該当値テキスト">
          <a:extLst>
            <a:ext uri="{FF2B5EF4-FFF2-40B4-BE49-F238E27FC236}">
              <a16:creationId xmlns:a16="http://schemas.microsoft.com/office/drawing/2014/main" id="{00000000-0008-0000-0F00-00004D020000}"/>
            </a:ext>
          </a:extLst>
        </xdr:cNvPr>
        <xdr:cNvSpPr txBox="1"/>
      </xdr:nvSpPr>
      <xdr:spPr>
        <a:xfrm>
          <a:off x="22199600" y="689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15901</xdr:rowOff>
    </xdr:from>
    <xdr:to>
      <xdr:col>112</xdr:col>
      <xdr:colOff>38100</xdr:colOff>
      <xdr:row>41</xdr:row>
      <xdr:rowOff>117501</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21272500" y="704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65215</xdr:rowOff>
    </xdr:from>
    <xdr:to>
      <xdr:col>116</xdr:col>
      <xdr:colOff>63500</xdr:colOff>
      <xdr:row>41</xdr:row>
      <xdr:rowOff>66701</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21323300" y="7094665"/>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17065</xdr:rowOff>
    </xdr:from>
    <xdr:to>
      <xdr:col>107</xdr:col>
      <xdr:colOff>101600</xdr:colOff>
      <xdr:row>41</xdr:row>
      <xdr:rowOff>118665</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0383500" y="704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66701</xdr:rowOff>
    </xdr:from>
    <xdr:to>
      <xdr:col>111</xdr:col>
      <xdr:colOff>177800</xdr:colOff>
      <xdr:row>41</xdr:row>
      <xdr:rowOff>67865</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20434300" y="7096151"/>
          <a:ext cx="889000" cy="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18600</xdr:rowOff>
    </xdr:from>
    <xdr:to>
      <xdr:col>102</xdr:col>
      <xdr:colOff>165100</xdr:colOff>
      <xdr:row>41</xdr:row>
      <xdr:rowOff>120200</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9494500" y="70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67865</xdr:rowOff>
    </xdr:from>
    <xdr:to>
      <xdr:col>107</xdr:col>
      <xdr:colOff>50800</xdr:colOff>
      <xdr:row>41</xdr:row>
      <xdr:rowOff>69400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19545300" y="7097315"/>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13162</xdr:rowOff>
    </xdr:from>
    <xdr:to>
      <xdr:col>98</xdr:col>
      <xdr:colOff>38100</xdr:colOff>
      <xdr:row>41</xdr:row>
      <xdr:rowOff>114762</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8605500" y="704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63962</xdr:rowOff>
    </xdr:from>
    <xdr:to>
      <xdr:col>102</xdr:col>
      <xdr:colOff>114300</xdr:colOff>
      <xdr:row>41</xdr:row>
      <xdr:rowOff>69400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8656300" y="7093412"/>
          <a:ext cx="889000" cy="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598" name="n_1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21043411" y="72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24520</xdr:rowOff>
    </xdr:from>
    <xdr:ext cx="534377" cy="259045"/>
    <xdr:sp macro="" textlink="">
      <xdr:nvSpPr>
        <xdr:cNvPr id="599" name="n_2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0167111" y="72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600" name="n_3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9278111" y="72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29009</xdr:rowOff>
    </xdr:from>
    <xdr:ext cx="534377" cy="259045"/>
    <xdr:sp macro="" textlink="">
      <xdr:nvSpPr>
        <xdr:cNvPr id="601" name="n_4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8389111" y="722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134028</xdr:rowOff>
    </xdr:from>
    <xdr:ext cx="599010" cy="259045"/>
    <xdr:sp macro="" textlink="">
      <xdr:nvSpPr>
        <xdr:cNvPr id="602" name="n_1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11095" y="682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135192</xdr:rowOff>
    </xdr:from>
    <xdr:ext cx="599010" cy="259045"/>
    <xdr:sp macro="" textlink="">
      <xdr:nvSpPr>
        <xdr:cNvPr id="603" name="n_2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34795" y="682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136727</xdr:rowOff>
    </xdr:from>
    <xdr:ext cx="599010" cy="259045"/>
    <xdr:sp macro="" textlink="">
      <xdr:nvSpPr>
        <xdr:cNvPr id="604" name="n_3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45795" y="682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131289</xdr:rowOff>
    </xdr:from>
    <xdr:ext cx="599010" cy="259045"/>
    <xdr:sp macro="" textlink="">
      <xdr:nvSpPr>
        <xdr:cNvPr id="605" name="n_4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56795" y="681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00000000-0008-0000-0F00-00007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2" name="【保健センター・保健所】&#10;有形固定資産減価償却率最小値テキスト">
          <a:extLst>
            <a:ext uri="{FF2B5EF4-FFF2-40B4-BE49-F238E27FC236}">
              <a16:creationId xmlns:a16="http://schemas.microsoft.com/office/drawing/2014/main" id="{00000000-0008-0000-0F00-000078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4" name="【保健センター・保健所】&#10;有形固定資産減価償却率最大値テキスト">
          <a:extLst>
            <a:ext uri="{FF2B5EF4-FFF2-40B4-BE49-F238E27FC236}">
              <a16:creationId xmlns:a16="http://schemas.microsoft.com/office/drawing/2014/main" id="{00000000-0008-0000-0F00-00007A020000}"/>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id="{00000000-0008-0000-0F00-00007C020000}"/>
            </a:ext>
          </a:extLst>
        </xdr:cNvPr>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125549</xdr:rowOff>
    </xdr:from>
    <xdr:to>
      <xdr:col>85</xdr:col>
      <xdr:colOff>177800</xdr:colOff>
      <xdr:row>57</xdr:row>
      <xdr:rowOff>55699</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6268700" y="97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148426</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id="{00000000-0008-0000-0F00-000088020000}"/>
            </a:ext>
          </a:extLst>
        </xdr:cNvPr>
        <xdr:cNvSpPr txBox="1"/>
      </xdr:nvSpPr>
      <xdr:spPr>
        <a:xfrm>
          <a:off x="16357600" y="957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73297</xdr:rowOff>
    </xdr:from>
    <xdr:to>
      <xdr:col>81</xdr:col>
      <xdr:colOff>101600</xdr:colOff>
      <xdr:row>57</xdr:row>
      <xdr:rowOff>3447</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5430500" y="96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124097</xdr:rowOff>
    </xdr:from>
    <xdr:to>
      <xdr:col>85</xdr:col>
      <xdr:colOff>127000</xdr:colOff>
      <xdr:row>57</xdr:row>
      <xdr:rowOff>4899</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5481300" y="972529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22678</xdr:rowOff>
    </xdr:from>
    <xdr:to>
      <xdr:col>76</xdr:col>
      <xdr:colOff>165100</xdr:colOff>
      <xdr:row>56</xdr:row>
      <xdr:rowOff>124278</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4541500" y="96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73478</xdr:rowOff>
    </xdr:from>
    <xdr:to>
      <xdr:col>81</xdr:col>
      <xdr:colOff>50800</xdr:colOff>
      <xdr:row>56</xdr:row>
      <xdr:rowOff>124097</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4592300" y="967467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141877</xdr:rowOff>
    </xdr:from>
    <xdr:to>
      <xdr:col>72</xdr:col>
      <xdr:colOff>38100</xdr:colOff>
      <xdr:row>56</xdr:row>
      <xdr:rowOff>72027</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3652500" y="95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21227</xdr:rowOff>
    </xdr:from>
    <xdr:to>
      <xdr:col>76</xdr:col>
      <xdr:colOff>114300</xdr:colOff>
      <xdr:row>56</xdr:row>
      <xdr:rowOff>73478</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3703300" y="962242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64</xdr:row>
      <xdr:rowOff>79828</xdr:rowOff>
    </xdr:from>
    <xdr:to>
      <xdr:col>67</xdr:col>
      <xdr:colOff>101600</xdr:colOff>
      <xdr:row>65</xdr:row>
      <xdr:rowOff>9978</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2763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21227</xdr:rowOff>
    </xdr:from>
    <xdr:to>
      <xdr:col>71</xdr:col>
      <xdr:colOff>177800</xdr:colOff>
      <xdr:row>64</xdr:row>
      <xdr:rowOff>130628</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flipV="1">
          <a:off x="12814300" y="9622427"/>
          <a:ext cx="889000" cy="14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107242</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526604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79483</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43897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50092</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35007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19974</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5266044" y="944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140805</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4389744" y="939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88554</xdr:rowOff>
    </xdr:from>
    <xdr:ext cx="340478" cy="259045"/>
    <xdr:sp macro="" textlink="">
      <xdr:nvSpPr>
        <xdr:cNvPr id="663" name="n_3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3533061" y="93468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65</xdr:row>
      <xdr:rowOff>1105</xdr:rowOff>
    </xdr:from>
    <xdr:ext cx="469744" cy="259045"/>
    <xdr:sp macro="" textlink="">
      <xdr:nvSpPr>
        <xdr:cNvPr id="664" name="n_4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2579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id="{00000000-0008-0000-0F00-0000A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id="{00000000-0008-0000-0F00-0000AF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id="{00000000-0008-0000-0F00-0000B1020000}"/>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110507</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id="{00000000-0008-0000-0F00-0000B3020000}"/>
            </a:ext>
          </a:extLst>
        </xdr:cNvPr>
        <xdr:cNvSpPr txBox="1"/>
      </xdr:nvSpPr>
      <xdr:spPr>
        <a:xfrm>
          <a:off x="22199600" y="1074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17797</xdr:rowOff>
    </xdr:from>
    <xdr:ext cx="469744" cy="259045"/>
    <xdr:sp macro="" textlink="">
      <xdr:nvSpPr>
        <xdr:cNvPr id="703" name="【保健センター・保健所】&#10;一人当たり面積該当値テキスト">
          <a:extLst>
            <a:ext uri="{FF2B5EF4-FFF2-40B4-BE49-F238E27FC236}">
              <a16:creationId xmlns:a16="http://schemas.microsoft.com/office/drawing/2014/main" id="{00000000-0008-0000-0F00-0000BF020000}"/>
            </a:ext>
          </a:extLst>
        </xdr:cNvPr>
        <xdr:cNvSpPr txBox="1"/>
      </xdr:nvSpPr>
      <xdr:spPr>
        <a:xfrm>
          <a:off x="22199600"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170942</xdr:rowOff>
    </xdr:from>
    <xdr:to>
      <xdr:col>112</xdr:col>
      <xdr:colOff>38100</xdr:colOff>
      <xdr:row>62</xdr:row>
      <xdr:rowOff>101092</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21272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50292</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21323300" y="10675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xdr:rowOff>
    </xdr:from>
    <xdr:to>
      <xdr:col>107</xdr:col>
      <xdr:colOff>101600</xdr:colOff>
      <xdr:row>62</xdr:row>
      <xdr:rowOff>105664</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20383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50292</xdr:rowOff>
    </xdr:from>
    <xdr:to>
      <xdr:col>111</xdr:col>
      <xdr:colOff>177800</xdr:colOff>
      <xdr:row>62</xdr:row>
      <xdr:rowOff>54864</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flipV="1">
          <a:off x="20434300" y="10680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xdr:rowOff>
    </xdr:from>
    <xdr:to>
      <xdr:col>102</xdr:col>
      <xdr:colOff>165100</xdr:colOff>
      <xdr:row>62</xdr:row>
      <xdr:rowOff>105664</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19494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54864</xdr:rowOff>
    </xdr:from>
    <xdr:to>
      <xdr:col>107</xdr:col>
      <xdr:colOff>50800</xdr:colOff>
      <xdr:row>62</xdr:row>
      <xdr:rowOff>54864</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9545300" y="10684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116078</xdr:rowOff>
    </xdr:from>
    <xdr:to>
      <xdr:col>98</xdr:col>
      <xdr:colOff>38100</xdr:colOff>
      <xdr:row>64</xdr:row>
      <xdr:rowOff>46228</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18605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54864</xdr:rowOff>
    </xdr:from>
    <xdr:to>
      <xdr:col>102</xdr:col>
      <xdr:colOff>114300</xdr:colOff>
      <xdr:row>63</xdr:row>
      <xdr:rowOff>166878</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18656300" y="10684764"/>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712" name="n_1aveValue【保健センター・保健所】&#10;一人当たり面積">
          <a:extLst>
            <a:ext uri="{FF2B5EF4-FFF2-40B4-BE49-F238E27FC236}">
              <a16:creationId xmlns:a16="http://schemas.microsoft.com/office/drawing/2014/main" id="{00000000-0008-0000-0F00-0000C8020000}"/>
            </a:ext>
          </a:extLst>
        </xdr:cNvPr>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13" name="n_2aveValue【保健センター・保健所】&#10;一人当たり面積">
          <a:extLst>
            <a:ext uri="{FF2B5EF4-FFF2-40B4-BE49-F238E27FC236}">
              <a16:creationId xmlns:a16="http://schemas.microsoft.com/office/drawing/2014/main" id="{00000000-0008-0000-0F00-0000C9020000}"/>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14" name="n_3aveValue【保健センター・保健所】&#10;一人当たり面積">
          <a:extLst>
            <a:ext uri="{FF2B5EF4-FFF2-40B4-BE49-F238E27FC236}">
              <a16:creationId xmlns:a16="http://schemas.microsoft.com/office/drawing/2014/main" id="{00000000-0008-0000-0F00-0000CA020000}"/>
            </a:ext>
          </a:extLst>
        </xdr:cNvPr>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5" name="n_4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117619</xdr:rowOff>
    </xdr:from>
    <xdr:ext cx="469744" cy="259045"/>
    <xdr:sp macro="" textlink="">
      <xdr:nvSpPr>
        <xdr:cNvPr id="716" name="n_1mainValue【保健センター・保健所】&#10;一人当たり面積">
          <a:extLst>
            <a:ext uri="{FF2B5EF4-FFF2-40B4-BE49-F238E27FC236}">
              <a16:creationId xmlns:a16="http://schemas.microsoft.com/office/drawing/2014/main" id="{00000000-0008-0000-0F00-0000CC020000}"/>
            </a:ext>
          </a:extLst>
        </xdr:cNvPr>
        <xdr:cNvSpPr txBox="1"/>
      </xdr:nvSpPr>
      <xdr:spPr>
        <a:xfrm>
          <a:off x="210757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122191</xdr:rowOff>
    </xdr:from>
    <xdr:ext cx="469744" cy="259045"/>
    <xdr:sp macro="" textlink="">
      <xdr:nvSpPr>
        <xdr:cNvPr id="717" name="n_2mainValue【保健センター・保健所】&#10;一人当たり面積">
          <a:extLst>
            <a:ext uri="{FF2B5EF4-FFF2-40B4-BE49-F238E27FC236}">
              <a16:creationId xmlns:a16="http://schemas.microsoft.com/office/drawing/2014/main" id="{00000000-0008-0000-0F00-0000CD020000}"/>
            </a:ext>
          </a:extLst>
        </xdr:cNvPr>
        <xdr:cNvSpPr txBox="1"/>
      </xdr:nvSpPr>
      <xdr:spPr>
        <a:xfrm>
          <a:off x="20199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122191</xdr:rowOff>
    </xdr:from>
    <xdr:ext cx="469744" cy="259045"/>
    <xdr:sp macro="" textlink="">
      <xdr:nvSpPr>
        <xdr:cNvPr id="718" name="n_3mainValue【保健センター・保健所】&#10;一人当たり面積">
          <a:extLst>
            <a:ext uri="{FF2B5EF4-FFF2-40B4-BE49-F238E27FC236}">
              <a16:creationId xmlns:a16="http://schemas.microsoft.com/office/drawing/2014/main" id="{00000000-0008-0000-0F00-0000CE020000}"/>
            </a:ext>
          </a:extLst>
        </xdr:cNvPr>
        <xdr:cNvSpPr txBox="1"/>
      </xdr:nvSpPr>
      <xdr:spPr>
        <a:xfrm>
          <a:off x="19310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37355</xdr:rowOff>
    </xdr:from>
    <xdr:ext cx="469744" cy="259045"/>
    <xdr:sp macro="" textlink="">
      <xdr:nvSpPr>
        <xdr:cNvPr id="719" name="n_4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18421427" y="1101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消防施設】&#10;有形固定資産減価償却率グラフ枠">
          <a:extLst>
            <a:ext uri="{FF2B5EF4-FFF2-40B4-BE49-F238E27FC236}">
              <a16:creationId xmlns:a16="http://schemas.microsoft.com/office/drawing/2014/main" id="{00000000-0008-0000-0F00-0000E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6" name="【消防施設】&#10;有形固定資産減価償却率最小値テキスト">
          <a:extLst>
            <a:ext uri="{FF2B5EF4-FFF2-40B4-BE49-F238E27FC236}">
              <a16:creationId xmlns:a16="http://schemas.microsoft.com/office/drawing/2014/main" id="{00000000-0008-0000-0F00-0000EA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8" name="【消防施設】&#10;有形固定資産減価償却率最大値テキスト">
          <a:extLst>
            <a:ext uri="{FF2B5EF4-FFF2-40B4-BE49-F238E27FC236}">
              <a16:creationId xmlns:a16="http://schemas.microsoft.com/office/drawing/2014/main" id="{00000000-0008-0000-0F00-0000EC020000}"/>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750" name="【消防施設】&#10;有形固定資産減価償却率平均値テキスト">
          <a:extLst>
            <a:ext uri="{FF2B5EF4-FFF2-40B4-BE49-F238E27FC236}">
              <a16:creationId xmlns:a16="http://schemas.microsoft.com/office/drawing/2014/main" id="{00000000-0008-0000-0F00-0000EE020000}"/>
            </a:ext>
          </a:extLst>
        </xdr:cNvPr>
        <xdr:cNvSpPr txBox="1"/>
      </xdr:nvSpPr>
      <xdr:spPr>
        <a:xfrm>
          <a:off x="16357600" y="14145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86905</xdr:rowOff>
    </xdr:from>
    <xdr:to>
      <xdr:col>85</xdr:col>
      <xdr:colOff>177800</xdr:colOff>
      <xdr:row>86</xdr:row>
      <xdr:rowOff>17055</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162687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65332</xdr:rowOff>
    </xdr:from>
    <xdr:ext cx="405111" cy="259045"/>
    <xdr:sp macro="" textlink="">
      <xdr:nvSpPr>
        <xdr:cNvPr id="762" name="【消防施設】&#10;有形固定資産減価償却率該当値テキスト">
          <a:extLst>
            <a:ext uri="{FF2B5EF4-FFF2-40B4-BE49-F238E27FC236}">
              <a16:creationId xmlns:a16="http://schemas.microsoft.com/office/drawing/2014/main" id="{00000000-0008-0000-0F00-0000FA020000}"/>
            </a:ext>
          </a:extLst>
        </xdr:cNvPr>
        <xdr:cNvSpPr txBox="1"/>
      </xdr:nvSpPr>
      <xdr:spPr>
        <a:xfrm>
          <a:off x="16357600"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62412</xdr:rowOff>
    </xdr:from>
    <xdr:to>
      <xdr:col>81</xdr:col>
      <xdr:colOff>101600</xdr:colOff>
      <xdr:row>85</xdr:row>
      <xdr:rowOff>164012</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5430500" y="146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113212</xdr:rowOff>
    </xdr:from>
    <xdr:to>
      <xdr:col>85</xdr:col>
      <xdr:colOff>127000</xdr:colOff>
      <xdr:row>85</xdr:row>
      <xdr:rowOff>137705</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5481300" y="1468646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36286</xdr:rowOff>
    </xdr:from>
    <xdr:to>
      <xdr:col>76</xdr:col>
      <xdr:colOff>165100</xdr:colOff>
      <xdr:row>85</xdr:row>
      <xdr:rowOff>137886</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45415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87086</xdr:rowOff>
    </xdr:from>
    <xdr:to>
      <xdr:col>81</xdr:col>
      <xdr:colOff>50800</xdr:colOff>
      <xdr:row>85</xdr:row>
      <xdr:rowOff>113212</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4592300" y="1466033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6894</xdr:rowOff>
    </xdr:from>
    <xdr:to>
      <xdr:col>72</xdr:col>
      <xdr:colOff>38100</xdr:colOff>
      <xdr:row>85</xdr:row>
      <xdr:rowOff>108494</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3652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57694</xdr:rowOff>
    </xdr:from>
    <xdr:to>
      <xdr:col>76</xdr:col>
      <xdr:colOff>114300</xdr:colOff>
      <xdr:row>85</xdr:row>
      <xdr:rowOff>87086</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3703300" y="146309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46082</xdr:rowOff>
    </xdr:from>
    <xdr:to>
      <xdr:col>67</xdr:col>
      <xdr:colOff>101600</xdr:colOff>
      <xdr:row>85</xdr:row>
      <xdr:rowOff>147682</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2763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57694</xdr:rowOff>
    </xdr:from>
    <xdr:to>
      <xdr:col>71</xdr:col>
      <xdr:colOff>177800</xdr:colOff>
      <xdr:row>85</xdr:row>
      <xdr:rowOff>96882</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flipV="1">
          <a:off x="12814300" y="1463094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771" name="n_1aveValue【消防施設】&#10;有形固定資産減価償却率">
          <a:extLst>
            <a:ext uri="{FF2B5EF4-FFF2-40B4-BE49-F238E27FC236}">
              <a16:creationId xmlns:a16="http://schemas.microsoft.com/office/drawing/2014/main" id="{00000000-0008-0000-0F00-000003030000}"/>
            </a:ext>
          </a:extLst>
        </xdr:cNvPr>
        <xdr:cNvSpPr txBox="1"/>
      </xdr:nvSpPr>
      <xdr:spPr>
        <a:xfrm>
          <a:off x="152660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30315</xdr:rowOff>
    </xdr:from>
    <xdr:ext cx="405111" cy="259045"/>
    <xdr:sp macro="" textlink="">
      <xdr:nvSpPr>
        <xdr:cNvPr id="772" name="n_2aveValue【消防施設】&#10;有形固定資産減価償却率">
          <a:extLst>
            <a:ext uri="{FF2B5EF4-FFF2-40B4-BE49-F238E27FC236}">
              <a16:creationId xmlns:a16="http://schemas.microsoft.com/office/drawing/2014/main" id="{00000000-0008-0000-0F00-000004030000}"/>
            </a:ext>
          </a:extLst>
        </xdr:cNvPr>
        <xdr:cNvSpPr txBox="1"/>
      </xdr:nvSpPr>
      <xdr:spPr>
        <a:xfrm>
          <a:off x="14389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773" name="n_3aveValue【消防施設】&#10;有形固定資産減価償却率">
          <a:extLst>
            <a:ext uri="{FF2B5EF4-FFF2-40B4-BE49-F238E27FC236}">
              <a16:creationId xmlns:a16="http://schemas.microsoft.com/office/drawing/2014/main" id="{00000000-0008-0000-0F00-000005030000}"/>
            </a:ext>
          </a:extLst>
        </xdr:cNvPr>
        <xdr:cNvSpPr txBox="1"/>
      </xdr:nvSpPr>
      <xdr:spPr>
        <a:xfrm>
          <a:off x="13500744" y="1406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774" name="n_4aveValue【消防施設】&#10;有形固定資産減価償却率">
          <a:extLst>
            <a:ext uri="{FF2B5EF4-FFF2-40B4-BE49-F238E27FC236}">
              <a16:creationId xmlns:a16="http://schemas.microsoft.com/office/drawing/2014/main" id="{00000000-0008-0000-0F00-000006030000}"/>
            </a:ext>
          </a:extLst>
        </xdr:cNvPr>
        <xdr:cNvSpPr txBox="1"/>
      </xdr:nvSpPr>
      <xdr:spPr>
        <a:xfrm>
          <a:off x="12611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155139</xdr:rowOff>
    </xdr:from>
    <xdr:ext cx="405111" cy="259045"/>
    <xdr:sp macro="" textlink="">
      <xdr:nvSpPr>
        <xdr:cNvPr id="775" name="n_1mainValue【消防施設】&#10;有形固定資産減価償却率">
          <a:extLst>
            <a:ext uri="{FF2B5EF4-FFF2-40B4-BE49-F238E27FC236}">
              <a16:creationId xmlns:a16="http://schemas.microsoft.com/office/drawing/2014/main" id="{00000000-0008-0000-0F00-000007030000}"/>
            </a:ext>
          </a:extLst>
        </xdr:cNvPr>
        <xdr:cNvSpPr txBox="1"/>
      </xdr:nvSpPr>
      <xdr:spPr>
        <a:xfrm>
          <a:off x="15266044" y="1472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129013</xdr:rowOff>
    </xdr:from>
    <xdr:ext cx="405111" cy="259045"/>
    <xdr:sp macro="" textlink="">
      <xdr:nvSpPr>
        <xdr:cNvPr id="776" name="n_2mainValue【消防施設】&#10;有形固定資産減価償却率">
          <a:extLst>
            <a:ext uri="{FF2B5EF4-FFF2-40B4-BE49-F238E27FC236}">
              <a16:creationId xmlns:a16="http://schemas.microsoft.com/office/drawing/2014/main" id="{00000000-0008-0000-0F00-000008030000}"/>
            </a:ext>
          </a:extLst>
        </xdr:cNvPr>
        <xdr:cNvSpPr txBox="1"/>
      </xdr:nvSpPr>
      <xdr:spPr>
        <a:xfrm>
          <a:off x="14389744" y="1470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99621</xdr:rowOff>
    </xdr:from>
    <xdr:ext cx="405111" cy="259045"/>
    <xdr:sp macro="" textlink="">
      <xdr:nvSpPr>
        <xdr:cNvPr id="777" name="n_3mainValue【消防施設】&#10;有形固定資産減価償却率">
          <a:extLst>
            <a:ext uri="{FF2B5EF4-FFF2-40B4-BE49-F238E27FC236}">
              <a16:creationId xmlns:a16="http://schemas.microsoft.com/office/drawing/2014/main" id="{00000000-0008-0000-0F00-000009030000}"/>
            </a:ext>
          </a:extLst>
        </xdr:cNvPr>
        <xdr:cNvSpPr txBox="1"/>
      </xdr:nvSpPr>
      <xdr:spPr>
        <a:xfrm>
          <a:off x="135007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138809</xdr:rowOff>
    </xdr:from>
    <xdr:ext cx="405111" cy="259045"/>
    <xdr:sp macro="" textlink="">
      <xdr:nvSpPr>
        <xdr:cNvPr id="778" name="n_4mainValue【消防施設】&#10;有形固定資産減価償却率">
          <a:extLst>
            <a:ext uri="{FF2B5EF4-FFF2-40B4-BE49-F238E27FC236}">
              <a16:creationId xmlns:a16="http://schemas.microsoft.com/office/drawing/2014/main" id="{00000000-0008-0000-0F00-00000A030000}"/>
            </a:ext>
          </a:extLst>
        </xdr:cNvPr>
        <xdr:cNvSpPr txBox="1"/>
      </xdr:nvSpPr>
      <xdr:spPr>
        <a:xfrm>
          <a:off x="126117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00000000-0008-0000-0F00-00001F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1" name="【消防施設】&#10;一人当たり面積最小値テキスト">
          <a:extLst>
            <a:ext uri="{FF2B5EF4-FFF2-40B4-BE49-F238E27FC236}">
              <a16:creationId xmlns:a16="http://schemas.microsoft.com/office/drawing/2014/main" id="{00000000-0008-0000-0F00-00002103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3" name="【消防施設】&#10;一人当たり面積最大値テキスト">
          <a:extLst>
            <a:ext uri="{FF2B5EF4-FFF2-40B4-BE49-F238E27FC236}">
              <a16:creationId xmlns:a16="http://schemas.microsoft.com/office/drawing/2014/main" id="{00000000-0008-0000-0F00-00002303000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5" name="【消防施設】&#10;一人当たり面積平均値テキスト">
          <a:extLst>
            <a:ext uri="{FF2B5EF4-FFF2-40B4-BE49-F238E27FC236}">
              <a16:creationId xmlns:a16="http://schemas.microsoft.com/office/drawing/2014/main" id="{00000000-0008-0000-0F00-000025030000}"/>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817" name="【消防施設】&#10;一人当たり面積該当値テキスト">
          <a:extLst>
            <a:ext uri="{FF2B5EF4-FFF2-40B4-BE49-F238E27FC236}">
              <a16:creationId xmlns:a16="http://schemas.microsoft.com/office/drawing/2014/main" id="{00000000-0008-0000-0F00-000031030000}"/>
            </a:ext>
          </a:extLst>
        </xdr:cNvPr>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818" name="楕円 817">
          <a:extLst>
            <a:ext uri="{FF2B5EF4-FFF2-40B4-BE49-F238E27FC236}">
              <a16:creationId xmlns:a16="http://schemas.microsoft.com/office/drawing/2014/main" id="{00000000-0008-0000-0F00-000032030000}"/>
            </a:ext>
          </a:extLst>
        </xdr:cNvPr>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71882</xdr:rowOff>
    </xdr:from>
    <xdr:to>
      <xdr:col>107</xdr:col>
      <xdr:colOff>101600</xdr:colOff>
      <xdr:row>86</xdr:row>
      <xdr:rowOff>2032</xdr:rowOff>
    </xdr:to>
    <xdr:sp macro="" textlink="">
      <xdr:nvSpPr>
        <xdr:cNvPr id="820" name="楕円 819">
          <a:extLst>
            <a:ext uri="{FF2B5EF4-FFF2-40B4-BE49-F238E27FC236}">
              <a16:creationId xmlns:a16="http://schemas.microsoft.com/office/drawing/2014/main" id="{00000000-0008-0000-0F00-000034030000}"/>
            </a:ext>
          </a:extLst>
        </xdr:cNvPr>
        <xdr:cNvSpPr/>
      </xdr:nvSpPr>
      <xdr:spPr>
        <a:xfrm>
          <a:off x="20383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122682</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flipV="1">
          <a:off x="20434300" y="14691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81026</xdr:rowOff>
    </xdr:from>
    <xdr:to>
      <xdr:col>102</xdr:col>
      <xdr:colOff>165100</xdr:colOff>
      <xdr:row>86</xdr:row>
      <xdr:rowOff>11176</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19494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122682</xdr:rowOff>
    </xdr:from>
    <xdr:to>
      <xdr:col>107</xdr:col>
      <xdr:colOff>50800</xdr:colOff>
      <xdr:row>85</xdr:row>
      <xdr:rowOff>131826</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flipV="1">
          <a:off x="19545300" y="14695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76454</xdr:rowOff>
    </xdr:from>
    <xdr:to>
      <xdr:col>98</xdr:col>
      <xdr:colOff>38100</xdr:colOff>
      <xdr:row>86</xdr:row>
      <xdr:rowOff>6604</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18605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127254</xdr:rowOff>
    </xdr:from>
    <xdr:to>
      <xdr:col>102</xdr:col>
      <xdr:colOff>114300</xdr:colOff>
      <xdr:row>85</xdr:row>
      <xdr:rowOff>131826</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8656300" y="14700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26" name="n_1aveValue【消防施設】&#10;一人当たり面積">
          <a:extLst>
            <a:ext uri="{FF2B5EF4-FFF2-40B4-BE49-F238E27FC236}">
              <a16:creationId xmlns:a16="http://schemas.microsoft.com/office/drawing/2014/main" id="{00000000-0008-0000-0F00-00003A030000}"/>
            </a:ext>
          </a:extLst>
        </xdr:cNvPr>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27" name="n_2aveValue【消防施設】&#10;一人当たり面積">
          <a:extLst>
            <a:ext uri="{FF2B5EF4-FFF2-40B4-BE49-F238E27FC236}">
              <a16:creationId xmlns:a16="http://schemas.microsoft.com/office/drawing/2014/main" id="{00000000-0008-0000-0F00-00003B030000}"/>
            </a:ext>
          </a:extLst>
        </xdr:cNvPr>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8" name="n_3aveValue【消防施設】&#10;一人当たり面積">
          <a:extLst>
            <a:ext uri="{FF2B5EF4-FFF2-40B4-BE49-F238E27FC236}">
              <a16:creationId xmlns:a16="http://schemas.microsoft.com/office/drawing/2014/main" id="{00000000-0008-0000-0F00-00003C030000}"/>
            </a:ext>
          </a:extLst>
        </xdr:cNvPr>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9" name="n_4aveValue【消防施設】&#10;一人当たり面積">
          <a:extLst>
            <a:ext uri="{FF2B5EF4-FFF2-40B4-BE49-F238E27FC236}">
              <a16:creationId xmlns:a16="http://schemas.microsoft.com/office/drawing/2014/main" id="{00000000-0008-0000-0F00-00003D030000}"/>
            </a:ext>
          </a:extLst>
        </xdr:cNvPr>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830" name="n_1mainValue【消防施設】&#10;一人当たり面積">
          <a:extLst>
            <a:ext uri="{FF2B5EF4-FFF2-40B4-BE49-F238E27FC236}">
              <a16:creationId xmlns:a16="http://schemas.microsoft.com/office/drawing/2014/main" id="{00000000-0008-0000-0F00-00003E030000}"/>
            </a:ext>
          </a:extLst>
        </xdr:cNvPr>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164609</xdr:rowOff>
    </xdr:from>
    <xdr:ext cx="469744" cy="259045"/>
    <xdr:sp macro="" textlink="">
      <xdr:nvSpPr>
        <xdr:cNvPr id="831" name="n_2mainValue【消防施設】&#10;一人当たり面積">
          <a:extLst>
            <a:ext uri="{FF2B5EF4-FFF2-40B4-BE49-F238E27FC236}">
              <a16:creationId xmlns:a16="http://schemas.microsoft.com/office/drawing/2014/main" id="{00000000-0008-0000-0F00-00003F030000}"/>
            </a:ext>
          </a:extLst>
        </xdr:cNvPr>
        <xdr:cNvSpPr txBox="1"/>
      </xdr:nvSpPr>
      <xdr:spPr>
        <a:xfrm>
          <a:off x="20199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2303</xdr:rowOff>
    </xdr:from>
    <xdr:ext cx="469744" cy="259045"/>
    <xdr:sp macro="" textlink="">
      <xdr:nvSpPr>
        <xdr:cNvPr id="832" name="n_3mainValue【消防施設】&#10;一人当たり面積">
          <a:extLst>
            <a:ext uri="{FF2B5EF4-FFF2-40B4-BE49-F238E27FC236}">
              <a16:creationId xmlns:a16="http://schemas.microsoft.com/office/drawing/2014/main" id="{00000000-0008-0000-0F00-000040030000}"/>
            </a:ext>
          </a:extLst>
        </xdr:cNvPr>
        <xdr:cNvSpPr txBox="1"/>
      </xdr:nvSpPr>
      <xdr:spPr>
        <a:xfrm>
          <a:off x="19310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169181</xdr:rowOff>
    </xdr:from>
    <xdr:ext cx="469744" cy="259045"/>
    <xdr:sp macro="" textlink="">
      <xdr:nvSpPr>
        <xdr:cNvPr id="833" name="n_4mainValue【消防施設】&#10;一人当たり面積">
          <a:extLst>
            <a:ext uri="{FF2B5EF4-FFF2-40B4-BE49-F238E27FC236}">
              <a16:creationId xmlns:a16="http://schemas.microsoft.com/office/drawing/2014/main" id="{00000000-0008-0000-0F00-000041030000}"/>
            </a:ext>
          </a:extLst>
        </xdr:cNvPr>
        <xdr:cNvSpPr txBox="1"/>
      </xdr:nvSpPr>
      <xdr:spPr>
        <a:xfrm>
          <a:off x="18421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00000000-0008-0000-0F00-00005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60" name="【庁舎】&#10;有形固定資産減価償却率最小値テキスト">
          <a:extLst>
            <a:ext uri="{FF2B5EF4-FFF2-40B4-BE49-F238E27FC236}">
              <a16:creationId xmlns:a16="http://schemas.microsoft.com/office/drawing/2014/main" id="{00000000-0008-0000-0F00-00005C030000}"/>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2" name="【庁舎】&#10;有形固定資産減価償却率最大値テキスト">
          <a:extLst>
            <a:ext uri="{FF2B5EF4-FFF2-40B4-BE49-F238E27FC236}">
              <a16:creationId xmlns:a16="http://schemas.microsoft.com/office/drawing/2014/main" id="{00000000-0008-0000-0F00-00005E030000}"/>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864" name="【庁舎】&#10;有形固定資産減価償却率平均値テキスト">
          <a:extLst>
            <a:ext uri="{FF2B5EF4-FFF2-40B4-BE49-F238E27FC236}">
              <a16:creationId xmlns:a16="http://schemas.microsoft.com/office/drawing/2014/main" id="{00000000-0008-0000-0F00-000060030000}"/>
            </a:ext>
          </a:extLst>
        </xdr:cNvPr>
        <xdr:cNvSpPr txBox="1"/>
      </xdr:nvSpPr>
      <xdr:spPr>
        <a:xfrm>
          <a:off x="16357600" y="1785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152763</xdr:rowOff>
    </xdr:from>
    <xdr:to>
      <xdr:col>85</xdr:col>
      <xdr:colOff>177800</xdr:colOff>
      <xdr:row>100</xdr:row>
      <xdr:rowOff>82913</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6268700" y="171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73133</xdr:rowOff>
    </xdr:from>
    <xdr:ext cx="340478" cy="259045"/>
    <xdr:sp macro="" textlink="">
      <xdr:nvSpPr>
        <xdr:cNvPr id="876" name="【庁舎】&#10;有形固定資産減価償却率該当値テキスト">
          <a:extLst>
            <a:ext uri="{FF2B5EF4-FFF2-40B4-BE49-F238E27FC236}">
              <a16:creationId xmlns:a16="http://schemas.microsoft.com/office/drawing/2014/main" id="{00000000-0008-0000-0F00-00006C030000}"/>
            </a:ext>
          </a:extLst>
        </xdr:cNvPr>
        <xdr:cNvSpPr txBox="1"/>
      </xdr:nvSpPr>
      <xdr:spPr>
        <a:xfrm>
          <a:off x="16357600" y="17046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64588</xdr:rowOff>
    </xdr:from>
    <xdr:to>
      <xdr:col>81</xdr:col>
      <xdr:colOff>101600</xdr:colOff>
      <xdr:row>108</xdr:row>
      <xdr:rowOff>166188</xdr:rowOff>
    </xdr:to>
    <xdr:sp macro="" textlink="">
      <xdr:nvSpPr>
        <xdr:cNvPr id="877" name="楕円 876">
          <a:extLst>
            <a:ext uri="{FF2B5EF4-FFF2-40B4-BE49-F238E27FC236}">
              <a16:creationId xmlns:a16="http://schemas.microsoft.com/office/drawing/2014/main" id="{00000000-0008-0000-0F00-00006D030000}"/>
            </a:ext>
          </a:extLst>
        </xdr:cNvPr>
        <xdr:cNvSpPr/>
      </xdr:nvSpPr>
      <xdr:spPr>
        <a:xfrm>
          <a:off x="15430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32113</xdr:rowOff>
    </xdr:from>
    <xdr:to>
      <xdr:col>85</xdr:col>
      <xdr:colOff>127000</xdr:colOff>
      <xdr:row>108</xdr:row>
      <xdr:rowOff>115388</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flipV="1">
          <a:off x="15481300" y="17177113"/>
          <a:ext cx="838200" cy="145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58057</xdr:rowOff>
    </xdr:from>
    <xdr:to>
      <xdr:col>76</xdr:col>
      <xdr:colOff>165100</xdr:colOff>
      <xdr:row>108</xdr:row>
      <xdr:rowOff>159657</xdr:rowOff>
    </xdr:to>
    <xdr:sp macro="" textlink="">
      <xdr:nvSpPr>
        <xdr:cNvPr id="879" name="楕円 878">
          <a:extLst>
            <a:ext uri="{FF2B5EF4-FFF2-40B4-BE49-F238E27FC236}">
              <a16:creationId xmlns:a16="http://schemas.microsoft.com/office/drawing/2014/main" id="{00000000-0008-0000-0F00-00006F030000}"/>
            </a:ext>
          </a:extLst>
        </xdr:cNvPr>
        <xdr:cNvSpPr/>
      </xdr:nvSpPr>
      <xdr:spPr>
        <a:xfrm>
          <a:off x="14541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108857</xdr:rowOff>
    </xdr:from>
    <xdr:to>
      <xdr:col>81</xdr:col>
      <xdr:colOff>50800</xdr:colOff>
      <xdr:row>108</xdr:row>
      <xdr:rowOff>115388</xdr:rowOff>
    </xdr:to>
    <xdr:cxnSp macro="">
      <xdr:nvCxnSpPr>
        <xdr:cNvPr id="880" name="直線コネクタ 879">
          <a:extLst>
            <a:ext uri="{FF2B5EF4-FFF2-40B4-BE49-F238E27FC236}">
              <a16:creationId xmlns:a16="http://schemas.microsoft.com/office/drawing/2014/main" id="{00000000-0008-0000-0F00-000070030000}"/>
            </a:ext>
          </a:extLst>
        </xdr:cNvPr>
        <xdr:cNvCxnSpPr/>
      </xdr:nvCxnSpPr>
      <xdr:spPr>
        <a:xfrm>
          <a:off x="14592300" y="186254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38463</xdr:rowOff>
    </xdr:from>
    <xdr:to>
      <xdr:col>72</xdr:col>
      <xdr:colOff>38100</xdr:colOff>
      <xdr:row>108</xdr:row>
      <xdr:rowOff>140063</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3652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89263</xdr:rowOff>
    </xdr:from>
    <xdr:to>
      <xdr:col>76</xdr:col>
      <xdr:colOff>114300</xdr:colOff>
      <xdr:row>108</xdr:row>
      <xdr:rowOff>108857</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13703300" y="186058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93980</xdr:rowOff>
    </xdr:from>
    <xdr:to>
      <xdr:col>67</xdr:col>
      <xdr:colOff>101600</xdr:colOff>
      <xdr:row>105</xdr:row>
      <xdr:rowOff>24130</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276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144780</xdr:rowOff>
    </xdr:from>
    <xdr:to>
      <xdr:col>71</xdr:col>
      <xdr:colOff>177800</xdr:colOff>
      <xdr:row>108</xdr:row>
      <xdr:rowOff>89263</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2814300" y="17975580"/>
          <a:ext cx="889000" cy="63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5" name="n_1aveValue【庁舎】&#10;有形固定資産減価償却率">
          <a:extLst>
            <a:ext uri="{FF2B5EF4-FFF2-40B4-BE49-F238E27FC236}">
              <a16:creationId xmlns:a16="http://schemas.microsoft.com/office/drawing/2014/main" id="{00000000-0008-0000-0F00-000075030000}"/>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6" name="n_2aveValue【庁舎】&#10;有形固定資産減価償却率">
          <a:extLst>
            <a:ext uri="{FF2B5EF4-FFF2-40B4-BE49-F238E27FC236}">
              <a16:creationId xmlns:a16="http://schemas.microsoft.com/office/drawing/2014/main" id="{00000000-0008-0000-0F00-000076030000}"/>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7" name="n_3aveValue【庁舎】&#10;有形固定資産減価償却率">
          <a:extLst>
            <a:ext uri="{FF2B5EF4-FFF2-40B4-BE49-F238E27FC236}">
              <a16:creationId xmlns:a16="http://schemas.microsoft.com/office/drawing/2014/main" id="{00000000-0008-0000-0F00-000077030000}"/>
            </a:ext>
          </a:extLst>
        </xdr:cNvPr>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8" name="n_4aveValue【庁舎】&#10;有形固定資産減価償却率">
          <a:extLst>
            <a:ext uri="{FF2B5EF4-FFF2-40B4-BE49-F238E27FC236}">
              <a16:creationId xmlns:a16="http://schemas.microsoft.com/office/drawing/2014/main" id="{00000000-0008-0000-0F00-000078030000}"/>
            </a:ext>
          </a:extLst>
        </xdr:cNvPr>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157315</xdr:rowOff>
    </xdr:from>
    <xdr:ext cx="405111" cy="259045"/>
    <xdr:sp macro="" textlink="">
      <xdr:nvSpPr>
        <xdr:cNvPr id="889" name="n_1mainValue【庁舎】&#10;有形固定資産減価償却率">
          <a:extLst>
            <a:ext uri="{FF2B5EF4-FFF2-40B4-BE49-F238E27FC236}">
              <a16:creationId xmlns:a16="http://schemas.microsoft.com/office/drawing/2014/main" id="{00000000-0008-0000-0F00-000079030000}"/>
            </a:ext>
          </a:extLst>
        </xdr:cNvPr>
        <xdr:cNvSpPr txBox="1"/>
      </xdr:nvSpPr>
      <xdr:spPr>
        <a:xfrm>
          <a:off x="15266044" y="1867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150784</xdr:rowOff>
    </xdr:from>
    <xdr:ext cx="405111" cy="259045"/>
    <xdr:sp macro="" textlink="">
      <xdr:nvSpPr>
        <xdr:cNvPr id="890" name="n_2mainValue【庁舎】&#10;有形固定資産減価償却率">
          <a:extLst>
            <a:ext uri="{FF2B5EF4-FFF2-40B4-BE49-F238E27FC236}">
              <a16:creationId xmlns:a16="http://schemas.microsoft.com/office/drawing/2014/main" id="{00000000-0008-0000-0F00-00007A030000}"/>
            </a:ext>
          </a:extLst>
        </xdr:cNvPr>
        <xdr:cNvSpPr txBox="1"/>
      </xdr:nvSpPr>
      <xdr:spPr>
        <a:xfrm>
          <a:off x="14389744" y="186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131190</xdr:rowOff>
    </xdr:from>
    <xdr:ext cx="405111" cy="259045"/>
    <xdr:sp macro="" textlink="">
      <xdr:nvSpPr>
        <xdr:cNvPr id="891" name="n_3mainValue【庁舎】&#10;有形固定資産減価償却率">
          <a:extLst>
            <a:ext uri="{FF2B5EF4-FFF2-40B4-BE49-F238E27FC236}">
              <a16:creationId xmlns:a16="http://schemas.microsoft.com/office/drawing/2014/main" id="{00000000-0008-0000-0F00-00007B030000}"/>
            </a:ext>
          </a:extLst>
        </xdr:cNvPr>
        <xdr:cNvSpPr txBox="1"/>
      </xdr:nvSpPr>
      <xdr:spPr>
        <a:xfrm>
          <a:off x="13500744" y="186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892" name="n_4mainValue【庁舎】&#10;有形固定資産減価償却率">
          <a:extLst>
            <a:ext uri="{FF2B5EF4-FFF2-40B4-BE49-F238E27FC236}">
              <a16:creationId xmlns:a16="http://schemas.microsoft.com/office/drawing/2014/main" id="{00000000-0008-0000-0F00-00007C030000}"/>
            </a:ext>
          </a:extLst>
        </xdr:cNvPr>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a:extLst>
            <a:ext uri="{FF2B5EF4-FFF2-40B4-BE49-F238E27FC236}">
              <a16:creationId xmlns:a16="http://schemas.microsoft.com/office/drawing/2014/main" id="{00000000-0008-0000-0F00-00009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9" name="【庁舎】&#10;一人当たり面積最小値テキスト">
          <a:extLst>
            <a:ext uri="{FF2B5EF4-FFF2-40B4-BE49-F238E27FC236}">
              <a16:creationId xmlns:a16="http://schemas.microsoft.com/office/drawing/2014/main" id="{00000000-0008-0000-0F00-000097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21" name="【庁舎】&#10;一人当たり面積最大値テキスト">
          <a:extLst>
            <a:ext uri="{FF2B5EF4-FFF2-40B4-BE49-F238E27FC236}">
              <a16:creationId xmlns:a16="http://schemas.microsoft.com/office/drawing/2014/main" id="{00000000-0008-0000-0F00-000099030000}"/>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3" name="【庁舎】&#10;一人当たり面積平均値テキスト">
          <a:extLst>
            <a:ext uri="{FF2B5EF4-FFF2-40B4-BE49-F238E27FC236}">
              <a16:creationId xmlns:a16="http://schemas.microsoft.com/office/drawing/2014/main" id="{00000000-0008-0000-0F00-00009B030000}"/>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4" name="フローチャート: 判断 923">
          <a:extLst>
            <a:ext uri="{FF2B5EF4-FFF2-40B4-BE49-F238E27FC236}">
              <a16:creationId xmlns:a16="http://schemas.microsoft.com/office/drawing/2014/main" id="{00000000-0008-0000-0F00-00009C030000}"/>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5" name="フローチャート: 判断 924">
          <a:extLst>
            <a:ext uri="{FF2B5EF4-FFF2-40B4-BE49-F238E27FC236}">
              <a16:creationId xmlns:a16="http://schemas.microsoft.com/office/drawing/2014/main" id="{00000000-0008-0000-0F00-00009D030000}"/>
            </a:ext>
          </a:extLst>
        </xdr:cNvPr>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7" name="フローチャート: 判断 926">
          <a:extLst>
            <a:ext uri="{FF2B5EF4-FFF2-40B4-BE49-F238E27FC236}">
              <a16:creationId xmlns:a16="http://schemas.microsoft.com/office/drawing/2014/main" id="{00000000-0008-0000-0F00-00009F030000}"/>
            </a:ext>
          </a:extLst>
        </xdr:cNvPr>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F00-0000A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F00-0000A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F00-0000A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118473</xdr:rowOff>
    </xdr:from>
    <xdr:to>
      <xdr:col>116</xdr:col>
      <xdr:colOff>114300</xdr:colOff>
      <xdr:row>106</xdr:row>
      <xdr:rowOff>48623</xdr:rowOff>
    </xdr:to>
    <xdr:sp macro="" textlink="">
      <xdr:nvSpPr>
        <xdr:cNvPr id="934" name="楕円 933">
          <a:extLst>
            <a:ext uri="{FF2B5EF4-FFF2-40B4-BE49-F238E27FC236}">
              <a16:creationId xmlns:a16="http://schemas.microsoft.com/office/drawing/2014/main" id="{00000000-0008-0000-0F00-0000A6030000}"/>
            </a:ext>
          </a:extLst>
        </xdr:cNvPr>
        <xdr:cNvSpPr/>
      </xdr:nvSpPr>
      <xdr:spPr>
        <a:xfrm>
          <a:off x="221107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96900</xdr:rowOff>
    </xdr:from>
    <xdr:ext cx="469744" cy="259045"/>
    <xdr:sp macro="" textlink="">
      <xdr:nvSpPr>
        <xdr:cNvPr id="935" name="【庁舎】&#10;一人当たり面積該当値テキスト">
          <a:extLst>
            <a:ext uri="{FF2B5EF4-FFF2-40B4-BE49-F238E27FC236}">
              <a16:creationId xmlns:a16="http://schemas.microsoft.com/office/drawing/2014/main" id="{00000000-0008-0000-0F00-0000A7030000}"/>
            </a:ext>
          </a:extLst>
        </xdr:cNvPr>
        <xdr:cNvSpPr txBox="1"/>
      </xdr:nvSpPr>
      <xdr:spPr>
        <a:xfrm>
          <a:off x="22199600" y="1809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110308</xdr:rowOff>
    </xdr:from>
    <xdr:to>
      <xdr:col>112</xdr:col>
      <xdr:colOff>38100</xdr:colOff>
      <xdr:row>107</xdr:row>
      <xdr:rowOff>40458</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21272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169273</xdr:rowOff>
    </xdr:from>
    <xdr:to>
      <xdr:col>116</xdr:col>
      <xdr:colOff>63500</xdr:colOff>
      <xdr:row>106</xdr:row>
      <xdr:rowOff>161108</xdr:rowOff>
    </xdr:to>
    <xdr:cxnSp macro="">
      <xdr:nvCxnSpPr>
        <xdr:cNvPr id="937" name="直線コネクタ 936">
          <a:extLst>
            <a:ext uri="{FF2B5EF4-FFF2-40B4-BE49-F238E27FC236}">
              <a16:creationId xmlns:a16="http://schemas.microsoft.com/office/drawing/2014/main" id="{00000000-0008-0000-0F00-0000A9030000}"/>
            </a:ext>
          </a:extLst>
        </xdr:cNvPr>
        <xdr:cNvCxnSpPr/>
      </xdr:nvCxnSpPr>
      <xdr:spPr>
        <a:xfrm flipV="1">
          <a:off x="21323300" y="1817152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113574</xdr:rowOff>
    </xdr:from>
    <xdr:to>
      <xdr:col>107</xdr:col>
      <xdr:colOff>101600</xdr:colOff>
      <xdr:row>107</xdr:row>
      <xdr:rowOff>43724</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20383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161108</xdr:rowOff>
    </xdr:from>
    <xdr:to>
      <xdr:col>111</xdr:col>
      <xdr:colOff>177800</xdr:colOff>
      <xdr:row>106</xdr:row>
      <xdr:rowOff>164374</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flipV="1">
          <a:off x="20434300" y="183348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19494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164374</xdr:rowOff>
    </xdr:from>
    <xdr:to>
      <xdr:col>107</xdr:col>
      <xdr:colOff>50800</xdr:colOff>
      <xdr:row>106</xdr:row>
      <xdr:rowOff>170906</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flipV="1">
          <a:off x="19545300" y="183380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92348</xdr:rowOff>
    </xdr:from>
    <xdr:to>
      <xdr:col>98</xdr:col>
      <xdr:colOff>38100</xdr:colOff>
      <xdr:row>106</xdr:row>
      <xdr:rowOff>22498</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18605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143148</xdr:rowOff>
    </xdr:from>
    <xdr:to>
      <xdr:col>102</xdr:col>
      <xdr:colOff>114300</xdr:colOff>
      <xdr:row>106</xdr:row>
      <xdr:rowOff>170906</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a:off x="18656300" y="18145398"/>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944" name="n_1aveValue【庁舎】&#10;一人当たり面積">
          <a:extLst>
            <a:ext uri="{FF2B5EF4-FFF2-40B4-BE49-F238E27FC236}">
              <a16:creationId xmlns:a16="http://schemas.microsoft.com/office/drawing/2014/main" id="{00000000-0008-0000-0F00-0000B0030000}"/>
            </a:ext>
          </a:extLst>
        </xdr:cNvPr>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45" name="n_2aveValue【庁舎】&#10;一人当たり面積">
          <a:extLst>
            <a:ext uri="{FF2B5EF4-FFF2-40B4-BE49-F238E27FC236}">
              <a16:creationId xmlns:a16="http://schemas.microsoft.com/office/drawing/2014/main" id="{00000000-0008-0000-0F00-0000B1030000}"/>
            </a:ext>
          </a:extLst>
        </xdr:cNvPr>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46" name="n_3aveValue【庁舎】&#10;一人当たり面積">
          <a:extLst>
            <a:ext uri="{FF2B5EF4-FFF2-40B4-BE49-F238E27FC236}">
              <a16:creationId xmlns:a16="http://schemas.microsoft.com/office/drawing/2014/main" id="{00000000-0008-0000-0F00-0000B2030000}"/>
            </a:ext>
          </a:extLst>
        </xdr:cNvPr>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947" name="n_4aveValue【庁舎】&#10;一人当たり面積">
          <a:extLst>
            <a:ext uri="{FF2B5EF4-FFF2-40B4-BE49-F238E27FC236}">
              <a16:creationId xmlns:a16="http://schemas.microsoft.com/office/drawing/2014/main" id="{00000000-0008-0000-0F00-0000B3030000}"/>
            </a:ext>
          </a:extLst>
        </xdr:cNvPr>
        <xdr:cNvSpPr txBox="1"/>
      </xdr:nvSpPr>
      <xdr:spPr>
        <a:xfrm>
          <a:off x="18421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31585</xdr:rowOff>
    </xdr:from>
    <xdr:ext cx="469744" cy="259045"/>
    <xdr:sp macro="" textlink="">
      <xdr:nvSpPr>
        <xdr:cNvPr id="948" name="n_1mainValue【庁舎】&#10;一人当たり面積">
          <a:extLst>
            <a:ext uri="{FF2B5EF4-FFF2-40B4-BE49-F238E27FC236}">
              <a16:creationId xmlns:a16="http://schemas.microsoft.com/office/drawing/2014/main" id="{00000000-0008-0000-0F00-0000B4030000}"/>
            </a:ext>
          </a:extLst>
        </xdr:cNvPr>
        <xdr:cNvSpPr txBox="1"/>
      </xdr:nvSpPr>
      <xdr:spPr>
        <a:xfrm>
          <a:off x="210757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34851</xdr:rowOff>
    </xdr:from>
    <xdr:ext cx="469744" cy="259045"/>
    <xdr:sp macro="" textlink="">
      <xdr:nvSpPr>
        <xdr:cNvPr id="949" name="n_2mainValue【庁舎】&#10;一人当たり面積">
          <a:extLst>
            <a:ext uri="{FF2B5EF4-FFF2-40B4-BE49-F238E27FC236}">
              <a16:creationId xmlns:a16="http://schemas.microsoft.com/office/drawing/2014/main" id="{00000000-0008-0000-0F00-0000B5030000}"/>
            </a:ext>
          </a:extLst>
        </xdr:cNvPr>
        <xdr:cNvSpPr txBox="1"/>
      </xdr:nvSpPr>
      <xdr:spPr>
        <a:xfrm>
          <a:off x="20199427"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41383</xdr:rowOff>
    </xdr:from>
    <xdr:ext cx="469744" cy="259045"/>
    <xdr:sp macro="" textlink="">
      <xdr:nvSpPr>
        <xdr:cNvPr id="950" name="n_3mainValue【庁舎】&#10;一人当たり面積">
          <a:extLst>
            <a:ext uri="{FF2B5EF4-FFF2-40B4-BE49-F238E27FC236}">
              <a16:creationId xmlns:a16="http://schemas.microsoft.com/office/drawing/2014/main" id="{00000000-0008-0000-0F00-0000B6030000}"/>
            </a:ext>
          </a:extLst>
        </xdr:cNvPr>
        <xdr:cNvSpPr txBox="1"/>
      </xdr:nvSpPr>
      <xdr:spPr>
        <a:xfrm>
          <a:off x="19310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39025</xdr:rowOff>
    </xdr:from>
    <xdr:ext cx="469744" cy="259045"/>
    <xdr:sp macro="" textlink="">
      <xdr:nvSpPr>
        <xdr:cNvPr id="951" name="n_4mainValue【庁舎】&#10;一人当たり面積">
          <a:extLst>
            <a:ext uri="{FF2B5EF4-FFF2-40B4-BE49-F238E27FC236}">
              <a16:creationId xmlns:a16="http://schemas.microsoft.com/office/drawing/2014/main" id="{00000000-0008-0000-0F00-0000B7030000}"/>
            </a:ext>
          </a:extLst>
        </xdr:cNvPr>
        <xdr:cNvSpPr txBox="1"/>
      </xdr:nvSpPr>
      <xdr:spPr>
        <a:xfrm>
          <a:off x="184214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00000000-0008-0000-0F00-0000B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00000000-0008-0000-0F00-0000B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00000000-0008-0000-0F00-0000B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施設ごとにみると、類似団体平均と比べ、図書館、一般廃棄物処理施設、体育館・プール、福祉施設、消防施設、及び市民会館が高く、保健センター・保健所、及び庁舎が低くなっている。庁舎については令和元年度より新庁舎等建設工事に着手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年度に完成し、旧庁舎を除却したことにより大幅に改善された。その他の施設については、公共施設等総合管理計画、公共施設再配置方針、及び個別施設計画に基づいて更新・統廃合・改修に努めていく。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55,760
55,049
98.91
26,874,455
25,755,117
1,102,519
13,360,786
21,934,469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前年度とほぼ横ばいの数値となっている。類似団体平均と比較すると、人口の減少や高齢者人口の増加に加え、市内に大きな法人がないこと等により、財政基盤が弱く、下回る状況が続いている。そのため、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次行財政改革（平成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次行財政改革（平成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年度）に引き続き、新たな行財政改革アクションプラン（令和元年度～令和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年度）を実施</a:t>
          </a:r>
          <a:r>
            <a:rPr kumimoji="1" lang="ja-JP" altLang="en-US" sz="1100">
              <a:solidFill>
                <a:sysClr val="windowText" lastClr="000000"/>
              </a:solidFill>
              <a:effectLst/>
              <a:latin typeface="+mn-lt"/>
              <a:ea typeface="+mn-ea"/>
              <a:cs typeface="+mn-cs"/>
            </a:rPr>
            <a:t>することで歳入を着実に確保するなど</a:t>
          </a:r>
          <a:r>
            <a:rPr kumimoji="1" lang="ja-JP" altLang="ja-JP" sz="1100">
              <a:solidFill>
                <a:schemeClr val="dk1"/>
              </a:solidFill>
              <a:effectLst/>
              <a:latin typeface="+mn-lt"/>
              <a:ea typeface="+mn-ea"/>
              <a:cs typeface="+mn-cs"/>
            </a:rPr>
            <a:t>、財政の健全化に努めているところである。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155575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155575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年度は、前年度より改善されたものの類似団体平均を上回っており、硬直的な財政状況であることに変化はない。改善の主な要因は、</a:t>
          </a:r>
          <a:r>
            <a:rPr kumimoji="1" lang="ja-JP" altLang="en-US" sz="1100">
              <a:solidFill>
                <a:schemeClr val="dk1"/>
              </a:solidFill>
              <a:effectLst/>
              <a:latin typeface="+mn-lt"/>
              <a:ea typeface="+mn-ea"/>
              <a:cs typeface="+mn-cs"/>
            </a:rPr>
            <a:t>普通交付税の増収や、</a:t>
          </a:r>
          <a:r>
            <a:rPr kumimoji="1" lang="ja-JP" altLang="ja-JP" sz="1100">
              <a:solidFill>
                <a:schemeClr val="dk1"/>
              </a:solidFill>
              <a:effectLst/>
              <a:latin typeface="+mn-lt"/>
              <a:ea typeface="+mn-ea"/>
              <a:cs typeface="+mn-cs"/>
            </a:rPr>
            <a:t>地方消費税交付金</a:t>
          </a:r>
          <a:r>
            <a:rPr kumimoji="1" lang="ja-JP" altLang="en-US" sz="1100">
              <a:solidFill>
                <a:schemeClr val="dk1"/>
              </a:solidFill>
              <a:effectLst/>
              <a:latin typeface="+mn-lt"/>
              <a:ea typeface="+mn-ea"/>
              <a:cs typeface="+mn-cs"/>
            </a:rPr>
            <a:t>など各種交付金</a:t>
          </a:r>
          <a:r>
            <a:rPr kumimoji="1" lang="ja-JP" altLang="ja-JP" sz="1100">
              <a:solidFill>
                <a:schemeClr val="dk1"/>
              </a:solidFill>
              <a:effectLst/>
              <a:latin typeface="+mn-lt"/>
              <a:ea typeface="+mn-ea"/>
              <a:cs typeface="+mn-cs"/>
            </a:rPr>
            <a:t>の増収である。今後は新型コロナウイルス感染症の影響を受け、市税の減少が見込まれるため、大幅な改善は見込めない。</a:t>
          </a:r>
          <a:endParaRPr lang="ja-JP" altLang="ja-JP" sz="1400">
            <a:effectLst/>
          </a:endParaRPr>
        </a:p>
        <a:p>
          <a:r>
            <a:rPr kumimoji="1" lang="ja-JP" altLang="ja-JP" sz="1100">
              <a:solidFill>
                <a:schemeClr val="dk1"/>
              </a:solidFill>
              <a:effectLst/>
              <a:latin typeface="+mn-lt"/>
              <a:ea typeface="+mn-ea"/>
              <a:cs typeface="+mn-cs"/>
            </a:rPr>
            <a:t>　そのため、行財政改革アクションプランに基づき、定員管理計画の確実な実施及び更なる職員数の抑制等の経費の徹底した削減に取り組むとともに、税の収納率向上対策による自主財源確保に努めるなど、行財政改革に取り組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152612</xdr:rowOff>
    </xdr:from>
    <xdr:to>
      <xdr:col>23</xdr:col>
      <xdr:colOff>133350</xdr:colOff>
      <xdr:row>65</xdr:row>
      <xdr:rowOff>8679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8162"/>
          <a:ext cx="0" cy="8847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152206</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12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8679</xdr:rowOff>
    </xdr:from>
    <xdr:to>
      <xdr:col>24</xdr:col>
      <xdr:colOff>12700</xdr:colOff>
      <xdr:row>65</xdr:row>
      <xdr:rowOff>8679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1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67539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152612</xdr:rowOff>
    </xdr:from>
    <xdr:to>
      <xdr:col>24</xdr:col>
      <xdr:colOff>12700</xdr:colOff>
      <xdr:row>59</xdr:row>
      <xdr:rowOff>152612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110279</xdr:rowOff>
    </xdr:from>
    <xdr:to>
      <xdr:col>23</xdr:col>
      <xdr:colOff>133350</xdr:colOff>
      <xdr:row>65</xdr:row>
      <xdr:rowOff>24765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11629"/>
          <a:ext cx="8382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70502</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2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53975</xdr:rowOff>
    </xdr:from>
    <xdr:to>
      <xdr:col>23</xdr:col>
      <xdr:colOff>184150</xdr:colOff>
      <xdr:row>62</xdr:row>
      <xdr:rowOff>155575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24765</xdr:rowOff>
    </xdr:from>
    <xdr:to>
      <xdr:col>19</xdr:col>
      <xdr:colOff>133350</xdr:colOff>
      <xdr:row>65</xdr:row>
      <xdr:rowOff>105198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6901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83608</xdr:rowOff>
    </xdr:from>
    <xdr:to>
      <xdr:col>19</xdr:col>
      <xdr:colOff>184150</xdr:colOff>
      <xdr:row>64</xdr:row>
      <xdr:rowOff>13758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23935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5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105198</xdr:rowOff>
    </xdr:from>
    <xdr:to>
      <xdr:col>15</xdr:col>
      <xdr:colOff>82550</xdr:colOff>
      <xdr:row>65</xdr:row>
      <xdr:rowOff>157480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4944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99695</xdr:rowOff>
    </xdr:from>
    <xdr:to>
      <xdr:col>15</xdr:col>
      <xdr:colOff>133350</xdr:colOff>
      <xdr:row>64</xdr:row>
      <xdr:rowOff>29845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40022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6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157480</xdr:rowOff>
    </xdr:from>
    <xdr:to>
      <xdr:col>11</xdr:col>
      <xdr:colOff>31750</xdr:colOff>
      <xdr:row>66</xdr:row>
      <xdr:rowOff>26246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3017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91652</xdr:rowOff>
    </xdr:from>
    <xdr:to>
      <xdr:col>11</xdr:col>
      <xdr:colOff>82550</xdr:colOff>
      <xdr:row>64</xdr:row>
      <xdr:rowOff>21802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9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31979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6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44044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59479</xdr:rowOff>
    </xdr:from>
    <xdr:to>
      <xdr:col>23</xdr:col>
      <xdr:colOff>184150</xdr:colOff>
      <xdr:row>63</xdr:row>
      <xdr:rowOff>161079</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31556</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3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145415</xdr:rowOff>
    </xdr:from>
    <xdr:to>
      <xdr:col>19</xdr:col>
      <xdr:colOff>184150</xdr:colOff>
      <xdr:row>65</xdr:row>
      <xdr:rowOff>75565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60342</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04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54398</xdr:rowOff>
    </xdr:from>
    <xdr:to>
      <xdr:col>15</xdr:col>
      <xdr:colOff>133350</xdr:colOff>
      <xdr:row>65</xdr:row>
      <xdr:rowOff>155998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140775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令和</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年度は、前年度より悪化している。悪化の主な要因は、</a:t>
          </a:r>
          <a:r>
            <a:rPr kumimoji="1" lang="ja-JP" altLang="en-US" sz="1050">
              <a:solidFill>
                <a:schemeClr val="dk1"/>
              </a:solidFill>
              <a:effectLst/>
              <a:latin typeface="+mn-lt"/>
              <a:ea typeface="+mn-ea"/>
              <a:cs typeface="+mn-cs"/>
            </a:rPr>
            <a:t>新庁舎の完成に伴い、移転に関する費用やシステムの再構築費用等が増加したこと、また旧庁舎の解体を行ったこと</a:t>
          </a:r>
          <a:r>
            <a:rPr kumimoji="1" lang="ja-JP" altLang="ja-JP" sz="1050">
              <a:solidFill>
                <a:schemeClr val="dk1"/>
              </a:solidFill>
              <a:effectLst/>
              <a:latin typeface="+mn-lt"/>
              <a:ea typeface="+mn-ea"/>
              <a:cs typeface="+mn-cs"/>
            </a:rPr>
            <a:t>である。し尿処理やごみ処理等の単独実施や</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箇所の公立保育所の運営が、慢性的に人件費・物件費を押し上げる要因となり、類似団体平均を下回る状況が続いている。</a:t>
          </a:r>
          <a:endParaRPr lang="ja-JP" altLang="ja-JP" sz="1050">
            <a:effectLst/>
          </a:endParaRPr>
        </a:p>
        <a:p>
          <a:r>
            <a:rPr kumimoji="1" lang="ja-JP" altLang="ja-JP" sz="1050">
              <a:solidFill>
                <a:schemeClr val="dk1"/>
              </a:solidFill>
              <a:effectLst/>
              <a:latin typeface="+mn-lt"/>
              <a:ea typeface="+mn-ea"/>
              <a:cs typeface="+mn-cs"/>
            </a:rPr>
            <a:t>　そのため、行財政改革アクションプランに基づき、定員管理計画の確実な実施及び更なる職員数の抑制</a:t>
          </a:r>
          <a:r>
            <a:rPr kumimoji="1" lang="ja-JP" altLang="en-US" sz="1050">
              <a:solidFill>
                <a:sysClr val="windowText" lastClr="000000"/>
              </a:solidFill>
              <a:effectLst/>
              <a:latin typeface="+mn-lt"/>
              <a:ea typeface="+mn-ea"/>
              <a:cs typeface="+mn-cs"/>
            </a:rPr>
            <a:t>、時間外勤務の抑制</a:t>
          </a:r>
          <a:r>
            <a:rPr kumimoji="1" lang="ja-JP" altLang="ja-JP" sz="1050">
              <a:solidFill>
                <a:schemeClr val="dk1"/>
              </a:solidFill>
              <a:effectLst/>
              <a:latin typeface="+mn-lt"/>
              <a:ea typeface="+mn-ea"/>
              <a:cs typeface="+mn-cs"/>
            </a:rPr>
            <a:t>等の徹底した経費の削減に取り組んでいる。</a:t>
          </a:r>
          <a:endParaRPr lang="ja-JP" altLang="ja-JP" sz="105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42954</xdr:rowOff>
    </xdr:from>
    <xdr:to>
      <xdr:col>23</xdr:col>
      <xdr:colOff>133350</xdr:colOff>
      <xdr:row>85</xdr:row>
      <xdr:rowOff>6367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44754"/>
          <a:ext cx="838200" cy="13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32486</xdr:rowOff>
    </xdr:from>
    <xdr:to>
      <xdr:col>19</xdr:col>
      <xdr:colOff>133350</xdr:colOff>
      <xdr:row>84</xdr:row>
      <xdr:rowOff>42954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62836"/>
          <a:ext cx="889000" cy="18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32486</xdr:rowOff>
    </xdr:from>
    <xdr:to>
      <xdr:col>15</xdr:col>
      <xdr:colOff>82550</xdr:colOff>
      <xdr:row>83</xdr:row>
      <xdr:rowOff>92215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262836"/>
          <a:ext cx="889000" cy="5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169213</xdr:rowOff>
    </xdr:from>
    <xdr:to>
      <xdr:col>11</xdr:col>
      <xdr:colOff>31750</xdr:colOff>
      <xdr:row>83</xdr:row>
      <xdr:rowOff>92215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28113"/>
          <a:ext cx="889000" cy="9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127017</xdr:rowOff>
    </xdr:from>
    <xdr:to>
      <xdr:col>23</xdr:col>
      <xdr:colOff>184150</xdr:colOff>
      <xdr:row>85</xdr:row>
      <xdr:rowOff>57167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99094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0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163604</xdr:rowOff>
    </xdr:from>
    <xdr:to>
      <xdr:col>19</xdr:col>
      <xdr:colOff>184150</xdr:colOff>
      <xdr:row>84</xdr:row>
      <xdr:rowOff>93754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78531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80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153136</xdr:rowOff>
    </xdr:from>
    <xdr:to>
      <xdr:col>15</xdr:col>
      <xdr:colOff>133350</xdr:colOff>
      <xdr:row>83</xdr:row>
      <xdr:rowOff>83286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1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68063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41415</xdr:rowOff>
    </xdr:from>
    <xdr:to>
      <xdr:col>11</xdr:col>
      <xdr:colOff>82550</xdr:colOff>
      <xdr:row>83</xdr:row>
      <xdr:rowOff>143015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7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127792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5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118413</xdr:rowOff>
    </xdr:from>
    <xdr:to>
      <xdr:col>7</xdr:col>
      <xdr:colOff>31750</xdr:colOff>
      <xdr:row>83</xdr:row>
      <xdr:rowOff>48563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33340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6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年度においても前年度同様、類似団体平均を上回っているものの、平成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年度以降は国の給与とほぼ同水準で推移している。</a:t>
          </a:r>
          <a:endParaRPr lang="ja-JP" altLang="ja-JP" sz="1400">
            <a:effectLst/>
          </a:endParaRPr>
        </a:p>
        <a:p>
          <a:r>
            <a:rPr kumimoji="1" lang="ja-JP" altLang="ja-JP" sz="1100">
              <a:solidFill>
                <a:schemeClr val="dk1"/>
              </a:solidFill>
              <a:effectLst/>
              <a:latin typeface="+mn-lt"/>
              <a:ea typeface="+mn-ea"/>
              <a:cs typeface="+mn-cs"/>
            </a:rPr>
            <a:t>　今後も引き続き給与の適正化を図り、指数の抑制に努めていく。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51707</xdr:rowOff>
    </xdr:from>
    <xdr:to>
      <xdr:col>81</xdr:col>
      <xdr:colOff>44450</xdr:colOff>
      <xdr:row>88</xdr:row>
      <xdr:rowOff>51707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139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88</xdr:row>
      <xdr:rowOff>120650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1393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120650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1048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17236</xdr:rowOff>
    </xdr:from>
    <xdr:to>
      <xdr:col>68</xdr:col>
      <xdr:colOff>152400</xdr:colOff>
      <xdr:row>88</xdr:row>
      <xdr:rowOff>155121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1048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907</xdr:rowOff>
    </xdr:from>
    <xdr:to>
      <xdr:col>81</xdr:col>
      <xdr:colOff>95250</xdr:colOff>
      <xdr:row>88</xdr:row>
      <xdr:rowOff>102507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144434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6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年度は、前年度とほぼ横ばいの数値となっており、類似団体平均を上回っている。本市は、し尿処理やごみ処理等を単独で行っており、公立保育所も</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箇所運営していることが、職員数の多い要因となっている。また、近年は人口の減少傾向に歯止めがかからない状況も要因の一つに挙げられる。</a:t>
          </a:r>
          <a:endParaRPr lang="ja-JP" altLang="ja-JP" sz="1400">
            <a:effectLst/>
          </a:endParaRPr>
        </a:p>
        <a:p>
          <a:r>
            <a:rPr kumimoji="1" lang="ja-JP" altLang="ja-JP" sz="1100">
              <a:solidFill>
                <a:schemeClr val="dk1"/>
              </a:solidFill>
              <a:effectLst/>
              <a:latin typeface="+mn-lt"/>
              <a:ea typeface="+mn-ea"/>
              <a:cs typeface="+mn-cs"/>
            </a:rPr>
            <a:t>　このため、新たな行財政改革アクションプランに基づき、定員管理計画の確実な実施及び更なる職員数の抑制を行い、定員管理の適正化に努めているところである。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102764</xdr:rowOff>
    </xdr:from>
    <xdr:to>
      <xdr:col>81</xdr:col>
      <xdr:colOff>44450</xdr:colOff>
      <xdr:row>62</xdr:row>
      <xdr:rowOff>118851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32664"/>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96731</xdr:rowOff>
    </xdr:from>
    <xdr:to>
      <xdr:col>77</xdr:col>
      <xdr:colOff>44450</xdr:colOff>
      <xdr:row>62</xdr:row>
      <xdr:rowOff>102764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2663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96731</xdr:rowOff>
    </xdr:from>
    <xdr:to>
      <xdr:col>72</xdr:col>
      <xdr:colOff>203200</xdr:colOff>
      <xdr:row>62</xdr:row>
      <xdr:rowOff>98743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726631"/>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94721</xdr:rowOff>
    </xdr:from>
    <xdr:to>
      <xdr:col>68</xdr:col>
      <xdr:colOff>152400</xdr:colOff>
      <xdr:row>62</xdr:row>
      <xdr:rowOff>98743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72462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68051</xdr:rowOff>
    </xdr:from>
    <xdr:to>
      <xdr:col>81</xdr:col>
      <xdr:colOff>95250</xdr:colOff>
      <xdr:row>62</xdr:row>
      <xdr:rowOff>169651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40128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670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51964</xdr:rowOff>
    </xdr:from>
    <xdr:to>
      <xdr:col>77</xdr:col>
      <xdr:colOff>95250</xdr:colOff>
      <xdr:row>62</xdr:row>
      <xdr:rowOff>153564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138341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6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45931</xdr:rowOff>
    </xdr:from>
    <xdr:to>
      <xdr:col>73</xdr:col>
      <xdr:colOff>44450</xdr:colOff>
      <xdr:row>62</xdr:row>
      <xdr:rowOff>147531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132308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47943</xdr:rowOff>
    </xdr:from>
    <xdr:to>
      <xdr:col>68</xdr:col>
      <xdr:colOff>203200</xdr:colOff>
      <xdr:row>62</xdr:row>
      <xdr:rowOff>149543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134320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43921</xdr:rowOff>
    </xdr:from>
    <xdr:to>
      <xdr:col>64</xdr:col>
      <xdr:colOff>152400</xdr:colOff>
      <xdr:row>62</xdr:row>
      <xdr:rowOff>145521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130298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6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年度は、前年度</a:t>
          </a:r>
          <a:r>
            <a:rPr kumimoji="1" lang="ja-JP" altLang="en-US" sz="1100">
              <a:solidFill>
                <a:schemeClr val="dk1"/>
              </a:solidFill>
              <a:effectLst/>
              <a:latin typeface="+mn-lt"/>
              <a:ea typeface="+mn-ea"/>
              <a:cs typeface="+mn-cs"/>
            </a:rPr>
            <a:t>より改善している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今後は、施設の老朽化に伴う建替えや耐震化、統廃合などの建設事業にかかる起債も見込まれるため、中長期的な見通しのもと計画的に事業を行い、起債の発行を抑制することで、比率の改善に努めていく。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148590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2173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156633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780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42</xdr:row>
      <xdr:rowOff>1270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86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9313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021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13564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4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基金残高が増加したこと等により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より改善したものの</a:t>
          </a:r>
          <a:r>
            <a:rPr kumimoji="1" lang="ja-JP" altLang="ja-JP" sz="1100">
              <a:solidFill>
                <a:schemeClr val="dk1"/>
              </a:solidFill>
              <a:effectLst/>
              <a:latin typeface="+mn-lt"/>
              <a:ea typeface="+mn-ea"/>
              <a:cs typeface="+mn-cs"/>
            </a:rPr>
            <a:t>、依然として類似団体平均を大きく上回っている。その主な要因としては、地方債残高は減少傾向にあるものの、それ以上に奈良県広域消防組合の起債に伴う負担増や、都市計画税収の減少が影響していることが挙げられる。</a:t>
          </a:r>
          <a:endParaRPr lang="ja-JP" altLang="ja-JP" sz="1400">
            <a:effectLst/>
          </a:endParaRPr>
        </a:p>
        <a:p>
          <a:r>
            <a:rPr kumimoji="1" lang="ja-JP" altLang="ja-JP" sz="1100">
              <a:solidFill>
                <a:schemeClr val="dk1"/>
              </a:solidFill>
              <a:effectLst/>
              <a:latin typeface="+mn-lt"/>
              <a:ea typeface="+mn-ea"/>
              <a:cs typeface="+mn-cs"/>
            </a:rPr>
            <a:t>　今後は、施設の老朽化に伴う更新や統廃合などの建設事業にかかる起債も見込まれるため、中長期的な見通しのもと計画的に事業を行い、起債の発行を抑制することで、比率の改善に努めていく。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67733</xdr:rowOff>
    </xdr:from>
    <xdr:to>
      <xdr:col>81</xdr:col>
      <xdr:colOff>44450</xdr:colOff>
      <xdr:row>21</xdr:row>
      <xdr:rowOff>79939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496733"/>
          <a:ext cx="838200" cy="18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27658</xdr:rowOff>
    </xdr:from>
    <xdr:to>
      <xdr:col>77</xdr:col>
      <xdr:colOff>44450</xdr:colOff>
      <xdr:row>21</xdr:row>
      <xdr:rowOff>79939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3628108"/>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27658</xdr:rowOff>
    </xdr:from>
    <xdr:to>
      <xdr:col>72</xdr:col>
      <xdr:colOff>203200</xdr:colOff>
      <xdr:row>21</xdr:row>
      <xdr:rowOff>47766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62810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33020</xdr:rowOff>
    </xdr:from>
    <xdr:to>
      <xdr:col>68</xdr:col>
      <xdr:colOff>152400</xdr:colOff>
      <xdr:row>21</xdr:row>
      <xdr:rowOff>47766</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3633470"/>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16933</xdr:rowOff>
    </xdr:from>
    <xdr:to>
      <xdr:col>81</xdr:col>
      <xdr:colOff>95250</xdr:colOff>
      <xdr:row>20</xdr:row>
      <xdr:rowOff>118533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4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160460</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41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29139</xdr:rowOff>
    </xdr:from>
    <xdr:to>
      <xdr:col>77</xdr:col>
      <xdr:colOff>95250</xdr:colOff>
      <xdr:row>21</xdr:row>
      <xdr:rowOff>130739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6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115516</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715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148308</xdr:rowOff>
    </xdr:from>
    <xdr:to>
      <xdr:col>73</xdr:col>
      <xdr:colOff>44450</xdr:colOff>
      <xdr:row>21</xdr:row>
      <xdr:rowOff>78458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63235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66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168416</xdr:rowOff>
    </xdr:from>
    <xdr:to>
      <xdr:col>68</xdr:col>
      <xdr:colOff>203200</xdr:colOff>
      <xdr:row>21</xdr:row>
      <xdr:rowOff>98566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59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83343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68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153670</xdr:rowOff>
    </xdr:from>
    <xdr:to>
      <xdr:col>64</xdr:col>
      <xdr:colOff>152400</xdr:colOff>
      <xdr:row>21</xdr:row>
      <xdr:rowOff>83820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5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68597</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66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55,760
55,049
98.91
26,874,455
25,755,117
1,102,519
13,360,786
21,934,469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令和２年度より会計年度任用職員制度の運用が開始したことに伴い性質変更されたことから悪化している</a:t>
          </a:r>
          <a:r>
            <a:rPr kumimoji="1" lang="ja-JP" altLang="en-US" sz="1100">
              <a:solidFill>
                <a:sysClr val="windowText" lastClr="000000"/>
              </a:solidFill>
              <a:effectLst/>
              <a:latin typeface="+mn-lt"/>
              <a:ea typeface="+mn-ea"/>
              <a:cs typeface="+mn-cs"/>
            </a:rPr>
            <a:t>が、</a:t>
          </a:r>
          <a:r>
            <a:rPr kumimoji="1" lang="ja-JP" altLang="ja-JP" sz="1100">
              <a:solidFill>
                <a:schemeClr val="dk1"/>
              </a:solidFill>
              <a:effectLst/>
              <a:latin typeface="+mn-lt"/>
              <a:ea typeface="+mn-ea"/>
              <a:cs typeface="+mn-cs"/>
            </a:rPr>
            <a:t>令和３年度は、</a:t>
          </a:r>
          <a:r>
            <a:rPr kumimoji="1" lang="ja-JP" altLang="en-US" sz="1100">
              <a:solidFill>
                <a:schemeClr val="dk1"/>
              </a:solidFill>
              <a:effectLst/>
              <a:latin typeface="+mn-lt"/>
              <a:ea typeface="+mn-ea"/>
              <a:cs typeface="+mn-cs"/>
            </a:rPr>
            <a:t>退職者数の減少により改善している</a:t>
          </a:r>
          <a:r>
            <a:rPr kumimoji="1" lang="ja-JP" altLang="en-US" sz="1100">
              <a:solidFill>
                <a:sysClr val="windowText" lastClr="000000"/>
              </a:solidFill>
              <a:effectLst/>
              <a:latin typeface="+mn-lt"/>
              <a:ea typeface="+mn-ea"/>
              <a:cs typeface="+mn-cs"/>
            </a:rPr>
            <a:t>。</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人件費については、新たな行財政改革アクションプランに基づき、</a:t>
          </a:r>
          <a:r>
            <a:rPr kumimoji="1" lang="ja-JP" altLang="en-US" sz="1100" strike="noStrike" baseline="0">
              <a:solidFill>
                <a:sysClr val="windowText" lastClr="000000"/>
              </a:solidFill>
              <a:effectLst/>
              <a:latin typeface="+mn-lt"/>
              <a:ea typeface="+mn-ea"/>
              <a:cs typeface="+mn-cs"/>
            </a:rPr>
            <a:t>会計年度任用職員の配置の見直しなど、</a:t>
          </a:r>
          <a:r>
            <a:rPr kumimoji="1" lang="ja-JP" altLang="ja-JP" sz="1100">
              <a:solidFill>
                <a:schemeClr val="dk1"/>
              </a:solidFill>
              <a:effectLst/>
              <a:latin typeface="+mn-lt"/>
              <a:ea typeface="+mn-ea"/>
              <a:cs typeface="+mn-cs"/>
            </a:rPr>
            <a:t>更なる職員数の抑制に取り組んでいく。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134620</xdr:rowOff>
    </xdr:from>
    <xdr:to>
      <xdr:col>24</xdr:col>
      <xdr:colOff>25400</xdr:colOff>
      <xdr:row>39</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497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39</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2112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38</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211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38</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36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83820</xdr:rowOff>
    </xdr:from>
    <xdr:to>
      <xdr:col>24</xdr:col>
      <xdr:colOff>76200</xdr:colOff>
      <xdr:row>39</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55897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34290</xdr:rowOff>
    </xdr:from>
    <xdr:to>
      <xdr:col>20</xdr:col>
      <xdr:colOff>38100</xdr:colOff>
      <xdr:row>39</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120667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163830</xdr:rowOff>
    </xdr:from>
    <xdr:to>
      <xdr:col>11</xdr:col>
      <xdr:colOff>60325</xdr:colOff>
      <xdr:row>38</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年度は、前年度より改善して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改善の主な要因は、</a:t>
          </a:r>
          <a:r>
            <a:rPr kumimoji="1" lang="ja-JP" altLang="en-US" sz="1100">
              <a:solidFill>
                <a:schemeClr val="dk1"/>
              </a:solidFill>
              <a:effectLst/>
              <a:latin typeface="+mn-lt"/>
              <a:ea typeface="+mn-ea"/>
              <a:cs typeface="+mn-cs"/>
            </a:rPr>
            <a:t>市民会館の指定管理料の減少等である。</a:t>
          </a:r>
          <a:r>
            <a:rPr kumimoji="1" lang="ja-JP" altLang="ja-JP" sz="1100">
              <a:solidFill>
                <a:schemeClr val="dk1"/>
              </a:solidFill>
              <a:effectLst/>
              <a:latin typeface="+mn-lt"/>
              <a:ea typeface="+mn-ea"/>
              <a:cs typeface="+mn-cs"/>
            </a:rPr>
            <a:t>改善はしたものの、類似団体平均を上回っており、慢性的に数値が高くなっている主な要因</a:t>
          </a:r>
          <a:r>
            <a:rPr kumimoji="1" lang="ja-JP" altLang="en-US" sz="1100">
              <a:solidFill>
                <a:schemeClr val="dk1"/>
              </a:solidFill>
              <a:effectLst/>
              <a:latin typeface="+mn-lt"/>
              <a:ea typeface="+mn-ea"/>
              <a:cs typeface="+mn-cs"/>
            </a:rPr>
            <a:t>として</a:t>
          </a:r>
          <a:r>
            <a:rPr kumimoji="1" lang="ja-JP" altLang="ja-JP" sz="1100">
              <a:solidFill>
                <a:schemeClr val="dk1"/>
              </a:solidFill>
              <a:effectLst/>
              <a:latin typeface="+mn-lt"/>
              <a:ea typeface="+mn-ea"/>
              <a:cs typeface="+mn-cs"/>
            </a:rPr>
            <a:t>は、各施設の運営経費（需用費や指定管理料）やごみ焼却炉等の管理運営委託にかかる経費が考えられる。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物件費についても行財政改革に基づき、引き続き徹底した経費削減に取り組んでいるところである。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124279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32100"/>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124279</xdr:rowOff>
    </xdr:from>
    <xdr:to>
      <xdr:col>78</xdr:col>
      <xdr:colOff>69850</xdr:colOff>
      <xdr:row>19</xdr:row>
      <xdr:rowOff>42636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38929"/>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42636</xdr:rowOff>
    </xdr:from>
    <xdr:to>
      <xdr:col>73</xdr:col>
      <xdr:colOff>180975</xdr:colOff>
      <xdr:row>19</xdr:row>
      <xdr:rowOff>86178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3001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170543</xdr:rowOff>
    </xdr:from>
    <xdr:to>
      <xdr:col>69</xdr:col>
      <xdr:colOff>92075</xdr:colOff>
      <xdr:row>19</xdr:row>
      <xdr:rowOff>86178</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256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73479</xdr:rowOff>
    </xdr:from>
    <xdr:to>
      <xdr:col>78</xdr:col>
      <xdr:colOff>120650</xdr:colOff>
      <xdr:row>18</xdr:row>
      <xdr:rowOff>3629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159856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163286</xdr:rowOff>
    </xdr:from>
    <xdr:to>
      <xdr:col>74</xdr:col>
      <xdr:colOff>31750</xdr:colOff>
      <xdr:row>19</xdr:row>
      <xdr:rowOff>93436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78213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35378</xdr:rowOff>
    </xdr:from>
    <xdr:to>
      <xdr:col>69</xdr:col>
      <xdr:colOff>142875</xdr:colOff>
      <xdr:row>19</xdr:row>
      <xdr:rowOff>136978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121755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119743</xdr:rowOff>
    </xdr:from>
    <xdr:to>
      <xdr:col>65</xdr:col>
      <xdr:colOff>53975</xdr:colOff>
      <xdr:row>19</xdr:row>
      <xdr:rowOff>49893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34670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年度は、前年度とほぼ横ばいの数値となっている。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類似団体平均を下回っているものの、</a:t>
          </a:r>
          <a:r>
            <a:rPr kumimoji="1" lang="ja-JP" altLang="ja-JP" sz="1100">
              <a:solidFill>
                <a:schemeClr val="dk1"/>
              </a:solidFill>
              <a:effectLst/>
              <a:latin typeface="+mn-lt"/>
              <a:ea typeface="+mn-ea"/>
              <a:cs typeface="+mn-cs"/>
            </a:rPr>
            <a:t>今後は、高齢者の割合、障害福祉サービス利用率が高いことから、増加していく傾向にあると見込まれる。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23585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5921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58</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592128"/>
          <a:ext cx="8890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91622</xdr:rowOff>
    </xdr:from>
    <xdr:to>
      <xdr:col>15</xdr:col>
      <xdr:colOff>98425</xdr:colOff>
      <xdr:row>58</xdr:row>
      <xdr:rowOff>50800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864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91622</xdr:rowOff>
    </xdr:from>
    <xdr:to>
      <xdr:col>11</xdr:col>
      <xdr:colOff>9525</xdr:colOff>
      <xdr:row>57</xdr:row>
      <xdr:rowOff>156935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864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160762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51905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40822</xdr:rowOff>
    </xdr:from>
    <xdr:to>
      <xdr:col>11</xdr:col>
      <xdr:colOff>60325</xdr:colOff>
      <xdr:row>57</xdr:row>
      <xdr:rowOff>142422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127199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106135</xdr:rowOff>
    </xdr:from>
    <xdr:to>
      <xdr:col>6</xdr:col>
      <xdr:colOff>171450</xdr:colOff>
      <xdr:row>58</xdr:row>
      <xdr:rowOff>36285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21062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前年度とほぼ横ばいの数値となっている。類似団体平均と比較しても、令和元年度に下水道事業会計繰出金の性質変更に伴い改善し、ほぼ同水準となっている。しかしながら、扶助費同様、高齢化に伴い介護保険や後期高齢者医療等の特別会計への繰出金が増加している。</a:t>
          </a:r>
          <a:endParaRPr lang="ja-JP" altLang="ja-JP" sz="1400">
            <a:effectLst/>
          </a:endParaRPr>
        </a:p>
        <a:p>
          <a:r>
            <a:rPr kumimoji="1" lang="ja-JP" altLang="ja-JP" sz="1100">
              <a:solidFill>
                <a:schemeClr val="dk1"/>
              </a:solidFill>
              <a:effectLst/>
              <a:latin typeface="+mn-lt"/>
              <a:ea typeface="+mn-ea"/>
              <a:cs typeface="+mn-cs"/>
            </a:rPr>
            <a:t>　その他の経費についても、行財政改革に基づき、徹底した歳出削減に取り組んでいるところである。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80735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663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80735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842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59</xdr:row>
      <xdr:rowOff>151493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842500"/>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42635</xdr:rowOff>
    </xdr:from>
    <xdr:to>
      <xdr:col>69</xdr:col>
      <xdr:colOff>92075</xdr:colOff>
      <xdr:row>59</xdr:row>
      <xdr:rowOff>151493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1581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29935</xdr:rowOff>
    </xdr:from>
    <xdr:to>
      <xdr:col>78</xdr:col>
      <xdr:colOff>120650</xdr:colOff>
      <xdr:row>57</xdr:row>
      <xdr:rowOff>131535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116312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100693</xdr:rowOff>
    </xdr:from>
    <xdr:to>
      <xdr:col>69</xdr:col>
      <xdr:colOff>142875</xdr:colOff>
      <xdr:row>60</xdr:row>
      <xdr:rowOff>30843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15620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163285</xdr:rowOff>
    </xdr:from>
    <xdr:to>
      <xdr:col>65</xdr:col>
      <xdr:colOff>53975</xdr:colOff>
      <xdr:row>59</xdr:row>
      <xdr:rowOff>93435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78212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前年度とほぼ横ばいの数値となっている。令和元年度に、下水道事業の公営企業法適用化に伴う繰出金の性質変更により悪化したものの、類似団体平均を下回っている。例年数値が低い要因としては、本市がし尿処理やごみ処理等を単独で行っているため、一部事務組合加入に伴う負担金等が抑制されていることが挙げられる。逆に、人件費や物件費の数値が高くなっているのはこのた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67564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1757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67564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36</xdr:row>
      <xdr:rowOff>58420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07517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88138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075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年度は、前年より改善しており、類似団体平均を上回っているが、その差は縮まっている。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新庁舎等建設事業や</a:t>
          </a:r>
          <a:r>
            <a:rPr kumimoji="1" lang="ja-JP" altLang="en-US" sz="1100" strike="noStrike" baseline="0">
              <a:solidFill>
                <a:sysClr val="windowText" lastClr="000000"/>
              </a:solidFill>
              <a:effectLst/>
              <a:latin typeface="+mn-lt"/>
              <a:ea typeface="+mn-ea"/>
              <a:cs typeface="+mn-cs"/>
            </a:rPr>
            <a:t>ごみ焼却施設基幹的設備改良事業があるものの、過去の起債の償還が進んでいることにより今後は右肩上がりになると見込まれる。今後も</a:t>
          </a:r>
          <a:r>
            <a:rPr kumimoji="1" lang="ja-JP" altLang="ja-JP" sz="1100">
              <a:solidFill>
                <a:schemeClr val="dk1"/>
              </a:solidFill>
              <a:effectLst/>
              <a:latin typeface="+mn-lt"/>
              <a:ea typeface="+mn-ea"/>
              <a:cs typeface="+mn-cs"/>
            </a:rPr>
            <a:t>中長期的な見通しのもと計画的に事業を行い、起債の発行を抑制することで、比率の改善に努めていく。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78</xdr:row>
      <xdr:rowOff>20320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3172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20320</xdr:rowOff>
    </xdr:from>
    <xdr:to>
      <xdr:col>19</xdr:col>
      <xdr:colOff>187325</xdr:colOff>
      <xdr:row>78</xdr:row>
      <xdr:rowOff>81280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393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66039</xdr:rowOff>
    </xdr:from>
    <xdr:to>
      <xdr:col>15</xdr:col>
      <xdr:colOff>98425</xdr:colOff>
      <xdr:row>78</xdr:row>
      <xdr:rowOff>81280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439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66039</xdr:rowOff>
    </xdr:from>
    <xdr:to>
      <xdr:col>11</xdr:col>
      <xdr:colOff>9525</xdr:colOff>
      <xdr:row>79</xdr:row>
      <xdr:rowOff>161289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439139"/>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140970</xdr:rowOff>
    </xdr:from>
    <xdr:to>
      <xdr:col>20</xdr:col>
      <xdr:colOff>38100</xdr:colOff>
      <xdr:row>78</xdr:row>
      <xdr:rowOff>71120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15239</xdr:rowOff>
    </xdr:from>
    <xdr:to>
      <xdr:col>11</xdr:col>
      <xdr:colOff>60325</xdr:colOff>
      <xdr:row>78</xdr:row>
      <xdr:rowOff>116839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101616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110489</xdr:rowOff>
    </xdr:from>
    <xdr:to>
      <xdr:col>6</xdr:col>
      <xdr:colOff>171450</xdr:colOff>
      <xdr:row>80</xdr:row>
      <xdr:rowOff>40639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25416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前年度より改善している。類似団体平均は上回っているものの、令和元年度以降その差は小さくなっている。これは令和元年度より取り組んでいる新たな行財政改革アクションプランに基づく取組の効果が一定表れているためである。</a:t>
          </a:r>
          <a:endParaRPr lang="ja-JP" altLang="ja-JP" sz="1400">
            <a:effectLst/>
          </a:endParaRPr>
        </a:p>
        <a:p>
          <a:r>
            <a:rPr kumimoji="1" lang="ja-JP" altLang="ja-JP" sz="1100">
              <a:solidFill>
                <a:schemeClr val="dk1"/>
              </a:solidFill>
              <a:effectLst/>
              <a:latin typeface="+mn-lt"/>
              <a:ea typeface="+mn-ea"/>
              <a:cs typeface="+mn-cs"/>
            </a:rPr>
            <a:t>　今後も、新たな行財政改革プログラム・アクションプランに基づき、特に人件費・物件費は徹底した経費削減に取り組んでいく。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79</xdr:row>
      <xdr:rowOff>78994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376656"/>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78994</xdr:rowOff>
    </xdr:from>
    <xdr:to>
      <xdr:col>78</xdr:col>
      <xdr:colOff>69850</xdr:colOff>
      <xdr:row>79</xdr:row>
      <xdr:rowOff>133858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6235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133858</xdr:rowOff>
    </xdr:from>
    <xdr:to>
      <xdr:col>73</xdr:col>
      <xdr:colOff>180975</xdr:colOff>
      <xdr:row>80</xdr:row>
      <xdr:rowOff>30987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6784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88137</xdr:rowOff>
    </xdr:from>
    <xdr:to>
      <xdr:col>69</xdr:col>
      <xdr:colOff>92075</xdr:colOff>
      <xdr:row>80</xdr:row>
      <xdr:rowOff>30987</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63268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28194</xdr:rowOff>
    </xdr:from>
    <xdr:to>
      <xdr:col>78</xdr:col>
      <xdr:colOff>120650</xdr:colOff>
      <xdr:row>79</xdr:row>
      <xdr:rowOff>129794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114571</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83058</xdr:rowOff>
    </xdr:from>
    <xdr:to>
      <xdr:col>74</xdr:col>
      <xdr:colOff>31750</xdr:colOff>
      <xdr:row>80</xdr:row>
      <xdr:rowOff>13208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169435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151637</xdr:rowOff>
    </xdr:from>
    <xdr:to>
      <xdr:col>69</xdr:col>
      <xdr:colOff>142875</xdr:colOff>
      <xdr:row>80</xdr:row>
      <xdr:rowOff>81787</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66564</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37337</xdr:rowOff>
    </xdr:from>
    <xdr:to>
      <xdr:col>65</xdr:col>
      <xdr:colOff>53975</xdr:colOff>
      <xdr:row>79</xdr:row>
      <xdr:rowOff>138937</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123714</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43523</xdr:rowOff>
    </xdr:from>
    <xdr:to>
      <xdr:col>29</xdr:col>
      <xdr:colOff>127000</xdr:colOff>
      <xdr:row>16</xdr:row>
      <xdr:rowOff>46266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834348"/>
          <a:ext cx="647700" cy="2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43523</xdr:rowOff>
    </xdr:from>
    <xdr:to>
      <xdr:col>26</xdr:col>
      <xdr:colOff>50800</xdr:colOff>
      <xdr:row>16</xdr:row>
      <xdr:rowOff>113295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34348"/>
          <a:ext cx="698500" cy="69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113295</xdr:rowOff>
    </xdr:from>
    <xdr:to>
      <xdr:col>22</xdr:col>
      <xdr:colOff>114300</xdr:colOff>
      <xdr:row>16</xdr:row>
      <xdr:rowOff>129673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04120"/>
          <a:ext cx="698500" cy="16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124366</xdr:rowOff>
    </xdr:from>
    <xdr:to>
      <xdr:col>18</xdr:col>
      <xdr:colOff>177800</xdr:colOff>
      <xdr:row>16</xdr:row>
      <xdr:rowOff>129673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15191"/>
          <a:ext cx="698500" cy="5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166916</xdr:rowOff>
    </xdr:from>
    <xdr:to>
      <xdr:col>29</xdr:col>
      <xdr:colOff>177800</xdr:colOff>
      <xdr:row>16</xdr:row>
      <xdr:rowOff>97066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86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11993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164173</xdr:rowOff>
    </xdr:from>
    <xdr:to>
      <xdr:col>26</xdr:col>
      <xdr:colOff>101600</xdr:colOff>
      <xdr:row>16</xdr:row>
      <xdr:rowOff>94323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83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104500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52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62495</xdr:rowOff>
    </xdr:from>
    <xdr:to>
      <xdr:col>22</xdr:col>
      <xdr:colOff>165100</xdr:colOff>
      <xdr:row>16</xdr:row>
      <xdr:rowOff>164095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53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2822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2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78873</xdr:rowOff>
    </xdr:from>
    <xdr:to>
      <xdr:col>19</xdr:col>
      <xdr:colOff>38100</xdr:colOff>
      <xdr:row>17</xdr:row>
      <xdr:rowOff>9023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69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19200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3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73566</xdr:rowOff>
    </xdr:from>
    <xdr:to>
      <xdr:col>15</xdr:col>
      <xdr:colOff>101600</xdr:colOff>
      <xdr:row>17</xdr:row>
      <xdr:rowOff>3716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64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13893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193163</xdr:rowOff>
    </xdr:from>
    <xdr:to>
      <xdr:col>29</xdr:col>
      <xdr:colOff>127000</xdr:colOff>
      <xdr:row>35</xdr:row>
      <xdr:rowOff>251751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03513"/>
          <a:ext cx="647700" cy="58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248811</xdr:rowOff>
    </xdr:from>
    <xdr:to>
      <xdr:col>26</xdr:col>
      <xdr:colOff>50800</xdr:colOff>
      <xdr:row>35</xdr:row>
      <xdr:rowOff>251751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59161"/>
          <a:ext cx="698500" cy="2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106524</xdr:rowOff>
    </xdr:from>
    <xdr:to>
      <xdr:col>22</xdr:col>
      <xdr:colOff>114300</xdr:colOff>
      <xdr:row>35</xdr:row>
      <xdr:rowOff>248811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16874"/>
          <a:ext cx="698500" cy="142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106524</xdr:rowOff>
    </xdr:from>
    <xdr:to>
      <xdr:col>18</xdr:col>
      <xdr:colOff>177800</xdr:colOff>
      <xdr:row>35</xdr:row>
      <xdr:rowOff>276439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716874"/>
          <a:ext cx="698500" cy="169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142363</xdr:rowOff>
    </xdr:from>
    <xdr:to>
      <xdr:col>29</xdr:col>
      <xdr:colOff>177800</xdr:colOff>
      <xdr:row>35</xdr:row>
      <xdr:rowOff>243963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52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330340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9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200951</xdr:rowOff>
    </xdr:from>
    <xdr:to>
      <xdr:col>26</xdr:col>
      <xdr:colOff>101600</xdr:colOff>
      <xdr:row>35</xdr:row>
      <xdr:rowOff>302551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11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312728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80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198011</xdr:rowOff>
    </xdr:from>
    <xdr:to>
      <xdr:col>22</xdr:col>
      <xdr:colOff>165100</xdr:colOff>
      <xdr:row>35</xdr:row>
      <xdr:rowOff>299611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08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309788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7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55724</xdr:rowOff>
    </xdr:from>
    <xdr:to>
      <xdr:col>19</xdr:col>
      <xdr:colOff>38100</xdr:colOff>
      <xdr:row>35</xdr:row>
      <xdr:rowOff>157324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66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167501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3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225639</xdr:rowOff>
    </xdr:from>
    <xdr:to>
      <xdr:col>15</xdr:col>
      <xdr:colOff>101600</xdr:colOff>
      <xdr:row>35</xdr:row>
      <xdr:rowOff>327239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35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337416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60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55,760
55,049
98.91
26,874,455
25,755,117
1,102,519
13,360,786
21,934,469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11665</xdr:rowOff>
    </xdr:from>
    <xdr:to>
      <xdr:col>24</xdr:col>
      <xdr:colOff>63500</xdr:colOff>
      <xdr:row>35</xdr:row>
      <xdr:rowOff>34353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12415"/>
          <a:ext cx="838200" cy="2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34353</xdr:rowOff>
    </xdr:from>
    <xdr:to>
      <xdr:col>19</xdr:col>
      <xdr:colOff>177800</xdr:colOff>
      <xdr:row>36</xdr:row>
      <xdr:rowOff>126403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35103"/>
          <a:ext cx="889000" cy="2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64281</xdr:rowOff>
    </xdr:from>
    <xdr:to>
      <xdr:col>15</xdr:col>
      <xdr:colOff>50800</xdr:colOff>
      <xdr:row>36</xdr:row>
      <xdr:rowOff>126403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36481"/>
          <a:ext cx="889000" cy="6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64281</xdr:rowOff>
    </xdr:from>
    <xdr:to>
      <xdr:col>10</xdr:col>
      <xdr:colOff>114300</xdr:colOff>
      <xdr:row>36</xdr:row>
      <xdr:rowOff>140843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36481"/>
          <a:ext cx="889000" cy="7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132315</xdr:rowOff>
    </xdr:from>
    <xdr:to>
      <xdr:col>24</xdr:col>
      <xdr:colOff>114300</xdr:colOff>
      <xdr:row>35</xdr:row>
      <xdr:rowOff>62465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6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155192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1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155003</xdr:rowOff>
    </xdr:from>
    <xdr:to>
      <xdr:col>20</xdr:col>
      <xdr:colOff>38100</xdr:colOff>
      <xdr:row>35</xdr:row>
      <xdr:rowOff>85153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8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101680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75603</xdr:rowOff>
    </xdr:from>
    <xdr:to>
      <xdr:col>15</xdr:col>
      <xdr:colOff>101600</xdr:colOff>
      <xdr:row>37</xdr:row>
      <xdr:rowOff>5753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22280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2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13481</xdr:rowOff>
    </xdr:from>
    <xdr:to>
      <xdr:col>10</xdr:col>
      <xdr:colOff>165100</xdr:colOff>
      <xdr:row>36</xdr:row>
      <xdr:rowOff>115081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131608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90043</xdr:rowOff>
    </xdr:from>
    <xdr:to>
      <xdr:col>6</xdr:col>
      <xdr:colOff>38100</xdr:colOff>
      <xdr:row>37</xdr:row>
      <xdr:rowOff>20193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36720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3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2908</xdr:rowOff>
    </xdr:from>
    <xdr:to>
      <xdr:col>24</xdr:col>
      <xdr:colOff>63500</xdr:colOff>
      <xdr:row>55</xdr:row>
      <xdr:rowOff>140881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32658"/>
          <a:ext cx="838200" cy="1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140881</xdr:rowOff>
    </xdr:from>
    <xdr:to>
      <xdr:col>19</xdr:col>
      <xdr:colOff>177800</xdr:colOff>
      <xdr:row>56</xdr:row>
      <xdr:rowOff>21590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70631"/>
          <a:ext cx="889000" cy="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118859</xdr:rowOff>
    </xdr:from>
    <xdr:to>
      <xdr:col>15</xdr:col>
      <xdr:colOff>50800</xdr:colOff>
      <xdr:row>56</xdr:row>
      <xdr:rowOff>21590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548609"/>
          <a:ext cx="889000" cy="7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118859</xdr:rowOff>
    </xdr:from>
    <xdr:to>
      <xdr:col>10</xdr:col>
      <xdr:colOff>114300</xdr:colOff>
      <xdr:row>56</xdr:row>
      <xdr:rowOff>37350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48609"/>
          <a:ext cx="889000" cy="8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123558</xdr:rowOff>
    </xdr:from>
    <xdr:to>
      <xdr:col>24</xdr:col>
      <xdr:colOff>114300</xdr:colOff>
      <xdr:row>55</xdr:row>
      <xdr:rowOff>53708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8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146435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90081</xdr:rowOff>
    </xdr:from>
    <xdr:to>
      <xdr:col>20</xdr:col>
      <xdr:colOff>38100</xdr:colOff>
      <xdr:row>56</xdr:row>
      <xdr:rowOff>20231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36758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9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142240</xdr:rowOff>
    </xdr:from>
    <xdr:to>
      <xdr:col>15</xdr:col>
      <xdr:colOff>101600</xdr:colOff>
      <xdr:row>56</xdr:row>
      <xdr:rowOff>72390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88917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4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68059</xdr:rowOff>
    </xdr:from>
    <xdr:to>
      <xdr:col>10</xdr:col>
      <xdr:colOff>165100</xdr:colOff>
      <xdr:row>55</xdr:row>
      <xdr:rowOff>169659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9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14736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7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158000</xdr:rowOff>
    </xdr:from>
    <xdr:to>
      <xdr:col>6</xdr:col>
      <xdr:colOff>38100</xdr:colOff>
      <xdr:row>56</xdr:row>
      <xdr:rowOff>88150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104677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34086</xdr:rowOff>
    </xdr:from>
    <xdr:to>
      <xdr:col>24</xdr:col>
      <xdr:colOff>63500</xdr:colOff>
      <xdr:row>79</xdr:row>
      <xdr:rowOff>38005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78636"/>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34086</xdr:rowOff>
    </xdr:from>
    <xdr:to>
      <xdr:col>19</xdr:col>
      <xdr:colOff>177800</xdr:colOff>
      <xdr:row>79</xdr:row>
      <xdr:rowOff>47281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78636"/>
          <a:ext cx="889000" cy="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40749</xdr:rowOff>
    </xdr:from>
    <xdr:to>
      <xdr:col>15</xdr:col>
      <xdr:colOff>50800</xdr:colOff>
      <xdr:row>79</xdr:row>
      <xdr:rowOff>47281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8529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40749</xdr:rowOff>
    </xdr:from>
    <xdr:to>
      <xdr:col>10</xdr:col>
      <xdr:colOff>114300</xdr:colOff>
      <xdr:row>79</xdr:row>
      <xdr:rowOff>41892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8529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158655</xdr:rowOff>
    </xdr:from>
    <xdr:to>
      <xdr:col>24</xdr:col>
      <xdr:colOff>114300</xdr:colOff>
      <xdr:row>79</xdr:row>
      <xdr:rowOff>88805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73582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4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154736</xdr:rowOff>
    </xdr:from>
    <xdr:to>
      <xdr:col>20</xdr:col>
      <xdr:colOff>38100</xdr:colOff>
      <xdr:row>79</xdr:row>
      <xdr:rowOff>84886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76013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2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167931</xdr:rowOff>
    </xdr:from>
    <xdr:to>
      <xdr:col>15</xdr:col>
      <xdr:colOff>101600</xdr:colOff>
      <xdr:row>79</xdr:row>
      <xdr:rowOff>98081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89208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3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161399</xdr:rowOff>
    </xdr:from>
    <xdr:to>
      <xdr:col>10</xdr:col>
      <xdr:colOff>165100</xdr:colOff>
      <xdr:row>79</xdr:row>
      <xdr:rowOff>91549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82676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2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162542</xdr:rowOff>
    </xdr:from>
    <xdr:to>
      <xdr:col>6</xdr:col>
      <xdr:colOff>38100</xdr:colOff>
      <xdr:row>79</xdr:row>
      <xdr:rowOff>92692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83819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2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89967</xdr:rowOff>
    </xdr:from>
    <xdr:to>
      <xdr:col>24</xdr:col>
      <xdr:colOff>63500</xdr:colOff>
      <xdr:row>98</xdr:row>
      <xdr:rowOff>65621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49167"/>
          <a:ext cx="838200" cy="3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61824</xdr:rowOff>
    </xdr:from>
    <xdr:to>
      <xdr:col>19</xdr:col>
      <xdr:colOff>177800</xdr:colOff>
      <xdr:row>98</xdr:row>
      <xdr:rowOff>65621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863924"/>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61824</xdr:rowOff>
    </xdr:from>
    <xdr:to>
      <xdr:col>15</xdr:col>
      <xdr:colOff>50800</xdr:colOff>
      <xdr:row>98</xdr:row>
      <xdr:rowOff>81166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63924"/>
          <a:ext cx="889000" cy="1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81166</xdr:rowOff>
    </xdr:from>
    <xdr:to>
      <xdr:col>10</xdr:col>
      <xdr:colOff>114300</xdr:colOff>
      <xdr:row>98</xdr:row>
      <xdr:rowOff>88545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83266"/>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39167</xdr:rowOff>
    </xdr:from>
    <xdr:to>
      <xdr:col>24</xdr:col>
      <xdr:colOff>114300</xdr:colOff>
      <xdr:row>96</xdr:row>
      <xdr:rowOff>140767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9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62044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4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14821</xdr:rowOff>
    </xdr:from>
    <xdr:to>
      <xdr:col>20</xdr:col>
      <xdr:colOff>38100</xdr:colOff>
      <xdr:row>98</xdr:row>
      <xdr:rowOff>116421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132948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59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11024</xdr:rowOff>
    </xdr:from>
    <xdr:to>
      <xdr:col>15</xdr:col>
      <xdr:colOff>101600</xdr:colOff>
      <xdr:row>98</xdr:row>
      <xdr:rowOff>112624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1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129151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58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30366</xdr:rowOff>
    </xdr:from>
    <xdr:to>
      <xdr:col>10</xdr:col>
      <xdr:colOff>165100</xdr:colOff>
      <xdr:row>98</xdr:row>
      <xdr:rowOff>131966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148493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60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37745</xdr:rowOff>
    </xdr:from>
    <xdr:to>
      <xdr:col>6</xdr:col>
      <xdr:colOff>38100</xdr:colOff>
      <xdr:row>98</xdr:row>
      <xdr:rowOff>139345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155872</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61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108774</xdr:rowOff>
    </xdr:from>
    <xdr:to>
      <xdr:col>55</xdr:col>
      <xdr:colOff>0</xdr:colOff>
      <xdr:row>37</xdr:row>
      <xdr:rowOff>16746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52274"/>
          <a:ext cx="838200" cy="110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108774</xdr:rowOff>
    </xdr:from>
    <xdr:to>
      <xdr:col>50</xdr:col>
      <xdr:colOff>114300</xdr:colOff>
      <xdr:row>37</xdr:row>
      <xdr:rowOff>45996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52274"/>
          <a:ext cx="889000" cy="113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45996</xdr:rowOff>
    </xdr:from>
    <xdr:to>
      <xdr:col>45</xdr:col>
      <xdr:colOff>177800</xdr:colOff>
      <xdr:row>38</xdr:row>
      <xdr:rowOff>494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89646"/>
          <a:ext cx="889000" cy="12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494</xdr:rowOff>
    </xdr:from>
    <xdr:to>
      <xdr:col>41</xdr:col>
      <xdr:colOff>50800</xdr:colOff>
      <xdr:row>38</xdr:row>
      <xdr:rowOff>907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15594"/>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137396</xdr:rowOff>
    </xdr:from>
    <xdr:to>
      <xdr:col>55</xdr:col>
      <xdr:colOff>50800</xdr:colOff>
      <xdr:row>37</xdr:row>
      <xdr:rowOff>67546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0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115823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8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57974</xdr:rowOff>
    </xdr:from>
    <xdr:to>
      <xdr:col>50</xdr:col>
      <xdr:colOff>165100</xdr:colOff>
      <xdr:row>30</xdr:row>
      <xdr:rowOff>159574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150701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29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166646</xdr:rowOff>
    </xdr:from>
    <xdr:to>
      <xdr:col>46</xdr:col>
      <xdr:colOff>38100</xdr:colOff>
      <xdr:row>37</xdr:row>
      <xdr:rowOff>96796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3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87923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3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121143</xdr:rowOff>
    </xdr:from>
    <xdr:to>
      <xdr:col>41</xdr:col>
      <xdr:colOff>101600</xdr:colOff>
      <xdr:row>38</xdr:row>
      <xdr:rowOff>51293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6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42421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5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121557</xdr:rowOff>
    </xdr:from>
    <xdr:to>
      <xdr:col>36</xdr:col>
      <xdr:colOff>165100</xdr:colOff>
      <xdr:row>38</xdr:row>
      <xdr:rowOff>51707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42834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5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142704</xdr:rowOff>
    </xdr:from>
    <xdr:to>
      <xdr:col>55</xdr:col>
      <xdr:colOff>0</xdr:colOff>
      <xdr:row>57</xdr:row>
      <xdr:rowOff>164977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572454"/>
          <a:ext cx="838200" cy="36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142704</xdr:rowOff>
    </xdr:from>
    <xdr:to>
      <xdr:col>50</xdr:col>
      <xdr:colOff>114300</xdr:colOff>
      <xdr:row>56</xdr:row>
      <xdr:rowOff>144522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572454"/>
          <a:ext cx="889000" cy="17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144522</xdr:rowOff>
    </xdr:from>
    <xdr:to>
      <xdr:col>45</xdr:col>
      <xdr:colOff>177800</xdr:colOff>
      <xdr:row>57</xdr:row>
      <xdr:rowOff>125048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745722"/>
          <a:ext cx="889000" cy="15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136957</xdr:rowOff>
    </xdr:from>
    <xdr:to>
      <xdr:col>41</xdr:col>
      <xdr:colOff>50800</xdr:colOff>
      <xdr:row>57</xdr:row>
      <xdr:rowOff>125048</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738157"/>
          <a:ext cx="889000" cy="15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114177</xdr:rowOff>
    </xdr:from>
    <xdr:to>
      <xdr:col>55</xdr:col>
      <xdr:colOff>50800</xdr:colOff>
      <xdr:row>58</xdr:row>
      <xdr:rowOff>44327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8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92604</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91904</xdr:rowOff>
    </xdr:from>
    <xdr:to>
      <xdr:col>50</xdr:col>
      <xdr:colOff>165100</xdr:colOff>
      <xdr:row>56</xdr:row>
      <xdr:rowOff>22054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5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38581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29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93722</xdr:rowOff>
    </xdr:from>
    <xdr:to>
      <xdr:col>46</xdr:col>
      <xdr:colOff>38100</xdr:colOff>
      <xdr:row>57</xdr:row>
      <xdr:rowOff>23872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14999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78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74248</xdr:rowOff>
    </xdr:from>
    <xdr:to>
      <xdr:col>41</xdr:col>
      <xdr:colOff>101600</xdr:colOff>
      <xdr:row>58</xdr:row>
      <xdr:rowOff>4398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4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166975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3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86157</xdr:rowOff>
    </xdr:from>
    <xdr:to>
      <xdr:col>36</xdr:col>
      <xdr:colOff>165100</xdr:colOff>
      <xdr:row>57</xdr:row>
      <xdr:rowOff>16307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6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7434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78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120098</xdr:rowOff>
    </xdr:from>
    <xdr:to>
      <xdr:col>55</xdr:col>
      <xdr:colOff>0</xdr:colOff>
      <xdr:row>79</xdr:row>
      <xdr:rowOff>13912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493198"/>
          <a:ext cx="838200" cy="6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138919</xdr:rowOff>
    </xdr:from>
    <xdr:to>
      <xdr:col>50</xdr:col>
      <xdr:colOff>114300</xdr:colOff>
      <xdr:row>78</xdr:row>
      <xdr:rowOff>120098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340569"/>
          <a:ext cx="889000" cy="15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138919</xdr:rowOff>
    </xdr:from>
    <xdr:to>
      <xdr:col>45</xdr:col>
      <xdr:colOff>177800</xdr:colOff>
      <xdr:row>78</xdr:row>
      <xdr:rowOff>154693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340569"/>
          <a:ext cx="889000" cy="18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132842</xdr:rowOff>
    </xdr:from>
    <xdr:to>
      <xdr:col>41</xdr:col>
      <xdr:colOff>50800</xdr:colOff>
      <xdr:row>78</xdr:row>
      <xdr:rowOff>154693</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05942"/>
          <a:ext cx="889000" cy="2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134562</xdr:rowOff>
    </xdr:from>
    <xdr:to>
      <xdr:col>55</xdr:col>
      <xdr:colOff>50800</xdr:colOff>
      <xdr:row>79</xdr:row>
      <xdr:rowOff>64712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49489</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2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69298</xdr:rowOff>
    </xdr:from>
    <xdr:to>
      <xdr:col>50</xdr:col>
      <xdr:colOff>165100</xdr:colOff>
      <xdr:row>78</xdr:row>
      <xdr:rowOff>170898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4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162025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3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88119</xdr:rowOff>
    </xdr:from>
    <xdr:to>
      <xdr:col>46</xdr:col>
      <xdr:colOff>38100</xdr:colOff>
      <xdr:row>78</xdr:row>
      <xdr:rowOff>18269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2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9396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38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103893</xdr:rowOff>
    </xdr:from>
    <xdr:to>
      <xdr:col>41</xdr:col>
      <xdr:colOff>101600</xdr:colOff>
      <xdr:row>79</xdr:row>
      <xdr:rowOff>34043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7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25170</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6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82042</xdr:rowOff>
    </xdr:from>
    <xdr:to>
      <xdr:col>36</xdr:col>
      <xdr:colOff>165100</xdr:colOff>
      <xdr:row>79</xdr:row>
      <xdr:rowOff>12192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3319</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54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90208</xdr:rowOff>
    </xdr:from>
    <xdr:to>
      <xdr:col>55</xdr:col>
      <xdr:colOff>0</xdr:colOff>
      <xdr:row>97</xdr:row>
      <xdr:rowOff>67267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206508"/>
          <a:ext cx="838200" cy="49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90208</xdr:rowOff>
    </xdr:from>
    <xdr:to>
      <xdr:col>50</xdr:col>
      <xdr:colOff>114300</xdr:colOff>
      <xdr:row>97</xdr:row>
      <xdr:rowOff>14297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206508"/>
          <a:ext cx="889000" cy="43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14297</xdr:rowOff>
    </xdr:from>
    <xdr:to>
      <xdr:col>45</xdr:col>
      <xdr:colOff>177800</xdr:colOff>
      <xdr:row>97</xdr:row>
      <xdr:rowOff>111010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644947"/>
          <a:ext cx="889000" cy="9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24225</xdr:rowOff>
    </xdr:from>
    <xdr:to>
      <xdr:col>41</xdr:col>
      <xdr:colOff>50800</xdr:colOff>
      <xdr:row>97</xdr:row>
      <xdr:rowOff>111010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483425"/>
          <a:ext cx="889000" cy="25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16467</xdr:rowOff>
    </xdr:from>
    <xdr:to>
      <xdr:col>55</xdr:col>
      <xdr:colOff>50800</xdr:colOff>
      <xdr:row>97</xdr:row>
      <xdr:rowOff>118067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6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166344</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6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39408</xdr:rowOff>
    </xdr:from>
    <xdr:to>
      <xdr:col>50</xdr:col>
      <xdr:colOff>165100</xdr:colOff>
      <xdr:row>94</xdr:row>
      <xdr:rowOff>141008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1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157535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593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134947</xdr:rowOff>
    </xdr:from>
    <xdr:to>
      <xdr:col>46</xdr:col>
      <xdr:colOff>38100</xdr:colOff>
      <xdr:row>97</xdr:row>
      <xdr:rowOff>65097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5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81624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36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60210</xdr:rowOff>
    </xdr:from>
    <xdr:to>
      <xdr:col>41</xdr:col>
      <xdr:colOff>101600</xdr:colOff>
      <xdr:row>97</xdr:row>
      <xdr:rowOff>161810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6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152937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78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144875</xdr:rowOff>
    </xdr:from>
    <xdr:to>
      <xdr:col>36</xdr:col>
      <xdr:colOff>165100</xdr:colOff>
      <xdr:row>96</xdr:row>
      <xdr:rowOff>75025</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4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91552</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2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74451</xdr:rowOff>
    </xdr:from>
    <xdr:to>
      <xdr:col>85</xdr:col>
      <xdr:colOff>127000</xdr:colOff>
      <xdr:row>39</xdr:row>
      <xdr:rowOff>87122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761001"/>
          <a:ext cx="8382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67593</xdr:rowOff>
    </xdr:from>
    <xdr:to>
      <xdr:col>81</xdr:col>
      <xdr:colOff>50800</xdr:colOff>
      <xdr:row>39</xdr:row>
      <xdr:rowOff>87122</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54143"/>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515</xdr:rowOff>
    </xdr:from>
    <xdr:to>
      <xdr:col>76</xdr:col>
      <xdr:colOff>114300</xdr:colOff>
      <xdr:row>39</xdr:row>
      <xdr:rowOff>67593</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687065"/>
          <a:ext cx="889000" cy="6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515</xdr:rowOff>
    </xdr:from>
    <xdr:to>
      <xdr:col>71</xdr:col>
      <xdr:colOff>177800</xdr:colOff>
      <xdr:row>39</xdr:row>
      <xdr:rowOff>39345</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687065"/>
          <a:ext cx="889000" cy="3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86692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120885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80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23651</xdr:rowOff>
    </xdr:from>
    <xdr:to>
      <xdr:col>85</xdr:col>
      <xdr:colOff>177800</xdr:colOff>
      <xdr:row>39</xdr:row>
      <xdr:rowOff>125251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1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78565"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36322</xdr:rowOff>
    </xdr:from>
    <xdr:to>
      <xdr:col>81</xdr:col>
      <xdr:colOff>101600</xdr:colOff>
      <xdr:row>39</xdr:row>
      <xdr:rowOff>137922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129049</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92017" y="6815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16793</xdr:rowOff>
    </xdr:from>
    <xdr:to>
      <xdr:col>76</xdr:col>
      <xdr:colOff>165100</xdr:colOff>
      <xdr:row>39</xdr:row>
      <xdr:rowOff>118393</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0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109520</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03017" y="6796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121165</xdr:rowOff>
    </xdr:from>
    <xdr:to>
      <xdr:col>72</xdr:col>
      <xdr:colOff>38100</xdr:colOff>
      <xdr:row>39</xdr:row>
      <xdr:rowOff>51315</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6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67842</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4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6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65760</xdr:rowOff>
    </xdr:from>
    <xdr:to>
      <xdr:col>85</xdr:col>
      <xdr:colOff>127000</xdr:colOff>
      <xdr:row>76</xdr:row>
      <xdr:rowOff>71932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095960"/>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62891</xdr:rowOff>
    </xdr:from>
    <xdr:to>
      <xdr:col>81</xdr:col>
      <xdr:colOff>50800</xdr:colOff>
      <xdr:row>76</xdr:row>
      <xdr:rowOff>71932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3093091"/>
          <a:ext cx="889000" cy="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62891</xdr:rowOff>
    </xdr:from>
    <xdr:to>
      <xdr:col>76</xdr:col>
      <xdr:colOff>114300</xdr:colOff>
      <xdr:row>76</xdr:row>
      <xdr:rowOff>74448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093091"/>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157518</xdr:rowOff>
    </xdr:from>
    <xdr:to>
      <xdr:col>71</xdr:col>
      <xdr:colOff>177800</xdr:colOff>
      <xdr:row>76</xdr:row>
      <xdr:rowOff>74448</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016268"/>
          <a:ext cx="889000" cy="8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14960</xdr:rowOff>
    </xdr:from>
    <xdr:to>
      <xdr:col>85</xdr:col>
      <xdr:colOff>177800</xdr:colOff>
      <xdr:row>76</xdr:row>
      <xdr:rowOff>116560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0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37837</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21132</xdr:rowOff>
    </xdr:from>
    <xdr:to>
      <xdr:col>81</xdr:col>
      <xdr:colOff>101600</xdr:colOff>
      <xdr:row>76</xdr:row>
      <xdr:rowOff>122732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0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139260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82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12091</xdr:rowOff>
    </xdr:from>
    <xdr:to>
      <xdr:col>76</xdr:col>
      <xdr:colOff>165100</xdr:colOff>
      <xdr:row>76</xdr:row>
      <xdr:rowOff>113691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0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130218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81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23648</xdr:rowOff>
    </xdr:from>
    <xdr:to>
      <xdr:col>72</xdr:col>
      <xdr:colOff>38100</xdr:colOff>
      <xdr:row>76</xdr:row>
      <xdr:rowOff>125248</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0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141774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8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106718</xdr:rowOff>
    </xdr:from>
    <xdr:to>
      <xdr:col>67</xdr:col>
      <xdr:colOff>101600</xdr:colOff>
      <xdr:row>76</xdr:row>
      <xdr:rowOff>36869</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9654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53395</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7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83824</xdr:rowOff>
    </xdr:from>
    <xdr:to>
      <xdr:col>85</xdr:col>
      <xdr:colOff>127000</xdr:colOff>
      <xdr:row>98</xdr:row>
      <xdr:rowOff>67315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714474"/>
          <a:ext cx="838200" cy="15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62351</xdr:rowOff>
    </xdr:from>
    <xdr:to>
      <xdr:col>81</xdr:col>
      <xdr:colOff>50800</xdr:colOff>
      <xdr:row>98</xdr:row>
      <xdr:rowOff>67315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4592300" y="16864451"/>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62351</xdr:rowOff>
    </xdr:from>
    <xdr:to>
      <xdr:col>76</xdr:col>
      <xdr:colOff>114300</xdr:colOff>
      <xdr:row>98</xdr:row>
      <xdr:rowOff>104577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6864451"/>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17154</xdr:rowOff>
    </xdr:from>
    <xdr:to>
      <xdr:col>71</xdr:col>
      <xdr:colOff>177800</xdr:colOff>
      <xdr:row>98</xdr:row>
      <xdr:rowOff>104577</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6819254"/>
          <a:ext cx="889000" cy="8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33024</xdr:rowOff>
    </xdr:from>
    <xdr:to>
      <xdr:col>85</xdr:col>
      <xdr:colOff>177800</xdr:colOff>
      <xdr:row>97</xdr:row>
      <xdr:rowOff>134624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66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11451</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6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16515</xdr:rowOff>
    </xdr:from>
    <xdr:to>
      <xdr:col>81</xdr:col>
      <xdr:colOff>101600</xdr:colOff>
      <xdr:row>98</xdr:row>
      <xdr:rowOff>118115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8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109242</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691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11551</xdr:rowOff>
    </xdr:from>
    <xdr:to>
      <xdr:col>76</xdr:col>
      <xdr:colOff>165100</xdr:colOff>
      <xdr:row>98</xdr:row>
      <xdr:rowOff>113151</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8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129678</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5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53777</xdr:rowOff>
    </xdr:from>
    <xdr:to>
      <xdr:col>72</xdr:col>
      <xdr:colOff>38100</xdr:colOff>
      <xdr:row>98</xdr:row>
      <xdr:rowOff>155377</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85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146504</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36111" y="1694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137804</xdr:rowOff>
    </xdr:from>
    <xdr:to>
      <xdr:col>67</xdr:col>
      <xdr:colOff>101600</xdr:colOff>
      <xdr:row>98</xdr:row>
      <xdr:rowOff>67954</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76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84481</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654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160427</xdr:rowOff>
    </xdr:from>
    <xdr:to>
      <xdr:col>116</xdr:col>
      <xdr:colOff>63500</xdr:colOff>
      <xdr:row>58</xdr:row>
      <xdr:rowOff>164350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104527"/>
          <a:ext cx="8382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157797</xdr:rowOff>
    </xdr:from>
    <xdr:to>
      <xdr:col>111</xdr:col>
      <xdr:colOff>177800</xdr:colOff>
      <xdr:row>58</xdr:row>
      <xdr:rowOff>160427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101897"/>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155931</xdr:rowOff>
    </xdr:from>
    <xdr:to>
      <xdr:col>107</xdr:col>
      <xdr:colOff>50800</xdr:colOff>
      <xdr:row>58</xdr:row>
      <xdr:rowOff>157797</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100031"/>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154254</xdr:rowOff>
    </xdr:from>
    <xdr:to>
      <xdr:col>102</xdr:col>
      <xdr:colOff>114300</xdr:colOff>
      <xdr:row>58</xdr:row>
      <xdr:rowOff>155931</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098354"/>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113550</xdr:rowOff>
    </xdr:from>
    <xdr:to>
      <xdr:col>116</xdr:col>
      <xdr:colOff>114300</xdr:colOff>
      <xdr:row>59</xdr:row>
      <xdr:rowOff>43700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57192</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0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109627</xdr:rowOff>
    </xdr:from>
    <xdr:to>
      <xdr:col>112</xdr:col>
      <xdr:colOff>38100</xdr:colOff>
      <xdr:row>59</xdr:row>
      <xdr:rowOff>39777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30904</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1014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106997</xdr:rowOff>
    </xdr:from>
    <xdr:to>
      <xdr:col>107</xdr:col>
      <xdr:colOff>101600</xdr:colOff>
      <xdr:row>59</xdr:row>
      <xdr:rowOff>37147</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5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28274</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1014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105131</xdr:rowOff>
    </xdr:from>
    <xdr:to>
      <xdr:col>102</xdr:col>
      <xdr:colOff>165100</xdr:colOff>
      <xdr:row>59</xdr:row>
      <xdr:rowOff>35281</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26408</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14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103454</xdr:rowOff>
    </xdr:from>
    <xdr:to>
      <xdr:col>98</xdr:col>
      <xdr:colOff>38100</xdr:colOff>
      <xdr:row>59</xdr:row>
      <xdr:rowOff>33604</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0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24731</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1014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105377</xdr:rowOff>
    </xdr:from>
    <xdr:to>
      <xdr:col>116</xdr:col>
      <xdr:colOff>63500</xdr:colOff>
      <xdr:row>75</xdr:row>
      <xdr:rowOff>140712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2964127"/>
          <a:ext cx="838200" cy="3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140712</xdr:rowOff>
    </xdr:from>
    <xdr:to>
      <xdr:col>111</xdr:col>
      <xdr:colOff>177800</xdr:colOff>
      <xdr:row>76</xdr:row>
      <xdr:rowOff>22363</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0434300" y="12999462"/>
          <a:ext cx="889000" cy="5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33727</xdr:rowOff>
    </xdr:from>
    <xdr:to>
      <xdr:col>107</xdr:col>
      <xdr:colOff>50800</xdr:colOff>
      <xdr:row>76</xdr:row>
      <xdr:rowOff>22363</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9545300" y="12721027"/>
          <a:ext cx="889000" cy="33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33727</xdr:rowOff>
    </xdr:from>
    <xdr:to>
      <xdr:col>102</xdr:col>
      <xdr:colOff>114300</xdr:colOff>
      <xdr:row>74</xdr:row>
      <xdr:rowOff>83595</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8656300" y="12721027"/>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54577</xdr:rowOff>
    </xdr:from>
    <xdr:to>
      <xdr:col>116</xdr:col>
      <xdr:colOff>114300</xdr:colOff>
      <xdr:row>75</xdr:row>
      <xdr:rowOff>156177</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291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77454</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276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89912</xdr:rowOff>
    </xdr:from>
    <xdr:to>
      <xdr:col>112</xdr:col>
      <xdr:colOff>38100</xdr:colOff>
      <xdr:row>76</xdr:row>
      <xdr:rowOff>20062</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294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36589</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272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143013</xdr:rowOff>
    </xdr:from>
    <xdr:to>
      <xdr:col>107</xdr:col>
      <xdr:colOff>101600</xdr:colOff>
      <xdr:row>76</xdr:row>
      <xdr:rowOff>73163</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0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89690</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27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154377</xdr:rowOff>
    </xdr:from>
    <xdr:to>
      <xdr:col>102</xdr:col>
      <xdr:colOff>165100</xdr:colOff>
      <xdr:row>74</xdr:row>
      <xdr:rowOff>84527</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267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101054</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244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32795</xdr:rowOff>
    </xdr:from>
    <xdr:to>
      <xdr:col>98</xdr:col>
      <xdr:colOff>38100</xdr:colOff>
      <xdr:row>74</xdr:row>
      <xdr:rowOff>134395</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27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150922</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24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類似団体平均と比較すると、本市は単独で行っているし尿処理やごみ処理、公立保育所</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箇所の運営等により、補助費等は抑制されている反面、人件費や物件費は上昇している。さらに、扶助費や繰出金についても、高齢者の増加、障がい者福祉サービスの利用率の上昇などにより、比較的高額となっている。総じて、これらが経常収支比率を押し上げ、財政を硬直化させている要因と言える。一方、普通建設事業費や維持補修費、積立金が比較的低水準で推移しているが、これは本市がそのような硬直化した財政構造のため、それらに支出する財政的余裕がなく、施設の老朽化対策等の解決すべき課題が積み残されている状況であることを示している。なお、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年度に大きく数値が</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住民税非課税世帯や子育て世帯への給付金事業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普通建設事業費については、新庁舎</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建設事業によるものである。</a:t>
          </a:r>
          <a:endParaRPr lang="ja-JP" altLang="ja-JP" sz="1400">
            <a:effectLst/>
          </a:endParaRPr>
        </a:p>
        <a:p>
          <a:r>
            <a:rPr kumimoji="1" lang="ja-JP" altLang="ja-JP" sz="1100">
              <a:solidFill>
                <a:schemeClr val="dk1"/>
              </a:solidFill>
              <a:effectLst/>
              <a:latin typeface="+mn-lt"/>
              <a:ea typeface="+mn-ea"/>
              <a:cs typeface="+mn-cs"/>
            </a:rPr>
            <a:t>　財政は今後も厳しい見通しとなるが、施設の老朽化に伴う更新や統廃合などの建設事業も見込まれるため、中長期的な見通しのもと計画的に事業を行うと同時に、新たな行財政改革アクションプランに基づき、</a:t>
          </a:r>
          <a:r>
            <a:rPr kumimoji="1" lang="ja-JP" altLang="en-US" sz="1100">
              <a:solidFill>
                <a:sysClr val="windowText" lastClr="000000"/>
              </a:solidFill>
              <a:effectLst/>
              <a:latin typeface="+mn-lt"/>
              <a:ea typeface="+mn-ea"/>
              <a:cs typeface="+mn-cs"/>
            </a:rPr>
            <a:t>定員管理計画の確実な実施や時間外勤務の抑制など、</a:t>
          </a:r>
          <a:r>
            <a:rPr kumimoji="1" lang="ja-JP" altLang="ja-JP" sz="1100">
              <a:solidFill>
                <a:schemeClr val="dk1"/>
              </a:solidFill>
              <a:effectLst/>
              <a:latin typeface="+mn-lt"/>
              <a:ea typeface="+mn-ea"/>
              <a:cs typeface="+mn-cs"/>
            </a:rPr>
            <a:t>徹底した経費削減に取り組むことが必要である。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55,760
55,049
98.91
26,874,455
25,755,117
1,102,519
13,360,786
21,934,469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157074</xdr:rowOff>
    </xdr:from>
    <xdr:to>
      <xdr:col>24</xdr:col>
      <xdr:colOff>63500</xdr:colOff>
      <xdr:row>34</xdr:row>
      <xdr:rowOff>10313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14924"/>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131928</xdr:rowOff>
    </xdr:from>
    <xdr:to>
      <xdr:col>19</xdr:col>
      <xdr:colOff>177800</xdr:colOff>
      <xdr:row>34</xdr:row>
      <xdr:rowOff>10313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89778"/>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125527</xdr:rowOff>
    </xdr:from>
    <xdr:to>
      <xdr:col>15</xdr:col>
      <xdr:colOff>50800</xdr:colOff>
      <xdr:row>33</xdr:row>
      <xdr:rowOff>131928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8337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125527</xdr:rowOff>
    </xdr:from>
    <xdr:to>
      <xdr:col>10</xdr:col>
      <xdr:colOff>114300</xdr:colOff>
      <xdr:row>33</xdr:row>
      <xdr:rowOff>142901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8337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106274</xdr:rowOff>
    </xdr:from>
    <xdr:to>
      <xdr:col>24</xdr:col>
      <xdr:colOff>114300</xdr:colOff>
      <xdr:row>34</xdr:row>
      <xdr:rowOff>36424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6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129151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1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130963</xdr:rowOff>
    </xdr:from>
    <xdr:to>
      <xdr:col>20</xdr:col>
      <xdr:colOff>38100</xdr:colOff>
      <xdr:row>34</xdr:row>
      <xdr:rowOff>61113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8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77640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81128</xdr:rowOff>
    </xdr:from>
    <xdr:to>
      <xdr:col>15</xdr:col>
      <xdr:colOff>101600</xdr:colOff>
      <xdr:row>34</xdr:row>
      <xdr:rowOff>11278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3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27805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1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74727</xdr:rowOff>
    </xdr:from>
    <xdr:to>
      <xdr:col>10</xdr:col>
      <xdr:colOff>165100</xdr:colOff>
      <xdr:row>34</xdr:row>
      <xdr:rowOff>4877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21404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0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92101</xdr:rowOff>
    </xdr:from>
    <xdr:to>
      <xdr:col>6</xdr:col>
      <xdr:colOff>38100</xdr:colOff>
      <xdr:row>34</xdr:row>
      <xdr:rowOff>22251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38778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103499</xdr:rowOff>
    </xdr:from>
    <xdr:to>
      <xdr:col>24</xdr:col>
      <xdr:colOff>63500</xdr:colOff>
      <xdr:row>56</xdr:row>
      <xdr:rowOff>105542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190349"/>
          <a:ext cx="838200" cy="51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103499</xdr:rowOff>
    </xdr:from>
    <xdr:to>
      <xdr:col>19</xdr:col>
      <xdr:colOff>177800</xdr:colOff>
      <xdr:row>57</xdr:row>
      <xdr:rowOff>38828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190349"/>
          <a:ext cx="889000" cy="6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38828</xdr:rowOff>
    </xdr:from>
    <xdr:to>
      <xdr:col>15</xdr:col>
      <xdr:colOff>50800</xdr:colOff>
      <xdr:row>57</xdr:row>
      <xdr:rowOff>91566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11478"/>
          <a:ext cx="889000" cy="5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81498</xdr:rowOff>
    </xdr:from>
    <xdr:to>
      <xdr:col>10</xdr:col>
      <xdr:colOff>114300</xdr:colOff>
      <xdr:row>57</xdr:row>
      <xdr:rowOff>91566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54148"/>
          <a:ext cx="889000" cy="1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54742</xdr:rowOff>
    </xdr:from>
    <xdr:to>
      <xdr:col>24</xdr:col>
      <xdr:colOff>114300</xdr:colOff>
      <xdr:row>56</xdr:row>
      <xdr:rowOff>156342</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5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77619</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0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52699</xdr:rowOff>
    </xdr:from>
    <xdr:to>
      <xdr:col>20</xdr:col>
      <xdr:colOff>38100</xdr:colOff>
      <xdr:row>53</xdr:row>
      <xdr:rowOff>154299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13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170826</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91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159478</xdr:rowOff>
    </xdr:from>
    <xdr:to>
      <xdr:col>15</xdr:col>
      <xdr:colOff>101600</xdr:colOff>
      <xdr:row>57</xdr:row>
      <xdr:rowOff>89628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6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106155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40766</xdr:rowOff>
    </xdr:from>
    <xdr:to>
      <xdr:col>10</xdr:col>
      <xdr:colOff>165100</xdr:colOff>
      <xdr:row>57</xdr:row>
      <xdr:rowOff>142366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1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158893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5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30698</xdr:rowOff>
    </xdr:from>
    <xdr:to>
      <xdr:col>6</xdr:col>
      <xdr:colOff>38100</xdr:colOff>
      <xdr:row>57</xdr:row>
      <xdr:rowOff>132298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148825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57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60404</xdr:rowOff>
    </xdr:from>
    <xdr:to>
      <xdr:col>24</xdr:col>
      <xdr:colOff>63500</xdr:colOff>
      <xdr:row>76</xdr:row>
      <xdr:rowOff>153054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19154"/>
          <a:ext cx="838200" cy="26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153054</xdr:rowOff>
    </xdr:from>
    <xdr:to>
      <xdr:col>19</xdr:col>
      <xdr:colOff>177800</xdr:colOff>
      <xdr:row>76</xdr:row>
      <xdr:rowOff>170438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83254"/>
          <a:ext cx="889000" cy="1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170438</xdr:rowOff>
    </xdr:from>
    <xdr:to>
      <xdr:col>15</xdr:col>
      <xdr:colOff>50800</xdr:colOff>
      <xdr:row>77</xdr:row>
      <xdr:rowOff>19265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00638"/>
          <a:ext cx="889000" cy="2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19265</xdr:rowOff>
    </xdr:from>
    <xdr:to>
      <xdr:col>10</xdr:col>
      <xdr:colOff>114300</xdr:colOff>
      <xdr:row>77</xdr:row>
      <xdr:rowOff>73625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20915"/>
          <a:ext cx="889000" cy="5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9604</xdr:rowOff>
    </xdr:from>
    <xdr:to>
      <xdr:col>24</xdr:col>
      <xdr:colOff>114300</xdr:colOff>
      <xdr:row>75</xdr:row>
      <xdr:rowOff>111204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6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32481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1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102254</xdr:rowOff>
    </xdr:from>
    <xdr:to>
      <xdr:col>20</xdr:col>
      <xdr:colOff>38100</xdr:colOff>
      <xdr:row>77</xdr:row>
      <xdr:rowOff>32404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48931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0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119638</xdr:rowOff>
    </xdr:from>
    <xdr:to>
      <xdr:col>15</xdr:col>
      <xdr:colOff>101600</xdr:colOff>
      <xdr:row>77</xdr:row>
      <xdr:rowOff>49788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4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66314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2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139915</xdr:rowOff>
    </xdr:from>
    <xdr:to>
      <xdr:col>10</xdr:col>
      <xdr:colOff>165100</xdr:colOff>
      <xdr:row>77</xdr:row>
      <xdr:rowOff>70065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7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86593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22825</xdr:rowOff>
    </xdr:from>
    <xdr:to>
      <xdr:col>6</xdr:col>
      <xdr:colOff>38100</xdr:colOff>
      <xdr:row>77</xdr:row>
      <xdr:rowOff>124425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2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140952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9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141770</xdr:rowOff>
    </xdr:from>
    <xdr:to>
      <xdr:col>24</xdr:col>
      <xdr:colOff>63500</xdr:colOff>
      <xdr:row>98</xdr:row>
      <xdr:rowOff>46749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72420"/>
          <a:ext cx="838200" cy="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46749</xdr:rowOff>
    </xdr:from>
    <xdr:to>
      <xdr:col>19</xdr:col>
      <xdr:colOff>177800</xdr:colOff>
      <xdr:row>98</xdr:row>
      <xdr:rowOff>73634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48849"/>
          <a:ext cx="889000" cy="2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156375</xdr:rowOff>
    </xdr:from>
    <xdr:to>
      <xdr:col>15</xdr:col>
      <xdr:colOff>50800</xdr:colOff>
      <xdr:row>98</xdr:row>
      <xdr:rowOff>73634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787025"/>
          <a:ext cx="889000" cy="8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156375</xdr:rowOff>
    </xdr:from>
    <xdr:to>
      <xdr:col>10</xdr:col>
      <xdr:colOff>114300</xdr:colOff>
      <xdr:row>98</xdr:row>
      <xdr:rowOff>43687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87025"/>
          <a:ext cx="889000" cy="5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90970</xdr:rowOff>
    </xdr:from>
    <xdr:to>
      <xdr:col>24</xdr:col>
      <xdr:colOff>114300</xdr:colOff>
      <xdr:row>98</xdr:row>
      <xdr:rowOff>21120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113847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7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167399</xdr:rowOff>
    </xdr:from>
    <xdr:to>
      <xdr:col>20</xdr:col>
      <xdr:colOff>38100</xdr:colOff>
      <xdr:row>98</xdr:row>
      <xdr:rowOff>97549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114076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7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22834</xdr:rowOff>
    </xdr:from>
    <xdr:to>
      <xdr:col>15</xdr:col>
      <xdr:colOff>101600</xdr:colOff>
      <xdr:row>98</xdr:row>
      <xdr:rowOff>124434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140961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0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105575</xdr:rowOff>
    </xdr:from>
    <xdr:to>
      <xdr:col>10</xdr:col>
      <xdr:colOff>165100</xdr:colOff>
      <xdr:row>98</xdr:row>
      <xdr:rowOff>35725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52252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51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164337</xdr:rowOff>
    </xdr:from>
    <xdr:to>
      <xdr:col>6</xdr:col>
      <xdr:colOff>38100</xdr:colOff>
      <xdr:row>98</xdr:row>
      <xdr:rowOff>94487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9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111014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5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2974</xdr:rowOff>
    </xdr:from>
    <xdr:to>
      <xdr:col>55</xdr:col>
      <xdr:colOff>0</xdr:colOff>
      <xdr:row>58</xdr:row>
      <xdr:rowOff>17376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47074"/>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2974</xdr:rowOff>
    </xdr:from>
    <xdr:to>
      <xdr:col>50</xdr:col>
      <xdr:colOff>114300</xdr:colOff>
      <xdr:row>58</xdr:row>
      <xdr:rowOff>39436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47074"/>
          <a:ext cx="8890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1488</xdr:rowOff>
    </xdr:from>
    <xdr:to>
      <xdr:col>45</xdr:col>
      <xdr:colOff>177800</xdr:colOff>
      <xdr:row>58</xdr:row>
      <xdr:rowOff>39436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45588"/>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1488</xdr:rowOff>
    </xdr:from>
    <xdr:to>
      <xdr:col>41</xdr:col>
      <xdr:colOff>50800</xdr:colOff>
      <xdr:row>58</xdr:row>
      <xdr:rowOff>39710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45588"/>
          <a:ext cx="889000" cy="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138026</xdr:rowOff>
    </xdr:from>
    <xdr:to>
      <xdr:col>55</xdr:col>
      <xdr:colOff>50800</xdr:colOff>
      <xdr:row>58</xdr:row>
      <xdr:rowOff>68176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1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91238</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6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123624</xdr:rowOff>
    </xdr:from>
    <xdr:to>
      <xdr:col>50</xdr:col>
      <xdr:colOff>165100</xdr:colOff>
      <xdr:row>58</xdr:row>
      <xdr:rowOff>53774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9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70301</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967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160086</xdr:rowOff>
    </xdr:from>
    <xdr:to>
      <xdr:col>46</xdr:col>
      <xdr:colOff>38100</xdr:colOff>
      <xdr:row>58</xdr:row>
      <xdr:rowOff>90236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81363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2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122138</xdr:rowOff>
    </xdr:from>
    <xdr:to>
      <xdr:col>41</xdr:col>
      <xdr:colOff>101600</xdr:colOff>
      <xdr:row>58</xdr:row>
      <xdr:rowOff>52288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68815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67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160360</xdr:rowOff>
    </xdr:from>
    <xdr:to>
      <xdr:col>36</xdr:col>
      <xdr:colOff>165100</xdr:colOff>
      <xdr:row>58</xdr:row>
      <xdr:rowOff>90510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3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81637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2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26498</xdr:rowOff>
    </xdr:from>
    <xdr:to>
      <xdr:col>55</xdr:col>
      <xdr:colOff>0</xdr:colOff>
      <xdr:row>77</xdr:row>
      <xdr:rowOff>97752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28148"/>
          <a:ext cx="838200" cy="7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26498</xdr:rowOff>
    </xdr:from>
    <xdr:to>
      <xdr:col>50</xdr:col>
      <xdr:colOff>114300</xdr:colOff>
      <xdr:row>77</xdr:row>
      <xdr:rowOff>123400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28148"/>
          <a:ext cx="889000" cy="9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96586</xdr:rowOff>
    </xdr:from>
    <xdr:to>
      <xdr:col>45</xdr:col>
      <xdr:colOff>177800</xdr:colOff>
      <xdr:row>77</xdr:row>
      <xdr:rowOff>123400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126786"/>
          <a:ext cx="889000" cy="19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96586</xdr:rowOff>
    </xdr:from>
    <xdr:to>
      <xdr:col>41</xdr:col>
      <xdr:colOff>50800</xdr:colOff>
      <xdr:row>77</xdr:row>
      <xdr:rowOff>147999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126786"/>
          <a:ext cx="889000" cy="22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46952</xdr:rowOff>
    </xdr:from>
    <xdr:to>
      <xdr:col>55</xdr:col>
      <xdr:colOff>50800</xdr:colOff>
      <xdr:row>77</xdr:row>
      <xdr:rowOff>148552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25379</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2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147148</xdr:rowOff>
    </xdr:from>
    <xdr:to>
      <xdr:col>50</xdr:col>
      <xdr:colOff>165100</xdr:colOff>
      <xdr:row>77</xdr:row>
      <xdr:rowOff>77298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93825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9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72600</xdr:rowOff>
    </xdr:from>
    <xdr:to>
      <xdr:col>46</xdr:col>
      <xdr:colOff>38100</xdr:colOff>
      <xdr:row>78</xdr:row>
      <xdr:rowOff>2750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19277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0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45786</xdr:rowOff>
    </xdr:from>
    <xdr:to>
      <xdr:col>41</xdr:col>
      <xdr:colOff>101600</xdr:colOff>
      <xdr:row>76</xdr:row>
      <xdr:rowOff>147386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07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163913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85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97199</xdr:rowOff>
    </xdr:from>
    <xdr:to>
      <xdr:col>36</xdr:col>
      <xdr:colOff>165100</xdr:colOff>
      <xdr:row>78</xdr:row>
      <xdr:rowOff>27349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9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43876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07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73507</xdr:rowOff>
    </xdr:from>
    <xdr:to>
      <xdr:col>55</xdr:col>
      <xdr:colOff>0</xdr:colOff>
      <xdr:row>97</xdr:row>
      <xdr:rowOff>96469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04157"/>
          <a:ext cx="838200" cy="2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17971</xdr:rowOff>
    </xdr:from>
    <xdr:to>
      <xdr:col>50</xdr:col>
      <xdr:colOff>114300</xdr:colOff>
      <xdr:row>97</xdr:row>
      <xdr:rowOff>96469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648621"/>
          <a:ext cx="889000" cy="7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17971</xdr:rowOff>
    </xdr:from>
    <xdr:to>
      <xdr:col>45</xdr:col>
      <xdr:colOff>177800</xdr:colOff>
      <xdr:row>97</xdr:row>
      <xdr:rowOff>59423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648621"/>
          <a:ext cx="889000" cy="4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53987</xdr:rowOff>
    </xdr:from>
    <xdr:to>
      <xdr:col>41</xdr:col>
      <xdr:colOff>50800</xdr:colOff>
      <xdr:row>97</xdr:row>
      <xdr:rowOff>59423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84637"/>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22707</xdr:rowOff>
    </xdr:from>
    <xdr:to>
      <xdr:col>55</xdr:col>
      <xdr:colOff>50800</xdr:colOff>
      <xdr:row>97</xdr:row>
      <xdr:rowOff>124307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1134</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3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45669</xdr:rowOff>
    </xdr:from>
    <xdr:to>
      <xdr:col>50</xdr:col>
      <xdr:colOff>165100</xdr:colOff>
      <xdr:row>97</xdr:row>
      <xdr:rowOff>147269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7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138396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6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138621</xdr:rowOff>
    </xdr:from>
    <xdr:to>
      <xdr:col>46</xdr:col>
      <xdr:colOff>38100</xdr:colOff>
      <xdr:row>97</xdr:row>
      <xdr:rowOff>68771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59898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8623</xdr:rowOff>
    </xdr:from>
    <xdr:to>
      <xdr:col>41</xdr:col>
      <xdr:colOff>101600</xdr:colOff>
      <xdr:row>97</xdr:row>
      <xdr:rowOff>110223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101350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3187</xdr:rowOff>
    </xdr:from>
    <xdr:to>
      <xdr:col>36</xdr:col>
      <xdr:colOff>165100</xdr:colOff>
      <xdr:row>97</xdr:row>
      <xdr:rowOff>104787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3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95914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2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16393</xdr:rowOff>
    </xdr:from>
    <xdr:to>
      <xdr:col>85</xdr:col>
      <xdr:colOff>127000</xdr:colOff>
      <xdr:row>37</xdr:row>
      <xdr:rowOff>75098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360043"/>
          <a:ext cx="838200" cy="5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16393</xdr:rowOff>
    </xdr:from>
    <xdr:to>
      <xdr:col>81</xdr:col>
      <xdr:colOff>50800</xdr:colOff>
      <xdr:row>37</xdr:row>
      <xdr:rowOff>111034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60043"/>
          <a:ext cx="889000" cy="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111034</xdr:rowOff>
    </xdr:from>
    <xdr:to>
      <xdr:col>76</xdr:col>
      <xdr:colOff>114300</xdr:colOff>
      <xdr:row>37</xdr:row>
      <xdr:rowOff>143220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54684"/>
          <a:ext cx="889000" cy="3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112634</xdr:rowOff>
    </xdr:from>
    <xdr:to>
      <xdr:col>71</xdr:col>
      <xdr:colOff>177800</xdr:colOff>
      <xdr:row>37</xdr:row>
      <xdr:rowOff>143220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56284"/>
          <a:ext cx="889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24298</xdr:rowOff>
    </xdr:from>
    <xdr:to>
      <xdr:col>85</xdr:col>
      <xdr:colOff>177800</xdr:colOff>
      <xdr:row>37</xdr:row>
      <xdr:rowOff>125898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6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47175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1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137043</xdr:rowOff>
    </xdr:from>
    <xdr:to>
      <xdr:col>81</xdr:col>
      <xdr:colOff>101600</xdr:colOff>
      <xdr:row>37</xdr:row>
      <xdr:rowOff>67193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83720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0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60234</xdr:rowOff>
    </xdr:from>
    <xdr:to>
      <xdr:col>76</xdr:col>
      <xdr:colOff>165100</xdr:colOff>
      <xdr:row>37</xdr:row>
      <xdr:rowOff>161834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0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152961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9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92420</xdr:rowOff>
    </xdr:from>
    <xdr:to>
      <xdr:col>72</xdr:col>
      <xdr:colOff>38100</xdr:colOff>
      <xdr:row>38</xdr:row>
      <xdr:rowOff>22571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360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13698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2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61834</xdr:rowOff>
    </xdr:from>
    <xdr:to>
      <xdr:col>67</xdr:col>
      <xdr:colOff>101600</xdr:colOff>
      <xdr:row>37</xdr:row>
      <xdr:rowOff>163433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054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154560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9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159784</xdr:rowOff>
    </xdr:from>
    <xdr:to>
      <xdr:col>85</xdr:col>
      <xdr:colOff>127000</xdr:colOff>
      <xdr:row>58</xdr:row>
      <xdr:rowOff>77896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932434"/>
          <a:ext cx="838200" cy="8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131731</xdr:rowOff>
    </xdr:from>
    <xdr:to>
      <xdr:col>81</xdr:col>
      <xdr:colOff>50800</xdr:colOff>
      <xdr:row>57</xdr:row>
      <xdr:rowOff>159784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04381"/>
          <a:ext cx="889000" cy="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131731</xdr:rowOff>
    </xdr:from>
    <xdr:to>
      <xdr:col>76</xdr:col>
      <xdr:colOff>114300</xdr:colOff>
      <xdr:row>58</xdr:row>
      <xdr:rowOff>120890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04381"/>
          <a:ext cx="889000" cy="16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51232</xdr:rowOff>
    </xdr:from>
    <xdr:to>
      <xdr:col>71</xdr:col>
      <xdr:colOff>177800</xdr:colOff>
      <xdr:row>58</xdr:row>
      <xdr:rowOff>120890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652432"/>
          <a:ext cx="889000" cy="41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27096</xdr:rowOff>
    </xdr:from>
    <xdr:to>
      <xdr:col>85</xdr:col>
      <xdr:colOff>177800</xdr:colOff>
      <xdr:row>58</xdr:row>
      <xdr:rowOff>128696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7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113473</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8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108984</xdr:rowOff>
    </xdr:from>
    <xdr:to>
      <xdr:col>81</xdr:col>
      <xdr:colOff>101600</xdr:colOff>
      <xdr:row>58</xdr:row>
      <xdr:rowOff>39134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8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30261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7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80931</xdr:rowOff>
    </xdr:from>
    <xdr:to>
      <xdr:col>76</xdr:col>
      <xdr:colOff>165100</xdr:colOff>
      <xdr:row>58</xdr:row>
      <xdr:rowOff>11081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2208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4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70090</xdr:rowOff>
    </xdr:from>
    <xdr:to>
      <xdr:col>72</xdr:col>
      <xdr:colOff>38100</xdr:colOff>
      <xdr:row>59</xdr:row>
      <xdr:rowOff>240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1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162817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0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432</xdr:rowOff>
    </xdr:from>
    <xdr:to>
      <xdr:col>67</xdr:col>
      <xdr:colOff>101600</xdr:colOff>
      <xdr:row>56</xdr:row>
      <xdr:rowOff>102032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60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118559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74451</xdr:rowOff>
    </xdr:from>
    <xdr:to>
      <xdr:col>85</xdr:col>
      <xdr:colOff>127000</xdr:colOff>
      <xdr:row>79</xdr:row>
      <xdr:rowOff>87122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619001"/>
          <a:ext cx="8382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67593</xdr:rowOff>
    </xdr:from>
    <xdr:to>
      <xdr:col>81</xdr:col>
      <xdr:colOff>50800</xdr:colOff>
      <xdr:row>79</xdr:row>
      <xdr:rowOff>87122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12143"/>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515</xdr:rowOff>
    </xdr:from>
    <xdr:to>
      <xdr:col>76</xdr:col>
      <xdr:colOff>114300</xdr:colOff>
      <xdr:row>79</xdr:row>
      <xdr:rowOff>67593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45065"/>
          <a:ext cx="889000" cy="6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515</xdr:rowOff>
    </xdr:from>
    <xdr:to>
      <xdr:col>71</xdr:col>
      <xdr:colOff>177800</xdr:colOff>
      <xdr:row>79</xdr:row>
      <xdr:rowOff>39345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45065"/>
          <a:ext cx="889000" cy="3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86464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120885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665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23651</xdr:rowOff>
    </xdr:from>
    <xdr:to>
      <xdr:col>85</xdr:col>
      <xdr:colOff>177800</xdr:colOff>
      <xdr:row>79</xdr:row>
      <xdr:rowOff>125251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6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36322</xdr:rowOff>
    </xdr:from>
    <xdr:to>
      <xdr:col>81</xdr:col>
      <xdr:colOff>101600</xdr:colOff>
      <xdr:row>79</xdr:row>
      <xdr:rowOff>137922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8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129049</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73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16793</xdr:rowOff>
    </xdr:from>
    <xdr:to>
      <xdr:col>76</xdr:col>
      <xdr:colOff>165100</xdr:colOff>
      <xdr:row>79</xdr:row>
      <xdr:rowOff>118393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6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109520</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54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121165</xdr:rowOff>
    </xdr:from>
    <xdr:to>
      <xdr:col>72</xdr:col>
      <xdr:colOff>38100</xdr:colOff>
      <xdr:row>79</xdr:row>
      <xdr:rowOff>51315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67842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26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65684</xdr:rowOff>
    </xdr:from>
    <xdr:to>
      <xdr:col>85</xdr:col>
      <xdr:colOff>127000</xdr:colOff>
      <xdr:row>96</xdr:row>
      <xdr:rowOff>71870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24884"/>
          <a:ext cx="838200" cy="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62864</xdr:rowOff>
    </xdr:from>
    <xdr:to>
      <xdr:col>81</xdr:col>
      <xdr:colOff>50800</xdr:colOff>
      <xdr:row>96</xdr:row>
      <xdr:rowOff>71870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522064"/>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62864</xdr:rowOff>
    </xdr:from>
    <xdr:to>
      <xdr:col>76</xdr:col>
      <xdr:colOff>114300</xdr:colOff>
      <xdr:row>96</xdr:row>
      <xdr:rowOff>74434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522064"/>
          <a:ext cx="8890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157518</xdr:rowOff>
    </xdr:from>
    <xdr:to>
      <xdr:col>71</xdr:col>
      <xdr:colOff>177800</xdr:colOff>
      <xdr:row>96</xdr:row>
      <xdr:rowOff>74434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445268"/>
          <a:ext cx="889000" cy="8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14884</xdr:rowOff>
    </xdr:from>
    <xdr:to>
      <xdr:col>85</xdr:col>
      <xdr:colOff>177800</xdr:colOff>
      <xdr:row>96</xdr:row>
      <xdr:rowOff>116484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7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37761</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2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21070</xdr:rowOff>
    </xdr:from>
    <xdr:to>
      <xdr:col>81</xdr:col>
      <xdr:colOff>101600</xdr:colOff>
      <xdr:row>96</xdr:row>
      <xdr:rowOff>122670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139197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25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12064</xdr:rowOff>
    </xdr:from>
    <xdr:to>
      <xdr:col>76</xdr:col>
      <xdr:colOff>165100</xdr:colOff>
      <xdr:row>96</xdr:row>
      <xdr:rowOff>113664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47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130191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4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23634</xdr:rowOff>
    </xdr:from>
    <xdr:to>
      <xdr:col>72</xdr:col>
      <xdr:colOff>38100</xdr:colOff>
      <xdr:row>96</xdr:row>
      <xdr:rowOff>125234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141761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2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106718</xdr:rowOff>
    </xdr:from>
    <xdr:to>
      <xdr:col>67</xdr:col>
      <xdr:colOff>101600</xdr:colOff>
      <xdr:row>96</xdr:row>
      <xdr:rowOff>36868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3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53395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1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類似団体平均と比較すると、議会費は近年類似団体平均より高い水準で推移しているが、平成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年度から議会映像配信の開始に伴う経費が増額となったことが要因となっている。総務費が令和</a:t>
          </a:r>
          <a:r>
            <a:rPr kumimoji="1" lang="ja-JP" altLang="en-US" sz="1000">
              <a:solidFill>
                <a:schemeClr val="dk1"/>
              </a:solidFill>
              <a:effectLst/>
              <a:latin typeface="+mn-lt"/>
              <a:ea typeface="+mn-ea"/>
              <a:cs typeface="+mn-cs"/>
            </a:rPr>
            <a:t>３</a:t>
          </a:r>
          <a:r>
            <a:rPr kumimoji="1" lang="ja-JP" altLang="ja-JP" sz="1000">
              <a:solidFill>
                <a:schemeClr val="dk1"/>
              </a:solidFill>
              <a:effectLst/>
              <a:latin typeface="+mn-lt"/>
              <a:ea typeface="+mn-ea"/>
              <a:cs typeface="+mn-cs"/>
            </a:rPr>
            <a:t>年度に</a:t>
          </a:r>
          <a:r>
            <a:rPr kumimoji="1" lang="ja-JP" altLang="en-US" sz="1000">
              <a:solidFill>
                <a:schemeClr val="dk1"/>
              </a:solidFill>
              <a:effectLst/>
              <a:latin typeface="+mn-lt"/>
              <a:ea typeface="+mn-ea"/>
              <a:cs typeface="+mn-cs"/>
            </a:rPr>
            <a:t>減少し</a:t>
          </a:r>
          <a:r>
            <a:rPr kumimoji="1" lang="ja-JP" altLang="ja-JP" sz="1000">
              <a:solidFill>
                <a:schemeClr val="dk1"/>
              </a:solidFill>
              <a:effectLst/>
              <a:latin typeface="+mn-lt"/>
              <a:ea typeface="+mn-ea"/>
              <a:cs typeface="+mn-cs"/>
            </a:rPr>
            <a:t>ている主な要因は、新庁舎建設工事</a:t>
          </a:r>
          <a:r>
            <a:rPr kumimoji="1" lang="ja-JP" altLang="en-US" sz="1000">
              <a:solidFill>
                <a:schemeClr val="dk1"/>
              </a:solidFill>
              <a:effectLst/>
              <a:latin typeface="+mn-lt"/>
              <a:ea typeface="+mn-ea"/>
              <a:cs typeface="+mn-cs"/>
            </a:rPr>
            <a:t>が終了したことによる</a:t>
          </a:r>
          <a:r>
            <a:rPr kumimoji="1" lang="ja-JP" altLang="ja-JP" sz="1000">
              <a:solidFill>
                <a:schemeClr val="dk1"/>
              </a:solidFill>
              <a:effectLst/>
              <a:latin typeface="+mn-lt"/>
              <a:ea typeface="+mn-ea"/>
              <a:cs typeface="+mn-cs"/>
            </a:rPr>
            <a:t>。民生費</a:t>
          </a:r>
          <a:r>
            <a:rPr kumimoji="1" lang="ja-JP" altLang="en-US" sz="1000">
              <a:solidFill>
                <a:schemeClr val="dk1"/>
              </a:solidFill>
              <a:effectLst/>
              <a:latin typeface="+mn-lt"/>
              <a:ea typeface="+mn-ea"/>
              <a:cs typeface="+mn-cs"/>
            </a:rPr>
            <a:t>が令和３年度に上昇している主な要因は、住民税非課税世帯や子育て世帯への給付金事業を行ったことによる。民生費</a:t>
          </a:r>
          <a:r>
            <a:rPr kumimoji="1" lang="ja-JP" altLang="ja-JP" sz="1000">
              <a:solidFill>
                <a:schemeClr val="dk1"/>
              </a:solidFill>
              <a:effectLst/>
              <a:latin typeface="+mn-lt"/>
              <a:ea typeface="+mn-ea"/>
              <a:cs typeface="+mn-cs"/>
            </a:rPr>
            <a:t>については、近年、類似団体平均を上回ってい</a:t>
          </a:r>
          <a:r>
            <a:rPr kumimoji="1" lang="ja-JP" altLang="en-US" sz="1000">
              <a:solidFill>
                <a:schemeClr val="dk1"/>
              </a:solidFill>
              <a:effectLst/>
              <a:latin typeface="+mn-lt"/>
              <a:ea typeface="+mn-ea"/>
              <a:cs typeface="+mn-cs"/>
            </a:rPr>
            <a:t>るが、</a:t>
          </a:r>
          <a:r>
            <a:rPr kumimoji="1" lang="ja-JP" altLang="ja-JP" sz="1000">
              <a:solidFill>
                <a:schemeClr val="dk1"/>
              </a:solidFill>
              <a:effectLst/>
              <a:latin typeface="+mn-lt"/>
              <a:ea typeface="+mn-ea"/>
              <a:cs typeface="+mn-cs"/>
            </a:rPr>
            <a:t>高齢者数、障がい者福祉サービスの利用の増加により、扶助費等が年々急激な伸びを示していることから、その伸び率が類似団体より大きいことによるものと考えられる。令和元年度以降は、幼稚園・保育所の無償化による影響も増加の要因である。衛生費については、近年平均をやや上回って推移している。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年度の増加は、旧焼却施設の解体によるものである。教育費については、平成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年度は学校給食センターの整備に伴い大幅に平均を上回っている。また、令和元年度は公立小中学校への空調設置に伴い増加している。公債費については、ごみ処理施設建設に伴う起債や、平成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年度の土地開発公社解散に伴う第三セクター等改革推進債の償還により、平均を上回っていたが、平成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年度にごみ処理施設建設の起債が完済し平成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年度からは減少している。その他の費目については、近年概ね平均を下回って推移している。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目的別歳出としてもやはり、単独で行っているし尿処理やごみ処理に伴う衛生費の増加や、高齢者数や障がい者福祉サービスの利用の増加などに伴う民生費の増加が目立っており、これらが財政硬直化の要因と考えられる。これにより、土木費、教育費で計上される道路や学校など公共施設の老朽化対策等が先送りとなっている状況であることが分かる。</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年度から令和元年度決算までは実質単年度収支で赤字となっていたが、令和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から</a:t>
          </a:r>
          <a:r>
            <a:rPr kumimoji="1" lang="ja-JP" altLang="ja-JP" sz="1050">
              <a:solidFill>
                <a:schemeClr val="dk1"/>
              </a:solidFill>
              <a:effectLst/>
              <a:latin typeface="+mn-lt"/>
              <a:ea typeface="+mn-ea"/>
              <a:cs typeface="+mn-cs"/>
            </a:rPr>
            <a:t>黒字となっ</a:t>
          </a:r>
          <a:r>
            <a:rPr kumimoji="1" lang="ja-JP" altLang="en-US" sz="1050">
              <a:solidFill>
                <a:schemeClr val="dk1"/>
              </a:solidFill>
              <a:effectLst/>
              <a:latin typeface="+mn-lt"/>
              <a:ea typeface="+mn-ea"/>
              <a:cs typeface="+mn-cs"/>
            </a:rPr>
            <a:t>ている</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年度は大幅に増加しているが、主な</a:t>
          </a:r>
          <a:r>
            <a:rPr kumimoji="1" lang="ja-JP" altLang="ja-JP" sz="1050">
              <a:solidFill>
                <a:schemeClr val="dk1"/>
              </a:solidFill>
              <a:effectLst/>
              <a:latin typeface="+mn-lt"/>
              <a:ea typeface="+mn-ea"/>
              <a:cs typeface="+mn-cs"/>
            </a:rPr>
            <a:t>要因は、</a:t>
          </a:r>
          <a:r>
            <a:rPr kumimoji="1" lang="ja-JP" altLang="en-US" sz="1050">
              <a:solidFill>
                <a:schemeClr val="dk1"/>
              </a:solidFill>
              <a:effectLst/>
              <a:latin typeface="+mn-lt"/>
              <a:ea typeface="+mn-ea"/>
              <a:cs typeface="+mn-cs"/>
            </a:rPr>
            <a:t>普通交付税の増収、</a:t>
          </a:r>
          <a:r>
            <a:rPr kumimoji="1" lang="ja-JP" altLang="ja-JP" sz="1050">
              <a:solidFill>
                <a:schemeClr val="dk1"/>
              </a:solidFill>
              <a:effectLst/>
              <a:latin typeface="+mn-lt"/>
              <a:ea typeface="+mn-ea"/>
              <a:cs typeface="+mn-cs"/>
            </a:rPr>
            <a:t>地方消費税交付金</a:t>
          </a:r>
          <a:r>
            <a:rPr kumimoji="1" lang="ja-JP" altLang="en-US" sz="1050">
              <a:solidFill>
                <a:schemeClr val="dk1"/>
              </a:solidFill>
              <a:effectLst/>
              <a:latin typeface="+mn-lt"/>
              <a:ea typeface="+mn-ea"/>
              <a:cs typeface="+mn-cs"/>
            </a:rPr>
            <a:t>など各種交付金</a:t>
          </a:r>
          <a:r>
            <a:rPr kumimoji="1" lang="ja-JP" altLang="ja-JP" sz="1050">
              <a:solidFill>
                <a:schemeClr val="dk1"/>
              </a:solidFill>
              <a:effectLst/>
              <a:latin typeface="+mn-lt"/>
              <a:ea typeface="+mn-ea"/>
              <a:cs typeface="+mn-cs"/>
            </a:rPr>
            <a:t>の増収、新型コロナウイルス感染症の影響を受け、社会活動が縮小したことによる支出の抑制によるものである。令和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年度実質収支の増加により、財政調整基金の一定の増加が見込まれるものの、依然として基金残高に余力のない状況が続いている。</a:t>
          </a:r>
          <a:endParaRPr lang="ja-JP" altLang="ja-JP" sz="1050">
            <a:effectLst/>
          </a:endParaRPr>
        </a:p>
        <a:p>
          <a:r>
            <a:rPr kumimoji="1" lang="ja-JP" altLang="ja-JP" sz="1050">
              <a:solidFill>
                <a:schemeClr val="dk1"/>
              </a:solidFill>
              <a:effectLst/>
              <a:latin typeface="+mn-lt"/>
              <a:ea typeface="+mn-ea"/>
              <a:cs typeface="+mn-cs"/>
            </a:rPr>
            <a:t>　行財政改革アクションプランを着実に実施し、経費の削減や収入の確保に努め、基金の積立を行い、財政需要に対応していく必要がある。</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比率に係る赤字・黒字の構成を見ると、駐車場事業特別会計と住宅新築資金等貸付金特別会計は慢性的な赤字となっており、前者については利用促進対策や運営の効率化、後者については貸付金回収の強化を講じているところである。水道事業会計においては、安定した収益を確保しており、例年黒字となっているものの、人口減少による給水量の減少や、老朽化した基幹管路等の水道施設の改修が今後の課題となっている。国民健康保険特別会計や介護保険特別会計、後期高齢者医療特別会計においては、生産年齢人口の減少や高齢者人口の増加などにより厳しい財政運営となっているが、例年かろうじて黒字を確保している。</a:t>
          </a:r>
          <a:endParaRPr lang="ja-JP" altLang="ja-JP" sz="1400">
            <a:effectLst/>
          </a:endParaRPr>
        </a:p>
        <a:p>
          <a:r>
            <a:rPr kumimoji="1" lang="ja-JP" altLang="ja-JP" sz="1100">
              <a:solidFill>
                <a:schemeClr val="dk1"/>
              </a:solidFill>
              <a:effectLst/>
              <a:latin typeface="+mn-lt"/>
              <a:ea typeface="+mn-ea"/>
              <a:cs typeface="+mn-cs"/>
            </a:rPr>
            <a:t>　本市においては、第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次行財政改革（平成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年度）に引き続き、抜本的な改革・見直しとして第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次行財政改革プログラム（平成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を策定し、一般会計だけではなく、各特別会計においても経費の削減や収入の確保に努めている。現在も財政健全化にむけて、新たな行財政改革アクションプランに取り組むとともに、これまでの取り組みも継続して行っているところ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79</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80</v>
      </c>
      <c r="C2" s="179"/>
      <c r="D2" s="180"/>
    </row>
    <row r="3" spans="1:119" ht="18.75" customHeight="1" thickBot="1" x14ac:dyDescent="0.2">
      <c r="A3" s="178"/>
      <c r="B3" s="625" t="s">
        <v>81</v>
      </c>
      <c r="C3" s="626"/>
      <c r="D3" s="626"/>
      <c r="E3" s="627"/>
      <c r="F3" s="627"/>
      <c r="G3" s="627"/>
      <c r="H3" s="627"/>
      <c r="I3" s="627"/>
      <c r="J3" s="627"/>
      <c r="K3" s="627"/>
      <c r="L3" s="627" t="s">
        <v>82</v>
      </c>
      <c r="M3" s="627"/>
      <c r="N3" s="627"/>
      <c r="O3" s="627"/>
      <c r="P3" s="627"/>
      <c r="Q3" s="627"/>
      <c r="R3" s="630"/>
      <c r="S3" s="630"/>
      <c r="T3" s="630"/>
      <c r="U3" s="630"/>
      <c r="V3" s="631"/>
      <c r="W3" s="521" t="s">
        <v>83</v>
      </c>
      <c r="X3" s="522"/>
      <c r="Y3" s="522"/>
      <c r="Z3" s="522"/>
      <c r="AA3" s="522"/>
      <c r="AB3" s="626"/>
      <c r="AC3" s="630" t="s">
        <v>84</v>
      </c>
      <c r="AD3" s="522"/>
      <c r="AE3" s="522"/>
      <c r="AF3" s="522"/>
      <c r="AG3" s="522"/>
      <c r="AH3" s="522"/>
      <c r="AI3" s="522"/>
      <c r="AJ3" s="522"/>
      <c r="AK3" s="522"/>
      <c r="AL3" s="592"/>
      <c r="AM3" s="521" t="s">
        <v>85</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86</v>
      </c>
      <c r="BO3" s="522"/>
      <c r="BP3" s="522"/>
      <c r="BQ3" s="522"/>
      <c r="BR3" s="522"/>
      <c r="BS3" s="522"/>
      <c r="BT3" s="522"/>
      <c r="BU3" s="592"/>
      <c r="BV3" s="521" t="s">
        <v>87</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88</v>
      </c>
      <c r="CU3" s="522"/>
      <c r="CV3" s="522"/>
      <c r="CW3" s="522"/>
      <c r="CX3" s="522"/>
      <c r="CY3" s="522"/>
      <c r="CZ3" s="522"/>
      <c r="DA3" s="592"/>
      <c r="DB3" s="521" t="s">
        <v>89</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90</v>
      </c>
      <c r="AZ4" s="479"/>
      <c r="BA4" s="479"/>
      <c r="BB4" s="479"/>
      <c r="BC4" s="479"/>
      <c r="BD4" s="479"/>
      <c r="BE4" s="479"/>
      <c r="BF4" s="479"/>
      <c r="BG4" s="479"/>
      <c r="BH4" s="479"/>
      <c r="BI4" s="479"/>
      <c r="BJ4" s="479"/>
      <c r="BK4" s="479"/>
      <c r="BL4" s="479"/>
      <c r="BM4" s="480"/>
      <c r="BN4" s="481">
        <v>26874455</v>
      </c>
      <c r="BO4" s="482"/>
      <c r="BP4" s="482"/>
      <c r="BQ4" s="482"/>
      <c r="BR4" s="482"/>
      <c r="BS4" s="482"/>
      <c r="BT4" s="482"/>
      <c r="BU4" s="483"/>
      <c r="BV4" s="481">
        <v>31521944</v>
      </c>
      <c r="BW4" s="482"/>
      <c r="BX4" s="482"/>
      <c r="BY4" s="482"/>
      <c r="BZ4" s="482"/>
      <c r="CA4" s="482"/>
      <c r="CB4" s="482"/>
      <c r="CC4" s="483"/>
      <c r="CD4" s="618" t="s">
        <v>91</v>
      </c>
      <c r="CE4" s="619"/>
      <c r="CF4" s="619"/>
      <c r="CG4" s="619"/>
      <c r="CH4" s="619"/>
      <c r="CI4" s="619"/>
      <c r="CJ4" s="619"/>
      <c r="CK4" s="619"/>
      <c r="CL4" s="619"/>
      <c r="CM4" s="619"/>
      <c r="CN4" s="619"/>
      <c r="CO4" s="619"/>
      <c r="CP4" s="619"/>
      <c r="CQ4" s="619"/>
      <c r="CR4" s="619"/>
      <c r="CS4" s="620"/>
      <c r="CT4" s="621">
        <v>8.3000000000000007</v>
      </c>
      <c r="CU4" s="622"/>
      <c r="CV4" s="622"/>
      <c r="CW4" s="622"/>
      <c r="CX4" s="622"/>
      <c r="CY4" s="622"/>
      <c r="CZ4" s="622"/>
      <c r="DA4" s="623"/>
      <c r="DB4" s="621">
        <v>4.3</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92</v>
      </c>
      <c r="AN5" s="409"/>
      <c r="AO5" s="409"/>
      <c r="AP5" s="409"/>
      <c r="AQ5" s="409"/>
      <c r="AR5" s="409"/>
      <c r="AS5" s="409"/>
      <c r="AT5" s="410"/>
      <c r="AU5" s="510" t="s">
        <v>93</v>
      </c>
      <c r="AV5" s="511"/>
      <c r="AW5" s="511"/>
      <c r="AX5" s="511"/>
      <c r="AY5" s="466" t="s">
        <v>94</v>
      </c>
      <c r="AZ5" s="467"/>
      <c r="BA5" s="467"/>
      <c r="BB5" s="467"/>
      <c r="BC5" s="467"/>
      <c r="BD5" s="467"/>
      <c r="BE5" s="467"/>
      <c r="BF5" s="467"/>
      <c r="BG5" s="467"/>
      <c r="BH5" s="467"/>
      <c r="BI5" s="467"/>
      <c r="BJ5" s="467"/>
      <c r="BK5" s="467"/>
      <c r="BL5" s="467"/>
      <c r="BM5" s="468"/>
      <c r="BN5" s="452">
        <v>25755117</v>
      </c>
      <c r="BO5" s="453"/>
      <c r="BP5" s="453"/>
      <c r="BQ5" s="453"/>
      <c r="BR5" s="453"/>
      <c r="BS5" s="453"/>
      <c r="BT5" s="453"/>
      <c r="BU5" s="454"/>
      <c r="BV5" s="452">
        <v>30923507</v>
      </c>
      <c r="BW5" s="453"/>
      <c r="BX5" s="453"/>
      <c r="BY5" s="453"/>
      <c r="BZ5" s="453"/>
      <c r="CA5" s="453"/>
      <c r="CB5" s="453"/>
      <c r="CC5" s="454"/>
      <c r="CD5" s="492" t="s">
        <v>95</v>
      </c>
      <c r="CE5" s="412"/>
      <c r="CF5" s="412"/>
      <c r="CG5" s="412"/>
      <c r="CH5" s="412"/>
      <c r="CI5" s="412"/>
      <c r="CJ5" s="412"/>
      <c r="CK5" s="412"/>
      <c r="CL5" s="412"/>
      <c r="CM5" s="412"/>
      <c r="CN5" s="412"/>
      <c r="CO5" s="412"/>
      <c r="CP5" s="412"/>
      <c r="CQ5" s="412"/>
      <c r="CR5" s="412"/>
      <c r="CS5" s="493"/>
      <c r="CT5" s="449">
        <v>92.9</v>
      </c>
      <c r="CU5" s="450"/>
      <c r="CV5" s="450"/>
      <c r="CW5" s="450"/>
      <c r="CX5" s="450"/>
      <c r="CY5" s="450"/>
      <c r="CZ5" s="450"/>
      <c r="DA5" s="451"/>
      <c r="DB5" s="449">
        <v>99.3</v>
      </c>
      <c r="DC5" s="450"/>
      <c r="DD5" s="450"/>
      <c r="DE5" s="450"/>
      <c r="DF5" s="450"/>
      <c r="DG5" s="450"/>
      <c r="DH5" s="450"/>
      <c r="DI5" s="451"/>
    </row>
    <row r="6" spans="1:119" ht="18.75" customHeight="1" x14ac:dyDescent="0.15">
      <c r="A6" s="178"/>
      <c r="B6" s="598" t="s">
        <v>96</v>
      </c>
      <c r="C6" s="439"/>
      <c r="D6" s="439"/>
      <c r="E6" s="599"/>
      <c r="F6" s="599"/>
      <c r="G6" s="599"/>
      <c r="H6" s="599"/>
      <c r="I6" s="599"/>
      <c r="J6" s="599"/>
      <c r="K6" s="599"/>
      <c r="L6" s="599" t="s">
        <v>97</v>
      </c>
      <c r="M6" s="599"/>
      <c r="N6" s="599"/>
      <c r="O6" s="599"/>
      <c r="P6" s="599"/>
      <c r="Q6" s="599"/>
      <c r="R6" s="437"/>
      <c r="S6" s="437"/>
      <c r="T6" s="437"/>
      <c r="U6" s="437"/>
      <c r="V6" s="605"/>
      <c r="W6" s="542" t="s">
        <v>98</v>
      </c>
      <c r="X6" s="438"/>
      <c r="Y6" s="438"/>
      <c r="Z6" s="438"/>
      <c r="AA6" s="438"/>
      <c r="AB6" s="439"/>
      <c r="AC6" s="610" t="s">
        <v>99</v>
      </c>
      <c r="AD6" s="611"/>
      <c r="AE6" s="611"/>
      <c r="AF6" s="611"/>
      <c r="AG6" s="611"/>
      <c r="AH6" s="611"/>
      <c r="AI6" s="611"/>
      <c r="AJ6" s="611"/>
      <c r="AK6" s="611"/>
      <c r="AL6" s="612"/>
      <c r="AM6" s="509" t="s">
        <v>100</v>
      </c>
      <c r="AN6" s="409"/>
      <c r="AO6" s="409"/>
      <c r="AP6" s="409"/>
      <c r="AQ6" s="409"/>
      <c r="AR6" s="409"/>
      <c r="AS6" s="409"/>
      <c r="AT6" s="410"/>
      <c r="AU6" s="510" t="s">
        <v>101</v>
      </c>
      <c r="AV6" s="511"/>
      <c r="AW6" s="511"/>
      <c r="AX6" s="511"/>
      <c r="AY6" s="466" t="s">
        <v>102</v>
      </c>
      <c r="AZ6" s="467"/>
      <c r="BA6" s="467"/>
      <c r="BB6" s="467"/>
      <c r="BC6" s="467"/>
      <c r="BD6" s="467"/>
      <c r="BE6" s="467"/>
      <c r="BF6" s="467"/>
      <c r="BG6" s="467"/>
      <c r="BH6" s="467"/>
      <c r="BI6" s="467"/>
      <c r="BJ6" s="467"/>
      <c r="BK6" s="467"/>
      <c r="BL6" s="467"/>
      <c r="BM6" s="468"/>
      <c r="BN6" s="452">
        <v>1119338</v>
      </c>
      <c r="BO6" s="453"/>
      <c r="BP6" s="453"/>
      <c r="BQ6" s="453"/>
      <c r="BR6" s="453"/>
      <c r="BS6" s="453"/>
      <c r="BT6" s="453"/>
      <c r="BU6" s="454"/>
      <c r="BV6" s="452">
        <v>598437</v>
      </c>
      <c r="BW6" s="453"/>
      <c r="BX6" s="453"/>
      <c r="BY6" s="453"/>
      <c r="BZ6" s="453"/>
      <c r="CA6" s="453"/>
      <c r="CB6" s="453"/>
      <c r="CC6" s="454"/>
      <c r="CD6" s="492" t="s">
        <v>103</v>
      </c>
      <c r="CE6" s="412"/>
      <c r="CF6" s="412"/>
      <c r="CG6" s="412"/>
      <c r="CH6" s="412"/>
      <c r="CI6" s="412"/>
      <c r="CJ6" s="412"/>
      <c r="CK6" s="412"/>
      <c r="CL6" s="412"/>
      <c r="CM6" s="412"/>
      <c r="CN6" s="412"/>
      <c r="CO6" s="412"/>
      <c r="CP6" s="412"/>
      <c r="CQ6" s="412"/>
      <c r="CR6" s="412"/>
      <c r="CS6" s="493"/>
      <c r="CT6" s="595">
        <v>98.4</v>
      </c>
      <c r="CU6" s="596"/>
      <c r="CV6" s="596"/>
      <c r="CW6" s="596"/>
      <c r="CX6" s="596"/>
      <c r="CY6" s="596"/>
      <c r="CZ6" s="596"/>
      <c r="DA6" s="597"/>
      <c r="DB6" s="595">
        <v>104.1</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104</v>
      </c>
      <c r="AN7" s="409"/>
      <c r="AO7" s="409"/>
      <c r="AP7" s="409"/>
      <c r="AQ7" s="409"/>
      <c r="AR7" s="409"/>
      <c r="AS7" s="409"/>
      <c r="AT7" s="410"/>
      <c r="AU7" s="510" t="s">
        <v>101</v>
      </c>
      <c r="AV7" s="511"/>
      <c r="AW7" s="511"/>
      <c r="AX7" s="511"/>
      <c r="AY7" s="466" t="s">
        <v>105</v>
      </c>
      <c r="AZ7" s="467"/>
      <c r="BA7" s="467"/>
      <c r="BB7" s="467"/>
      <c r="BC7" s="467"/>
      <c r="BD7" s="467"/>
      <c r="BE7" s="467"/>
      <c r="BF7" s="467"/>
      <c r="BG7" s="467"/>
      <c r="BH7" s="467"/>
      <c r="BI7" s="467"/>
      <c r="BJ7" s="467"/>
      <c r="BK7" s="467"/>
      <c r="BL7" s="467"/>
      <c r="BM7" s="468"/>
      <c r="BN7" s="452">
        <v>16819</v>
      </c>
      <c r="BO7" s="453"/>
      <c r="BP7" s="453"/>
      <c r="BQ7" s="453"/>
      <c r="BR7" s="453"/>
      <c r="BS7" s="453"/>
      <c r="BT7" s="453"/>
      <c r="BU7" s="454"/>
      <c r="BV7" s="452">
        <v>45983</v>
      </c>
      <c r="BW7" s="453"/>
      <c r="BX7" s="453"/>
      <c r="BY7" s="453"/>
      <c r="BZ7" s="453"/>
      <c r="CA7" s="453"/>
      <c r="CB7" s="453"/>
      <c r="CC7" s="454"/>
      <c r="CD7" s="492" t="s">
        <v>106</v>
      </c>
      <c r="CE7" s="412"/>
      <c r="CF7" s="412"/>
      <c r="CG7" s="412"/>
      <c r="CH7" s="412"/>
      <c r="CI7" s="412"/>
      <c r="CJ7" s="412"/>
      <c r="CK7" s="412"/>
      <c r="CL7" s="412"/>
      <c r="CM7" s="412"/>
      <c r="CN7" s="412"/>
      <c r="CO7" s="412"/>
      <c r="CP7" s="412"/>
      <c r="CQ7" s="412"/>
      <c r="CR7" s="412"/>
      <c r="CS7" s="493"/>
      <c r="CT7" s="452">
        <v>13360786</v>
      </c>
      <c r="CU7" s="453"/>
      <c r="CV7" s="453"/>
      <c r="CW7" s="453"/>
      <c r="CX7" s="453"/>
      <c r="CY7" s="453"/>
      <c r="CZ7" s="453"/>
      <c r="DA7" s="454"/>
      <c r="DB7" s="452">
        <v>12762834</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107</v>
      </c>
      <c r="AN8" s="409"/>
      <c r="AO8" s="409"/>
      <c r="AP8" s="409"/>
      <c r="AQ8" s="409"/>
      <c r="AR8" s="409"/>
      <c r="AS8" s="409"/>
      <c r="AT8" s="410"/>
      <c r="AU8" s="510" t="s">
        <v>108</v>
      </c>
      <c r="AV8" s="511"/>
      <c r="AW8" s="511"/>
      <c r="AX8" s="511"/>
      <c r="AY8" s="466" t="s">
        <v>109</v>
      </c>
      <c r="AZ8" s="467"/>
      <c r="BA8" s="467"/>
      <c r="BB8" s="467"/>
      <c r="BC8" s="467"/>
      <c r="BD8" s="467"/>
      <c r="BE8" s="467"/>
      <c r="BF8" s="467"/>
      <c r="BG8" s="467"/>
      <c r="BH8" s="467"/>
      <c r="BI8" s="467"/>
      <c r="BJ8" s="467"/>
      <c r="BK8" s="467"/>
      <c r="BL8" s="467"/>
      <c r="BM8" s="468"/>
      <c r="BN8" s="452">
        <v>1102519</v>
      </c>
      <c r="BO8" s="453"/>
      <c r="BP8" s="453"/>
      <c r="BQ8" s="453"/>
      <c r="BR8" s="453"/>
      <c r="BS8" s="453"/>
      <c r="BT8" s="453"/>
      <c r="BU8" s="454"/>
      <c r="BV8" s="452">
        <v>552454</v>
      </c>
      <c r="BW8" s="453"/>
      <c r="BX8" s="453"/>
      <c r="BY8" s="453"/>
      <c r="BZ8" s="453"/>
      <c r="CA8" s="453"/>
      <c r="CB8" s="453"/>
      <c r="CC8" s="454"/>
      <c r="CD8" s="492" t="s">
        <v>110</v>
      </c>
      <c r="CE8" s="412"/>
      <c r="CF8" s="412"/>
      <c r="CG8" s="412"/>
      <c r="CH8" s="412"/>
      <c r="CI8" s="412"/>
      <c r="CJ8" s="412"/>
      <c r="CK8" s="412"/>
      <c r="CL8" s="412"/>
      <c r="CM8" s="412"/>
      <c r="CN8" s="412"/>
      <c r="CO8" s="412"/>
      <c r="CP8" s="412"/>
      <c r="CQ8" s="412"/>
      <c r="CR8" s="412"/>
      <c r="CS8" s="493"/>
      <c r="CT8" s="555">
        <v>0.53</v>
      </c>
      <c r="CU8" s="556"/>
      <c r="CV8" s="556"/>
      <c r="CW8" s="556"/>
      <c r="CX8" s="556"/>
      <c r="CY8" s="556"/>
      <c r="CZ8" s="556"/>
      <c r="DA8" s="557"/>
      <c r="DB8" s="555">
        <v>0.54</v>
      </c>
      <c r="DC8" s="556"/>
      <c r="DD8" s="556"/>
      <c r="DE8" s="556"/>
      <c r="DF8" s="556"/>
      <c r="DG8" s="556"/>
      <c r="DH8" s="556"/>
      <c r="DI8" s="557"/>
    </row>
    <row r="9" spans="1:119" ht="18.75" customHeight="1" thickBot="1" x14ac:dyDescent="0.2">
      <c r="A9" s="178"/>
      <c r="B9" s="584" t="s">
        <v>111</v>
      </c>
      <c r="C9" s="585"/>
      <c r="D9" s="585"/>
      <c r="E9" s="585"/>
      <c r="F9" s="585"/>
      <c r="G9" s="585"/>
      <c r="H9" s="585"/>
      <c r="I9" s="585"/>
      <c r="J9" s="585"/>
      <c r="K9" s="503"/>
      <c r="L9" s="586" t="s">
        <v>112</v>
      </c>
      <c r="M9" s="587"/>
      <c r="N9" s="587"/>
      <c r="O9" s="587"/>
      <c r="P9" s="587"/>
      <c r="Q9" s="588"/>
      <c r="R9" s="589">
        <v>54857</v>
      </c>
      <c r="S9" s="590"/>
      <c r="T9" s="590"/>
      <c r="U9" s="590"/>
      <c r="V9" s="591"/>
      <c r="W9" s="521" t="s">
        <v>113</v>
      </c>
      <c r="X9" s="522"/>
      <c r="Y9" s="522"/>
      <c r="Z9" s="522"/>
      <c r="AA9" s="522"/>
      <c r="AB9" s="522"/>
      <c r="AC9" s="522"/>
      <c r="AD9" s="522"/>
      <c r="AE9" s="522"/>
      <c r="AF9" s="522"/>
      <c r="AG9" s="522"/>
      <c r="AH9" s="522"/>
      <c r="AI9" s="522"/>
      <c r="AJ9" s="522"/>
      <c r="AK9" s="522"/>
      <c r="AL9" s="592"/>
      <c r="AM9" s="509" t="s">
        <v>114</v>
      </c>
      <c r="AN9" s="409"/>
      <c r="AO9" s="409"/>
      <c r="AP9" s="409"/>
      <c r="AQ9" s="409"/>
      <c r="AR9" s="409"/>
      <c r="AS9" s="409"/>
      <c r="AT9" s="410"/>
      <c r="AU9" s="510" t="s">
        <v>101</v>
      </c>
      <c r="AV9" s="511"/>
      <c r="AW9" s="511"/>
      <c r="AX9" s="511"/>
      <c r="AY9" s="466" t="s">
        <v>115</v>
      </c>
      <c r="AZ9" s="467"/>
      <c r="BA9" s="467"/>
      <c r="BB9" s="467"/>
      <c r="BC9" s="467"/>
      <c r="BD9" s="467"/>
      <c r="BE9" s="467"/>
      <c r="BF9" s="467"/>
      <c r="BG9" s="467"/>
      <c r="BH9" s="467"/>
      <c r="BI9" s="467"/>
      <c r="BJ9" s="467"/>
      <c r="BK9" s="467"/>
      <c r="BL9" s="467"/>
      <c r="BM9" s="468"/>
      <c r="BN9" s="452">
        <v>550065</v>
      </c>
      <c r="BO9" s="453"/>
      <c r="BP9" s="453"/>
      <c r="BQ9" s="453"/>
      <c r="BR9" s="453"/>
      <c r="BS9" s="453"/>
      <c r="BT9" s="453"/>
      <c r="BU9" s="454"/>
      <c r="BV9" s="452">
        <v>402598</v>
      </c>
      <c r="BW9" s="453"/>
      <c r="BX9" s="453"/>
      <c r="BY9" s="453"/>
      <c r="BZ9" s="453"/>
      <c r="CA9" s="453"/>
      <c r="CB9" s="453"/>
      <c r="CC9" s="454"/>
      <c r="CD9" s="492" t="s">
        <v>116</v>
      </c>
      <c r="CE9" s="412"/>
      <c r="CF9" s="412"/>
      <c r="CG9" s="412"/>
      <c r="CH9" s="412"/>
      <c r="CI9" s="412"/>
      <c r="CJ9" s="412"/>
      <c r="CK9" s="412"/>
      <c r="CL9" s="412"/>
      <c r="CM9" s="412"/>
      <c r="CN9" s="412"/>
      <c r="CO9" s="412"/>
      <c r="CP9" s="412"/>
      <c r="CQ9" s="412"/>
      <c r="CR9" s="412"/>
      <c r="CS9" s="493"/>
      <c r="CT9" s="449">
        <v>12.7</v>
      </c>
      <c r="CU9" s="450"/>
      <c r="CV9" s="450"/>
      <c r="CW9" s="450"/>
      <c r="CX9" s="450"/>
      <c r="CY9" s="450"/>
      <c r="CZ9" s="450"/>
      <c r="DA9" s="451"/>
      <c r="DB9" s="449">
        <v>13.5</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117</v>
      </c>
      <c r="M10" s="409"/>
      <c r="N10" s="409"/>
      <c r="O10" s="409"/>
      <c r="P10" s="409"/>
      <c r="Q10" s="410"/>
      <c r="R10" s="405">
        <v>57244</v>
      </c>
      <c r="S10" s="406"/>
      <c r="T10" s="406"/>
      <c r="U10" s="406"/>
      <c r="V10" s="465"/>
      <c r="W10" s="593"/>
      <c r="X10" s="403"/>
      <c r="Y10" s="403"/>
      <c r="Z10" s="403"/>
      <c r="AA10" s="403"/>
      <c r="AB10" s="403"/>
      <c r="AC10" s="403"/>
      <c r="AD10" s="403"/>
      <c r="AE10" s="403"/>
      <c r="AF10" s="403"/>
      <c r="AG10" s="403"/>
      <c r="AH10" s="403"/>
      <c r="AI10" s="403"/>
      <c r="AJ10" s="403"/>
      <c r="AK10" s="403"/>
      <c r="AL10" s="594"/>
      <c r="AM10" s="509" t="s">
        <v>118</v>
      </c>
      <c r="AN10" s="409"/>
      <c r="AO10" s="409"/>
      <c r="AP10" s="409"/>
      <c r="AQ10" s="409"/>
      <c r="AR10" s="409"/>
      <c r="AS10" s="409"/>
      <c r="AT10" s="410"/>
      <c r="AU10" s="510" t="s">
        <v>119</v>
      </c>
      <c r="AV10" s="511"/>
      <c r="AW10" s="511"/>
      <c r="AX10" s="511"/>
      <c r="AY10" s="466" t="s">
        <v>120</v>
      </c>
      <c r="AZ10" s="467"/>
      <c r="BA10" s="467"/>
      <c r="BB10" s="467"/>
      <c r="BC10" s="467"/>
      <c r="BD10" s="467"/>
      <c r="BE10" s="467"/>
      <c r="BF10" s="467"/>
      <c r="BG10" s="467"/>
      <c r="BH10" s="467"/>
      <c r="BI10" s="467"/>
      <c r="BJ10" s="467"/>
      <c r="BK10" s="467"/>
      <c r="BL10" s="467"/>
      <c r="BM10" s="468"/>
      <c r="BN10" s="452">
        <v>800000</v>
      </c>
      <c r="BO10" s="453"/>
      <c r="BP10" s="453"/>
      <c r="BQ10" s="453"/>
      <c r="BR10" s="453"/>
      <c r="BS10" s="453"/>
      <c r="BT10" s="453"/>
      <c r="BU10" s="454"/>
      <c r="BV10" s="452">
        <v>310001</v>
      </c>
      <c r="BW10" s="453"/>
      <c r="BX10" s="453"/>
      <c r="BY10" s="453"/>
      <c r="BZ10" s="453"/>
      <c r="CA10" s="453"/>
      <c r="CB10" s="453"/>
      <c r="CC10" s="45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122</v>
      </c>
      <c r="M11" s="414"/>
      <c r="N11" s="414"/>
      <c r="O11" s="414"/>
      <c r="P11" s="414"/>
      <c r="Q11" s="415"/>
      <c r="R11" s="581" t="s">
        <v>123</v>
      </c>
      <c r="S11" s="582"/>
      <c r="T11" s="582"/>
      <c r="U11" s="582"/>
      <c r="V11" s="583"/>
      <c r="W11" s="593"/>
      <c r="X11" s="403"/>
      <c r="Y11" s="403"/>
      <c r="Z11" s="403"/>
      <c r="AA11" s="403"/>
      <c r="AB11" s="403"/>
      <c r="AC11" s="403"/>
      <c r="AD11" s="403"/>
      <c r="AE11" s="403"/>
      <c r="AF11" s="403"/>
      <c r="AG11" s="403"/>
      <c r="AH11" s="403"/>
      <c r="AI11" s="403"/>
      <c r="AJ11" s="403"/>
      <c r="AK11" s="403"/>
      <c r="AL11" s="594"/>
      <c r="AM11" s="509" t="s">
        <v>124</v>
      </c>
      <c r="AN11" s="409"/>
      <c r="AO11" s="409"/>
      <c r="AP11" s="409"/>
      <c r="AQ11" s="409"/>
      <c r="AR11" s="409"/>
      <c r="AS11" s="409"/>
      <c r="AT11" s="410"/>
      <c r="AU11" s="510" t="s">
        <v>93</v>
      </c>
      <c r="AV11" s="511"/>
      <c r="AW11" s="511"/>
      <c r="AX11" s="511"/>
      <c r="AY11" s="466" t="s">
        <v>125</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126</v>
      </c>
      <c r="CE11" s="412"/>
      <c r="CF11" s="412"/>
      <c r="CG11" s="412"/>
      <c r="CH11" s="412"/>
      <c r="CI11" s="412"/>
      <c r="CJ11" s="412"/>
      <c r="CK11" s="412"/>
      <c r="CL11" s="412"/>
      <c r="CM11" s="412"/>
      <c r="CN11" s="412"/>
      <c r="CO11" s="412"/>
      <c r="CP11" s="412"/>
      <c r="CQ11" s="412"/>
      <c r="CR11" s="412"/>
      <c r="CS11" s="493"/>
      <c r="CT11" s="555" t="s">
        <v>127</v>
      </c>
      <c r="CU11" s="556"/>
      <c r="CV11" s="556"/>
      <c r="CW11" s="556"/>
      <c r="CX11" s="556"/>
      <c r="CY11" s="556"/>
      <c r="CZ11" s="556"/>
      <c r="DA11" s="557"/>
      <c r="DB11" s="555" t="s">
        <v>127</v>
      </c>
      <c r="DC11" s="556"/>
      <c r="DD11" s="556"/>
      <c r="DE11" s="556"/>
      <c r="DF11" s="556"/>
      <c r="DG11" s="556"/>
      <c r="DH11" s="556"/>
      <c r="DI11" s="557"/>
    </row>
    <row r="12" spans="1:119" ht="18.75" customHeight="1" x14ac:dyDescent="0.15">
      <c r="A12" s="178"/>
      <c r="B12" s="558" t="s">
        <v>128</v>
      </c>
      <c r="C12" s="559"/>
      <c r="D12" s="559"/>
      <c r="E12" s="559"/>
      <c r="F12" s="559"/>
      <c r="G12" s="559"/>
      <c r="H12" s="559"/>
      <c r="I12" s="559"/>
      <c r="J12" s="559"/>
      <c r="K12" s="560"/>
      <c r="L12" s="567" t="s">
        <v>129</v>
      </c>
      <c r="M12" s="568"/>
      <c r="N12" s="568"/>
      <c r="O12" s="568"/>
      <c r="P12" s="568"/>
      <c r="Q12" s="569"/>
      <c r="R12" s="570">
        <v>55760</v>
      </c>
      <c r="S12" s="571"/>
      <c r="T12" s="571"/>
      <c r="U12" s="571"/>
      <c r="V12" s="572"/>
      <c r="W12" s="573" t="s">
        <v>1</v>
      </c>
      <c r="X12" s="511"/>
      <c r="Y12" s="511"/>
      <c r="Z12" s="511"/>
      <c r="AA12" s="511"/>
      <c r="AB12" s="574"/>
      <c r="AC12" s="575" t="s">
        <v>130</v>
      </c>
      <c r="AD12" s="576"/>
      <c r="AE12" s="576"/>
      <c r="AF12" s="576"/>
      <c r="AG12" s="577"/>
      <c r="AH12" s="575" t="s">
        <v>131</v>
      </c>
      <c r="AI12" s="576"/>
      <c r="AJ12" s="576"/>
      <c r="AK12" s="576"/>
      <c r="AL12" s="578"/>
      <c r="AM12" s="509" t="s">
        <v>132</v>
      </c>
      <c r="AN12" s="409"/>
      <c r="AO12" s="409"/>
      <c r="AP12" s="409"/>
      <c r="AQ12" s="409"/>
      <c r="AR12" s="409"/>
      <c r="AS12" s="409"/>
      <c r="AT12" s="410"/>
      <c r="AU12" s="510" t="s">
        <v>133</v>
      </c>
      <c r="AV12" s="511"/>
      <c r="AW12" s="511"/>
      <c r="AX12" s="511"/>
      <c r="AY12" s="466" t="s">
        <v>134</v>
      </c>
      <c r="AZ12" s="467"/>
      <c r="BA12" s="467"/>
      <c r="BB12" s="467"/>
      <c r="BC12" s="467"/>
      <c r="BD12" s="467"/>
      <c r="BE12" s="467"/>
      <c r="BF12" s="467"/>
      <c r="BG12" s="467"/>
      <c r="BH12" s="467"/>
      <c r="BI12" s="467"/>
      <c r="BJ12" s="467"/>
      <c r="BK12" s="467"/>
      <c r="BL12" s="467"/>
      <c r="BM12" s="468"/>
      <c r="BN12" s="452">
        <v>212970</v>
      </c>
      <c r="BO12" s="453"/>
      <c r="BP12" s="453"/>
      <c r="BQ12" s="453"/>
      <c r="BR12" s="453"/>
      <c r="BS12" s="453"/>
      <c r="BT12" s="453"/>
      <c r="BU12" s="454"/>
      <c r="BV12" s="452">
        <v>445731</v>
      </c>
      <c r="BW12" s="453"/>
      <c r="BX12" s="453"/>
      <c r="BY12" s="453"/>
      <c r="BZ12" s="453"/>
      <c r="CA12" s="453"/>
      <c r="CB12" s="453"/>
      <c r="CC12" s="454"/>
      <c r="CD12" s="492" t="s">
        <v>135</v>
      </c>
      <c r="CE12" s="412"/>
      <c r="CF12" s="412"/>
      <c r="CG12" s="412"/>
      <c r="CH12" s="412"/>
      <c r="CI12" s="412"/>
      <c r="CJ12" s="412"/>
      <c r="CK12" s="412"/>
      <c r="CL12" s="412"/>
      <c r="CM12" s="412"/>
      <c r="CN12" s="412"/>
      <c r="CO12" s="412"/>
      <c r="CP12" s="412"/>
      <c r="CQ12" s="412"/>
      <c r="CR12" s="412"/>
      <c r="CS12" s="493"/>
      <c r="CT12" s="555" t="s">
        <v>136</v>
      </c>
      <c r="CU12" s="556"/>
      <c r="CV12" s="556"/>
      <c r="CW12" s="556"/>
      <c r="CX12" s="556"/>
      <c r="CY12" s="556"/>
      <c r="CZ12" s="556"/>
      <c r="DA12" s="557"/>
      <c r="DB12" s="555" t="s">
        <v>136</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137</v>
      </c>
      <c r="N13" s="537"/>
      <c r="O13" s="537"/>
      <c r="P13" s="537"/>
      <c r="Q13" s="538"/>
      <c r="R13" s="539">
        <v>55049</v>
      </c>
      <c r="S13" s="540"/>
      <c r="T13" s="540"/>
      <c r="U13" s="540"/>
      <c r="V13" s="541"/>
      <c r="W13" s="542" t="s">
        <v>138</v>
      </c>
      <c r="X13" s="438"/>
      <c r="Y13" s="438"/>
      <c r="Z13" s="438"/>
      <c r="AA13" s="438"/>
      <c r="AB13" s="439"/>
      <c r="AC13" s="405">
        <v>593</v>
      </c>
      <c r="AD13" s="406"/>
      <c r="AE13" s="406"/>
      <c r="AF13" s="406"/>
      <c r="AG13" s="407"/>
      <c r="AH13" s="405">
        <v>656</v>
      </c>
      <c r="AI13" s="406"/>
      <c r="AJ13" s="406"/>
      <c r="AK13" s="406"/>
      <c r="AL13" s="465"/>
      <c r="AM13" s="509" t="s">
        <v>139</v>
      </c>
      <c r="AN13" s="409"/>
      <c r="AO13" s="409"/>
      <c r="AP13" s="409"/>
      <c r="AQ13" s="409"/>
      <c r="AR13" s="409"/>
      <c r="AS13" s="409"/>
      <c r="AT13" s="410"/>
      <c r="AU13" s="510" t="s">
        <v>140</v>
      </c>
      <c r="AV13" s="511"/>
      <c r="AW13" s="511"/>
      <c r="AX13" s="511"/>
      <c r="AY13" s="466" t="s">
        <v>141</v>
      </c>
      <c r="AZ13" s="467"/>
      <c r="BA13" s="467"/>
      <c r="BB13" s="467"/>
      <c r="BC13" s="467"/>
      <c r="BD13" s="467"/>
      <c r="BE13" s="467"/>
      <c r="BF13" s="467"/>
      <c r="BG13" s="467"/>
      <c r="BH13" s="467"/>
      <c r="BI13" s="467"/>
      <c r="BJ13" s="467"/>
      <c r="BK13" s="467"/>
      <c r="BL13" s="467"/>
      <c r="BM13" s="468"/>
      <c r="BN13" s="452">
        <v>1137095</v>
      </c>
      <c r="BO13" s="453"/>
      <c r="BP13" s="453"/>
      <c r="BQ13" s="453"/>
      <c r="BR13" s="453"/>
      <c r="BS13" s="453"/>
      <c r="BT13" s="453"/>
      <c r="BU13" s="454"/>
      <c r="BV13" s="452">
        <v>266868</v>
      </c>
      <c r="BW13" s="453"/>
      <c r="BX13" s="453"/>
      <c r="BY13" s="453"/>
      <c r="BZ13" s="453"/>
      <c r="CA13" s="453"/>
      <c r="CB13" s="453"/>
      <c r="CC13" s="454"/>
      <c r="CD13" s="492" t="s">
        <v>142</v>
      </c>
      <c r="CE13" s="412"/>
      <c r="CF13" s="412"/>
      <c r="CG13" s="412"/>
      <c r="CH13" s="412"/>
      <c r="CI13" s="412"/>
      <c r="CJ13" s="412"/>
      <c r="CK13" s="412"/>
      <c r="CL13" s="412"/>
      <c r="CM13" s="412"/>
      <c r="CN13" s="412"/>
      <c r="CO13" s="412"/>
      <c r="CP13" s="412"/>
      <c r="CQ13" s="412"/>
      <c r="CR13" s="412"/>
      <c r="CS13" s="493"/>
      <c r="CT13" s="449">
        <v>6.7</v>
      </c>
      <c r="CU13" s="450"/>
      <c r="CV13" s="450"/>
      <c r="CW13" s="450"/>
      <c r="CX13" s="450"/>
      <c r="CY13" s="450"/>
      <c r="CZ13" s="450"/>
      <c r="DA13" s="451"/>
      <c r="DB13" s="449">
        <v>7.4</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143</v>
      </c>
      <c r="M14" s="579"/>
      <c r="N14" s="579"/>
      <c r="O14" s="579"/>
      <c r="P14" s="579"/>
      <c r="Q14" s="580"/>
      <c r="R14" s="539">
        <v>56340</v>
      </c>
      <c r="S14" s="540"/>
      <c r="T14" s="540"/>
      <c r="U14" s="540"/>
      <c r="V14" s="541"/>
      <c r="W14" s="543"/>
      <c r="X14" s="441"/>
      <c r="Y14" s="441"/>
      <c r="Z14" s="441"/>
      <c r="AA14" s="441"/>
      <c r="AB14" s="442"/>
      <c r="AC14" s="532">
        <v>2.5</v>
      </c>
      <c r="AD14" s="533"/>
      <c r="AE14" s="533"/>
      <c r="AF14" s="533"/>
      <c r="AG14" s="534"/>
      <c r="AH14" s="532">
        <v>2.7</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144</v>
      </c>
      <c r="CE14" s="490"/>
      <c r="CF14" s="490"/>
      <c r="CG14" s="490"/>
      <c r="CH14" s="490"/>
      <c r="CI14" s="490"/>
      <c r="CJ14" s="490"/>
      <c r="CK14" s="490"/>
      <c r="CL14" s="490"/>
      <c r="CM14" s="490"/>
      <c r="CN14" s="490"/>
      <c r="CO14" s="490"/>
      <c r="CP14" s="490"/>
      <c r="CQ14" s="490"/>
      <c r="CR14" s="490"/>
      <c r="CS14" s="491"/>
      <c r="CT14" s="549">
        <v>84</v>
      </c>
      <c r="CU14" s="550"/>
      <c r="CV14" s="550"/>
      <c r="CW14" s="550"/>
      <c r="CX14" s="550"/>
      <c r="CY14" s="550"/>
      <c r="CZ14" s="550"/>
      <c r="DA14" s="551"/>
      <c r="DB14" s="549">
        <v>97.7</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145</v>
      </c>
      <c r="N15" s="537"/>
      <c r="O15" s="537"/>
      <c r="P15" s="537"/>
      <c r="Q15" s="538"/>
      <c r="R15" s="539">
        <v>55627</v>
      </c>
      <c r="S15" s="540"/>
      <c r="T15" s="540"/>
      <c r="U15" s="540"/>
      <c r="V15" s="541"/>
      <c r="W15" s="542" t="s">
        <v>146</v>
      </c>
      <c r="X15" s="438"/>
      <c r="Y15" s="438"/>
      <c r="Z15" s="438"/>
      <c r="AA15" s="438"/>
      <c r="AB15" s="439"/>
      <c r="AC15" s="405">
        <v>6037</v>
      </c>
      <c r="AD15" s="406"/>
      <c r="AE15" s="406"/>
      <c r="AF15" s="406"/>
      <c r="AG15" s="407"/>
      <c r="AH15" s="405">
        <v>6267</v>
      </c>
      <c r="AI15" s="406"/>
      <c r="AJ15" s="406"/>
      <c r="AK15" s="406"/>
      <c r="AL15" s="465"/>
      <c r="AM15" s="509"/>
      <c r="AN15" s="409"/>
      <c r="AO15" s="409"/>
      <c r="AP15" s="409"/>
      <c r="AQ15" s="409"/>
      <c r="AR15" s="409"/>
      <c r="AS15" s="409"/>
      <c r="AT15" s="410"/>
      <c r="AU15" s="510"/>
      <c r="AV15" s="511"/>
      <c r="AW15" s="511"/>
      <c r="AX15" s="511"/>
      <c r="AY15" s="478" t="s">
        <v>147</v>
      </c>
      <c r="AZ15" s="479"/>
      <c r="BA15" s="479"/>
      <c r="BB15" s="479"/>
      <c r="BC15" s="479"/>
      <c r="BD15" s="479"/>
      <c r="BE15" s="479"/>
      <c r="BF15" s="479"/>
      <c r="BG15" s="479"/>
      <c r="BH15" s="479"/>
      <c r="BI15" s="479"/>
      <c r="BJ15" s="479"/>
      <c r="BK15" s="479"/>
      <c r="BL15" s="479"/>
      <c r="BM15" s="480"/>
      <c r="BN15" s="481">
        <v>5666157</v>
      </c>
      <c r="BO15" s="482"/>
      <c r="BP15" s="482"/>
      <c r="BQ15" s="482"/>
      <c r="BR15" s="482"/>
      <c r="BS15" s="482"/>
      <c r="BT15" s="482"/>
      <c r="BU15" s="483"/>
      <c r="BV15" s="481">
        <v>5793672</v>
      </c>
      <c r="BW15" s="482"/>
      <c r="BX15" s="482"/>
      <c r="BY15" s="482"/>
      <c r="BZ15" s="482"/>
      <c r="CA15" s="482"/>
      <c r="CB15" s="482"/>
      <c r="CC15" s="483"/>
      <c r="CD15" s="552" t="s">
        <v>148</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149</v>
      </c>
      <c r="M16" s="527"/>
      <c r="N16" s="527"/>
      <c r="O16" s="527"/>
      <c r="P16" s="527"/>
      <c r="Q16" s="528"/>
      <c r="R16" s="529" t="s">
        <v>150</v>
      </c>
      <c r="S16" s="530"/>
      <c r="T16" s="530"/>
      <c r="U16" s="530"/>
      <c r="V16" s="531"/>
      <c r="W16" s="543"/>
      <c r="X16" s="441"/>
      <c r="Y16" s="441"/>
      <c r="Z16" s="441"/>
      <c r="AA16" s="441"/>
      <c r="AB16" s="442"/>
      <c r="AC16" s="532">
        <v>25.1</v>
      </c>
      <c r="AD16" s="533"/>
      <c r="AE16" s="533"/>
      <c r="AF16" s="533"/>
      <c r="AG16" s="534"/>
      <c r="AH16" s="532">
        <v>25.9</v>
      </c>
      <c r="AI16" s="533"/>
      <c r="AJ16" s="533"/>
      <c r="AK16" s="533"/>
      <c r="AL16" s="535"/>
      <c r="AM16" s="509"/>
      <c r="AN16" s="409"/>
      <c r="AO16" s="409"/>
      <c r="AP16" s="409"/>
      <c r="AQ16" s="409"/>
      <c r="AR16" s="409"/>
      <c r="AS16" s="409"/>
      <c r="AT16" s="410"/>
      <c r="AU16" s="510"/>
      <c r="AV16" s="511"/>
      <c r="AW16" s="511"/>
      <c r="AX16" s="511"/>
      <c r="AY16" s="466" t="s">
        <v>151</v>
      </c>
      <c r="AZ16" s="467"/>
      <c r="BA16" s="467"/>
      <c r="BB16" s="467"/>
      <c r="BC16" s="467"/>
      <c r="BD16" s="467"/>
      <c r="BE16" s="467"/>
      <c r="BF16" s="467"/>
      <c r="BG16" s="467"/>
      <c r="BH16" s="467"/>
      <c r="BI16" s="467"/>
      <c r="BJ16" s="467"/>
      <c r="BK16" s="467"/>
      <c r="BL16" s="467"/>
      <c r="BM16" s="468"/>
      <c r="BN16" s="452">
        <v>11110548</v>
      </c>
      <c r="BO16" s="453"/>
      <c r="BP16" s="453"/>
      <c r="BQ16" s="453"/>
      <c r="BR16" s="453"/>
      <c r="BS16" s="453"/>
      <c r="BT16" s="453"/>
      <c r="BU16" s="454"/>
      <c r="BV16" s="452">
        <v>10655159</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152</v>
      </c>
      <c r="N17" s="546"/>
      <c r="O17" s="546"/>
      <c r="P17" s="546"/>
      <c r="Q17" s="547"/>
      <c r="R17" s="529" t="s">
        <v>150</v>
      </c>
      <c r="S17" s="530"/>
      <c r="T17" s="530"/>
      <c r="U17" s="530"/>
      <c r="V17" s="531"/>
      <c r="W17" s="542" t="s">
        <v>153</v>
      </c>
      <c r="X17" s="438"/>
      <c r="Y17" s="438"/>
      <c r="Z17" s="438"/>
      <c r="AA17" s="438"/>
      <c r="AB17" s="439"/>
      <c r="AC17" s="405">
        <v>17437</v>
      </c>
      <c r="AD17" s="406"/>
      <c r="AE17" s="406"/>
      <c r="AF17" s="406"/>
      <c r="AG17" s="407"/>
      <c r="AH17" s="405">
        <v>17278</v>
      </c>
      <c r="AI17" s="406"/>
      <c r="AJ17" s="406"/>
      <c r="AK17" s="406"/>
      <c r="AL17" s="465"/>
      <c r="AM17" s="509"/>
      <c r="AN17" s="409"/>
      <c r="AO17" s="409"/>
      <c r="AP17" s="409"/>
      <c r="AQ17" s="409"/>
      <c r="AR17" s="409"/>
      <c r="AS17" s="409"/>
      <c r="AT17" s="410"/>
      <c r="AU17" s="510"/>
      <c r="AV17" s="511"/>
      <c r="AW17" s="511"/>
      <c r="AX17" s="511"/>
      <c r="AY17" s="466" t="s">
        <v>154</v>
      </c>
      <c r="AZ17" s="467"/>
      <c r="BA17" s="467"/>
      <c r="BB17" s="467"/>
      <c r="BC17" s="467"/>
      <c r="BD17" s="467"/>
      <c r="BE17" s="467"/>
      <c r="BF17" s="467"/>
      <c r="BG17" s="467"/>
      <c r="BH17" s="467"/>
      <c r="BI17" s="467"/>
      <c r="BJ17" s="467"/>
      <c r="BK17" s="467"/>
      <c r="BL17" s="467"/>
      <c r="BM17" s="468"/>
      <c r="BN17" s="452">
        <v>7142048</v>
      </c>
      <c r="BO17" s="453"/>
      <c r="BP17" s="453"/>
      <c r="BQ17" s="453"/>
      <c r="BR17" s="453"/>
      <c r="BS17" s="453"/>
      <c r="BT17" s="453"/>
      <c r="BU17" s="454"/>
      <c r="BV17" s="452">
        <v>7312837</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155</v>
      </c>
      <c r="C18" s="503"/>
      <c r="D18" s="503"/>
      <c r="E18" s="504"/>
      <c r="F18" s="504"/>
      <c r="G18" s="504"/>
      <c r="H18" s="504"/>
      <c r="I18" s="504"/>
      <c r="J18" s="504"/>
      <c r="K18" s="504"/>
      <c r="L18" s="505">
        <v>98.91</v>
      </c>
      <c r="M18" s="505"/>
      <c r="N18" s="505"/>
      <c r="O18" s="505"/>
      <c r="P18" s="505"/>
      <c r="Q18" s="505"/>
      <c r="R18" s="506"/>
      <c r="S18" s="506"/>
      <c r="T18" s="506"/>
      <c r="U18" s="506"/>
      <c r="V18" s="507"/>
      <c r="W18" s="523"/>
      <c r="X18" s="524"/>
      <c r="Y18" s="524"/>
      <c r="Z18" s="524"/>
      <c r="AA18" s="524"/>
      <c r="AB18" s="548"/>
      <c r="AC18" s="422">
        <v>72.5</v>
      </c>
      <c r="AD18" s="423"/>
      <c r="AE18" s="423"/>
      <c r="AF18" s="423"/>
      <c r="AG18" s="508"/>
      <c r="AH18" s="422">
        <v>71.400000000000006</v>
      </c>
      <c r="AI18" s="423"/>
      <c r="AJ18" s="423"/>
      <c r="AK18" s="423"/>
      <c r="AL18" s="424"/>
      <c r="AM18" s="509"/>
      <c r="AN18" s="409"/>
      <c r="AO18" s="409"/>
      <c r="AP18" s="409"/>
      <c r="AQ18" s="409"/>
      <c r="AR18" s="409"/>
      <c r="AS18" s="409"/>
      <c r="AT18" s="410"/>
      <c r="AU18" s="510"/>
      <c r="AV18" s="511"/>
      <c r="AW18" s="511"/>
      <c r="AX18" s="511"/>
      <c r="AY18" s="466" t="s">
        <v>156</v>
      </c>
      <c r="AZ18" s="467"/>
      <c r="BA18" s="467"/>
      <c r="BB18" s="467"/>
      <c r="BC18" s="467"/>
      <c r="BD18" s="467"/>
      <c r="BE18" s="467"/>
      <c r="BF18" s="467"/>
      <c r="BG18" s="467"/>
      <c r="BH18" s="467"/>
      <c r="BI18" s="467"/>
      <c r="BJ18" s="467"/>
      <c r="BK18" s="467"/>
      <c r="BL18" s="467"/>
      <c r="BM18" s="468"/>
      <c r="BN18" s="452">
        <v>12800168</v>
      </c>
      <c r="BO18" s="453"/>
      <c r="BP18" s="453"/>
      <c r="BQ18" s="453"/>
      <c r="BR18" s="453"/>
      <c r="BS18" s="453"/>
      <c r="BT18" s="453"/>
      <c r="BU18" s="454"/>
      <c r="BV18" s="452">
        <v>12799589</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157</v>
      </c>
      <c r="C19" s="503"/>
      <c r="D19" s="503"/>
      <c r="E19" s="504"/>
      <c r="F19" s="504"/>
      <c r="G19" s="504"/>
      <c r="H19" s="504"/>
      <c r="I19" s="504"/>
      <c r="J19" s="504"/>
      <c r="K19" s="504"/>
      <c r="L19" s="512">
        <v>555</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158</v>
      </c>
      <c r="AZ19" s="467"/>
      <c r="BA19" s="467"/>
      <c r="BB19" s="467"/>
      <c r="BC19" s="467"/>
      <c r="BD19" s="467"/>
      <c r="BE19" s="467"/>
      <c r="BF19" s="467"/>
      <c r="BG19" s="467"/>
      <c r="BH19" s="467"/>
      <c r="BI19" s="467"/>
      <c r="BJ19" s="467"/>
      <c r="BK19" s="467"/>
      <c r="BL19" s="467"/>
      <c r="BM19" s="468"/>
      <c r="BN19" s="452">
        <v>16962660</v>
      </c>
      <c r="BO19" s="453"/>
      <c r="BP19" s="453"/>
      <c r="BQ19" s="453"/>
      <c r="BR19" s="453"/>
      <c r="BS19" s="453"/>
      <c r="BT19" s="453"/>
      <c r="BU19" s="454"/>
      <c r="BV19" s="452">
        <v>15810710</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159</v>
      </c>
      <c r="C20" s="503"/>
      <c r="D20" s="503"/>
      <c r="E20" s="504"/>
      <c r="F20" s="504"/>
      <c r="G20" s="504"/>
      <c r="H20" s="504"/>
      <c r="I20" s="504"/>
      <c r="J20" s="504"/>
      <c r="K20" s="504"/>
      <c r="L20" s="512">
        <v>22011</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160</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161</v>
      </c>
      <c r="C22" s="429"/>
      <c r="D22" s="430"/>
      <c r="E22" s="437" t="s">
        <v>1</v>
      </c>
      <c r="F22" s="438"/>
      <c r="G22" s="438"/>
      <c r="H22" s="438"/>
      <c r="I22" s="438"/>
      <c r="J22" s="438"/>
      <c r="K22" s="439"/>
      <c r="L22" s="437" t="s">
        <v>162</v>
      </c>
      <c r="M22" s="438"/>
      <c r="N22" s="438"/>
      <c r="O22" s="438"/>
      <c r="P22" s="439"/>
      <c r="Q22" s="443" t="s">
        <v>163</v>
      </c>
      <c r="R22" s="444"/>
      <c r="S22" s="444"/>
      <c r="T22" s="444"/>
      <c r="U22" s="444"/>
      <c r="V22" s="445"/>
      <c r="W22" s="494" t="s">
        <v>164</v>
      </c>
      <c r="X22" s="429"/>
      <c r="Y22" s="430"/>
      <c r="Z22" s="437" t="s">
        <v>1</v>
      </c>
      <c r="AA22" s="438"/>
      <c r="AB22" s="438"/>
      <c r="AC22" s="438"/>
      <c r="AD22" s="438"/>
      <c r="AE22" s="438"/>
      <c r="AF22" s="438"/>
      <c r="AG22" s="439"/>
      <c r="AH22" s="455" t="s">
        <v>165</v>
      </c>
      <c r="AI22" s="438"/>
      <c r="AJ22" s="438"/>
      <c r="AK22" s="438"/>
      <c r="AL22" s="439"/>
      <c r="AM22" s="455" t="s">
        <v>166</v>
      </c>
      <c r="AN22" s="456"/>
      <c r="AO22" s="456"/>
      <c r="AP22" s="456"/>
      <c r="AQ22" s="456"/>
      <c r="AR22" s="457"/>
      <c r="AS22" s="443" t="s">
        <v>163</v>
      </c>
      <c r="AT22" s="444"/>
      <c r="AU22" s="444"/>
      <c r="AV22" s="444"/>
      <c r="AW22" s="444"/>
      <c r="AX22" s="461"/>
      <c r="AY22" s="478" t="s">
        <v>167</v>
      </c>
      <c r="AZ22" s="479"/>
      <c r="BA22" s="479"/>
      <c r="BB22" s="479"/>
      <c r="BC22" s="479"/>
      <c r="BD22" s="479"/>
      <c r="BE22" s="479"/>
      <c r="BF22" s="479"/>
      <c r="BG22" s="479"/>
      <c r="BH22" s="479"/>
      <c r="BI22" s="479"/>
      <c r="BJ22" s="479"/>
      <c r="BK22" s="479"/>
      <c r="BL22" s="479"/>
      <c r="BM22" s="480"/>
      <c r="BN22" s="481">
        <v>21934469</v>
      </c>
      <c r="BO22" s="482"/>
      <c r="BP22" s="482"/>
      <c r="BQ22" s="482"/>
      <c r="BR22" s="482"/>
      <c r="BS22" s="482"/>
      <c r="BT22" s="482"/>
      <c r="BU22" s="483"/>
      <c r="BV22" s="481">
        <v>22146990</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168</v>
      </c>
      <c r="AZ23" s="467"/>
      <c r="BA23" s="467"/>
      <c r="BB23" s="467"/>
      <c r="BC23" s="467"/>
      <c r="BD23" s="467"/>
      <c r="BE23" s="467"/>
      <c r="BF23" s="467"/>
      <c r="BG23" s="467"/>
      <c r="BH23" s="467"/>
      <c r="BI23" s="467"/>
      <c r="BJ23" s="467"/>
      <c r="BK23" s="467"/>
      <c r="BL23" s="467"/>
      <c r="BM23" s="468"/>
      <c r="BN23" s="452">
        <v>16387317</v>
      </c>
      <c r="BO23" s="453"/>
      <c r="BP23" s="453"/>
      <c r="BQ23" s="453"/>
      <c r="BR23" s="453"/>
      <c r="BS23" s="453"/>
      <c r="BT23" s="453"/>
      <c r="BU23" s="454"/>
      <c r="BV23" s="452">
        <v>16458100</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169</v>
      </c>
      <c r="F24" s="409"/>
      <c r="G24" s="409"/>
      <c r="H24" s="409"/>
      <c r="I24" s="409"/>
      <c r="J24" s="409"/>
      <c r="K24" s="410"/>
      <c r="L24" s="405">
        <v>1</v>
      </c>
      <c r="M24" s="406"/>
      <c r="N24" s="406"/>
      <c r="O24" s="406"/>
      <c r="P24" s="407"/>
      <c r="Q24" s="405">
        <v>7350</v>
      </c>
      <c r="R24" s="406"/>
      <c r="S24" s="406"/>
      <c r="T24" s="406"/>
      <c r="U24" s="406"/>
      <c r="V24" s="407"/>
      <c r="W24" s="495"/>
      <c r="X24" s="432"/>
      <c r="Y24" s="433"/>
      <c r="Z24" s="408" t="s">
        <v>170</v>
      </c>
      <c r="AA24" s="409"/>
      <c r="AB24" s="409"/>
      <c r="AC24" s="409"/>
      <c r="AD24" s="409"/>
      <c r="AE24" s="409"/>
      <c r="AF24" s="409"/>
      <c r="AG24" s="410"/>
      <c r="AH24" s="405">
        <v>412</v>
      </c>
      <c r="AI24" s="406"/>
      <c r="AJ24" s="406"/>
      <c r="AK24" s="406"/>
      <c r="AL24" s="407"/>
      <c r="AM24" s="405">
        <v>1285028</v>
      </c>
      <c r="AN24" s="406"/>
      <c r="AO24" s="406"/>
      <c r="AP24" s="406"/>
      <c r="AQ24" s="406"/>
      <c r="AR24" s="407"/>
      <c r="AS24" s="405">
        <v>3119</v>
      </c>
      <c r="AT24" s="406"/>
      <c r="AU24" s="406"/>
      <c r="AV24" s="406"/>
      <c r="AW24" s="406"/>
      <c r="AX24" s="465"/>
      <c r="AY24" s="425" t="s">
        <v>171</v>
      </c>
      <c r="AZ24" s="426"/>
      <c r="BA24" s="426"/>
      <c r="BB24" s="426"/>
      <c r="BC24" s="426"/>
      <c r="BD24" s="426"/>
      <c r="BE24" s="426"/>
      <c r="BF24" s="426"/>
      <c r="BG24" s="426"/>
      <c r="BH24" s="426"/>
      <c r="BI24" s="426"/>
      <c r="BJ24" s="426"/>
      <c r="BK24" s="426"/>
      <c r="BL24" s="426"/>
      <c r="BM24" s="427"/>
      <c r="BN24" s="452">
        <v>12535906</v>
      </c>
      <c r="BO24" s="453"/>
      <c r="BP24" s="453"/>
      <c r="BQ24" s="453"/>
      <c r="BR24" s="453"/>
      <c r="BS24" s="453"/>
      <c r="BT24" s="453"/>
      <c r="BU24" s="454"/>
      <c r="BV24" s="452">
        <v>12700481</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172</v>
      </c>
      <c r="F25" s="409"/>
      <c r="G25" s="409"/>
      <c r="H25" s="409"/>
      <c r="I25" s="409"/>
      <c r="J25" s="409"/>
      <c r="K25" s="410"/>
      <c r="L25" s="405">
        <v>1</v>
      </c>
      <c r="M25" s="406"/>
      <c r="N25" s="406"/>
      <c r="O25" s="406"/>
      <c r="P25" s="407"/>
      <c r="Q25" s="405">
        <v>6630</v>
      </c>
      <c r="R25" s="406"/>
      <c r="S25" s="406"/>
      <c r="T25" s="406"/>
      <c r="U25" s="406"/>
      <c r="V25" s="407"/>
      <c r="W25" s="495"/>
      <c r="X25" s="432"/>
      <c r="Y25" s="433"/>
      <c r="Z25" s="408" t="s">
        <v>173</v>
      </c>
      <c r="AA25" s="409"/>
      <c r="AB25" s="409"/>
      <c r="AC25" s="409"/>
      <c r="AD25" s="409"/>
      <c r="AE25" s="409"/>
      <c r="AF25" s="409"/>
      <c r="AG25" s="410"/>
      <c r="AH25" s="405" t="s">
        <v>174</v>
      </c>
      <c r="AI25" s="406"/>
      <c r="AJ25" s="406"/>
      <c r="AK25" s="406"/>
      <c r="AL25" s="407"/>
      <c r="AM25" s="405" t="s">
        <v>174</v>
      </c>
      <c r="AN25" s="406"/>
      <c r="AO25" s="406"/>
      <c r="AP25" s="406"/>
      <c r="AQ25" s="406"/>
      <c r="AR25" s="407"/>
      <c r="AS25" s="405" t="s">
        <v>174</v>
      </c>
      <c r="AT25" s="406"/>
      <c r="AU25" s="406"/>
      <c r="AV25" s="406"/>
      <c r="AW25" s="406"/>
      <c r="AX25" s="465"/>
      <c r="AY25" s="478" t="s">
        <v>175</v>
      </c>
      <c r="AZ25" s="479"/>
      <c r="BA25" s="479"/>
      <c r="BB25" s="479"/>
      <c r="BC25" s="479"/>
      <c r="BD25" s="479"/>
      <c r="BE25" s="479"/>
      <c r="BF25" s="479"/>
      <c r="BG25" s="479"/>
      <c r="BH25" s="479"/>
      <c r="BI25" s="479"/>
      <c r="BJ25" s="479"/>
      <c r="BK25" s="479"/>
      <c r="BL25" s="479"/>
      <c r="BM25" s="480"/>
      <c r="BN25" s="481">
        <v>2256966</v>
      </c>
      <c r="BO25" s="482"/>
      <c r="BP25" s="482"/>
      <c r="BQ25" s="482"/>
      <c r="BR25" s="482"/>
      <c r="BS25" s="482"/>
      <c r="BT25" s="482"/>
      <c r="BU25" s="483"/>
      <c r="BV25" s="481">
        <v>3548182</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176</v>
      </c>
      <c r="F26" s="409"/>
      <c r="G26" s="409"/>
      <c r="H26" s="409"/>
      <c r="I26" s="409"/>
      <c r="J26" s="409"/>
      <c r="K26" s="410"/>
      <c r="L26" s="405">
        <v>1</v>
      </c>
      <c r="M26" s="406"/>
      <c r="N26" s="406"/>
      <c r="O26" s="406"/>
      <c r="P26" s="407"/>
      <c r="Q26" s="405">
        <v>5840</v>
      </c>
      <c r="R26" s="406"/>
      <c r="S26" s="406"/>
      <c r="T26" s="406"/>
      <c r="U26" s="406"/>
      <c r="V26" s="407"/>
      <c r="W26" s="495"/>
      <c r="X26" s="432"/>
      <c r="Y26" s="433"/>
      <c r="Z26" s="408" t="s">
        <v>177</v>
      </c>
      <c r="AA26" s="463"/>
      <c r="AB26" s="463"/>
      <c r="AC26" s="463"/>
      <c r="AD26" s="463"/>
      <c r="AE26" s="463"/>
      <c r="AF26" s="463"/>
      <c r="AG26" s="464"/>
      <c r="AH26" s="405">
        <v>71</v>
      </c>
      <c r="AI26" s="406"/>
      <c r="AJ26" s="406"/>
      <c r="AK26" s="406"/>
      <c r="AL26" s="407"/>
      <c r="AM26" s="405">
        <v>237211</v>
      </c>
      <c r="AN26" s="406"/>
      <c r="AO26" s="406"/>
      <c r="AP26" s="406"/>
      <c r="AQ26" s="406"/>
      <c r="AR26" s="407"/>
      <c r="AS26" s="405">
        <v>3341</v>
      </c>
      <c r="AT26" s="406"/>
      <c r="AU26" s="406"/>
      <c r="AV26" s="406"/>
      <c r="AW26" s="406"/>
      <c r="AX26" s="465"/>
      <c r="AY26" s="492" t="s">
        <v>178</v>
      </c>
      <c r="AZ26" s="412"/>
      <c r="BA26" s="412"/>
      <c r="BB26" s="412"/>
      <c r="BC26" s="412"/>
      <c r="BD26" s="412"/>
      <c r="BE26" s="412"/>
      <c r="BF26" s="412"/>
      <c r="BG26" s="412"/>
      <c r="BH26" s="412"/>
      <c r="BI26" s="412"/>
      <c r="BJ26" s="412"/>
      <c r="BK26" s="412"/>
      <c r="BL26" s="412"/>
      <c r="BM26" s="493"/>
      <c r="BN26" s="452" t="s">
        <v>174</v>
      </c>
      <c r="BO26" s="453"/>
      <c r="BP26" s="453"/>
      <c r="BQ26" s="453"/>
      <c r="BR26" s="453"/>
      <c r="BS26" s="453"/>
      <c r="BT26" s="453"/>
      <c r="BU26" s="454"/>
      <c r="BV26" s="452" t="s">
        <v>127</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179</v>
      </c>
      <c r="F27" s="409"/>
      <c r="G27" s="409"/>
      <c r="H27" s="409"/>
      <c r="I27" s="409"/>
      <c r="J27" s="409"/>
      <c r="K27" s="410"/>
      <c r="L27" s="405">
        <v>1</v>
      </c>
      <c r="M27" s="406"/>
      <c r="N27" s="406"/>
      <c r="O27" s="406"/>
      <c r="P27" s="407"/>
      <c r="Q27" s="405">
        <v>6180</v>
      </c>
      <c r="R27" s="406"/>
      <c r="S27" s="406"/>
      <c r="T27" s="406"/>
      <c r="U27" s="406"/>
      <c r="V27" s="407"/>
      <c r="W27" s="495"/>
      <c r="X27" s="432"/>
      <c r="Y27" s="433"/>
      <c r="Z27" s="408" t="s">
        <v>180</v>
      </c>
      <c r="AA27" s="409"/>
      <c r="AB27" s="409"/>
      <c r="AC27" s="409"/>
      <c r="AD27" s="409"/>
      <c r="AE27" s="409"/>
      <c r="AF27" s="409"/>
      <c r="AG27" s="410"/>
      <c r="AH27" s="405">
        <v>21</v>
      </c>
      <c r="AI27" s="406"/>
      <c r="AJ27" s="406"/>
      <c r="AK27" s="406"/>
      <c r="AL27" s="407"/>
      <c r="AM27" s="405">
        <v>72708</v>
      </c>
      <c r="AN27" s="406"/>
      <c r="AO27" s="406"/>
      <c r="AP27" s="406"/>
      <c r="AQ27" s="406"/>
      <c r="AR27" s="407"/>
      <c r="AS27" s="405">
        <v>3462</v>
      </c>
      <c r="AT27" s="406"/>
      <c r="AU27" s="406"/>
      <c r="AV27" s="406"/>
      <c r="AW27" s="406"/>
      <c r="AX27" s="465"/>
      <c r="AY27" s="489" t="s">
        <v>181</v>
      </c>
      <c r="AZ27" s="490"/>
      <c r="BA27" s="490"/>
      <c r="BB27" s="490"/>
      <c r="BC27" s="490"/>
      <c r="BD27" s="490"/>
      <c r="BE27" s="490"/>
      <c r="BF27" s="490"/>
      <c r="BG27" s="490"/>
      <c r="BH27" s="490"/>
      <c r="BI27" s="490"/>
      <c r="BJ27" s="490"/>
      <c r="BK27" s="490"/>
      <c r="BL27" s="490"/>
      <c r="BM27" s="491"/>
      <c r="BN27" s="486">
        <v>72031</v>
      </c>
      <c r="BO27" s="487"/>
      <c r="BP27" s="487"/>
      <c r="BQ27" s="487"/>
      <c r="BR27" s="487"/>
      <c r="BS27" s="487"/>
      <c r="BT27" s="487"/>
      <c r="BU27" s="488"/>
      <c r="BV27" s="486">
        <v>72031</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182</v>
      </c>
      <c r="F28" s="409"/>
      <c r="G28" s="409"/>
      <c r="H28" s="409"/>
      <c r="I28" s="409"/>
      <c r="J28" s="409"/>
      <c r="K28" s="410"/>
      <c r="L28" s="405">
        <v>1</v>
      </c>
      <c r="M28" s="406"/>
      <c r="N28" s="406"/>
      <c r="O28" s="406"/>
      <c r="P28" s="407"/>
      <c r="Q28" s="405">
        <v>5310</v>
      </c>
      <c r="R28" s="406"/>
      <c r="S28" s="406"/>
      <c r="T28" s="406"/>
      <c r="U28" s="406"/>
      <c r="V28" s="407"/>
      <c r="W28" s="495"/>
      <c r="X28" s="432"/>
      <c r="Y28" s="433"/>
      <c r="Z28" s="408" t="s">
        <v>183</v>
      </c>
      <c r="AA28" s="409"/>
      <c r="AB28" s="409"/>
      <c r="AC28" s="409"/>
      <c r="AD28" s="409"/>
      <c r="AE28" s="409"/>
      <c r="AF28" s="409"/>
      <c r="AG28" s="410"/>
      <c r="AH28" s="405" t="s">
        <v>127</v>
      </c>
      <c r="AI28" s="406"/>
      <c r="AJ28" s="406"/>
      <c r="AK28" s="406"/>
      <c r="AL28" s="407"/>
      <c r="AM28" s="405" t="s">
        <v>127</v>
      </c>
      <c r="AN28" s="406"/>
      <c r="AO28" s="406"/>
      <c r="AP28" s="406"/>
      <c r="AQ28" s="406"/>
      <c r="AR28" s="407"/>
      <c r="AS28" s="405" t="s">
        <v>184</v>
      </c>
      <c r="AT28" s="406"/>
      <c r="AU28" s="406"/>
      <c r="AV28" s="406"/>
      <c r="AW28" s="406"/>
      <c r="AX28" s="465"/>
      <c r="AY28" s="469" t="s">
        <v>185</v>
      </c>
      <c r="AZ28" s="470"/>
      <c r="BA28" s="470"/>
      <c r="BB28" s="471"/>
      <c r="BC28" s="478" t="s">
        <v>47</v>
      </c>
      <c r="BD28" s="479"/>
      <c r="BE28" s="479"/>
      <c r="BF28" s="479"/>
      <c r="BG28" s="479"/>
      <c r="BH28" s="479"/>
      <c r="BI28" s="479"/>
      <c r="BJ28" s="479"/>
      <c r="BK28" s="479"/>
      <c r="BL28" s="479"/>
      <c r="BM28" s="480"/>
      <c r="BN28" s="481">
        <v>905414</v>
      </c>
      <c r="BO28" s="482"/>
      <c r="BP28" s="482"/>
      <c r="BQ28" s="482"/>
      <c r="BR28" s="482"/>
      <c r="BS28" s="482"/>
      <c r="BT28" s="482"/>
      <c r="BU28" s="483"/>
      <c r="BV28" s="481">
        <v>318384</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186</v>
      </c>
      <c r="F29" s="409"/>
      <c r="G29" s="409"/>
      <c r="H29" s="409"/>
      <c r="I29" s="409"/>
      <c r="J29" s="409"/>
      <c r="K29" s="410"/>
      <c r="L29" s="405">
        <v>14</v>
      </c>
      <c r="M29" s="406"/>
      <c r="N29" s="406"/>
      <c r="O29" s="406"/>
      <c r="P29" s="407"/>
      <c r="Q29" s="405">
        <v>4980</v>
      </c>
      <c r="R29" s="406"/>
      <c r="S29" s="406"/>
      <c r="T29" s="406"/>
      <c r="U29" s="406"/>
      <c r="V29" s="407"/>
      <c r="W29" s="496"/>
      <c r="X29" s="497"/>
      <c r="Y29" s="498"/>
      <c r="Z29" s="408" t="s">
        <v>187</v>
      </c>
      <c r="AA29" s="409"/>
      <c r="AB29" s="409"/>
      <c r="AC29" s="409"/>
      <c r="AD29" s="409"/>
      <c r="AE29" s="409"/>
      <c r="AF29" s="409"/>
      <c r="AG29" s="410"/>
      <c r="AH29" s="405">
        <v>433</v>
      </c>
      <c r="AI29" s="406"/>
      <c r="AJ29" s="406"/>
      <c r="AK29" s="406"/>
      <c r="AL29" s="407"/>
      <c r="AM29" s="405">
        <v>1357736</v>
      </c>
      <c r="AN29" s="406"/>
      <c r="AO29" s="406"/>
      <c r="AP29" s="406"/>
      <c r="AQ29" s="406"/>
      <c r="AR29" s="407"/>
      <c r="AS29" s="405">
        <v>3136</v>
      </c>
      <c r="AT29" s="406"/>
      <c r="AU29" s="406"/>
      <c r="AV29" s="406"/>
      <c r="AW29" s="406"/>
      <c r="AX29" s="465"/>
      <c r="AY29" s="472"/>
      <c r="AZ29" s="473"/>
      <c r="BA29" s="473"/>
      <c r="BB29" s="474"/>
      <c r="BC29" s="466" t="s">
        <v>188</v>
      </c>
      <c r="BD29" s="467"/>
      <c r="BE29" s="467"/>
      <c r="BF29" s="467"/>
      <c r="BG29" s="467"/>
      <c r="BH29" s="467"/>
      <c r="BI29" s="467"/>
      <c r="BJ29" s="467"/>
      <c r="BK29" s="467"/>
      <c r="BL29" s="467"/>
      <c r="BM29" s="468"/>
      <c r="BN29" s="452">
        <v>347786</v>
      </c>
      <c r="BO29" s="453"/>
      <c r="BP29" s="453"/>
      <c r="BQ29" s="453"/>
      <c r="BR29" s="453"/>
      <c r="BS29" s="453"/>
      <c r="BT29" s="453"/>
      <c r="BU29" s="454"/>
      <c r="BV29" s="452">
        <v>134560</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189</v>
      </c>
      <c r="X30" s="420"/>
      <c r="Y30" s="420"/>
      <c r="Z30" s="420"/>
      <c r="AA30" s="420"/>
      <c r="AB30" s="420"/>
      <c r="AC30" s="420"/>
      <c r="AD30" s="420"/>
      <c r="AE30" s="420"/>
      <c r="AF30" s="420"/>
      <c r="AG30" s="421"/>
      <c r="AH30" s="422">
        <v>100.1</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49</v>
      </c>
      <c r="BD30" s="426"/>
      <c r="BE30" s="426"/>
      <c r="BF30" s="426"/>
      <c r="BG30" s="426"/>
      <c r="BH30" s="426"/>
      <c r="BI30" s="426"/>
      <c r="BJ30" s="426"/>
      <c r="BK30" s="426"/>
      <c r="BL30" s="426"/>
      <c r="BM30" s="427"/>
      <c r="BN30" s="486">
        <v>693304</v>
      </c>
      <c r="BO30" s="487"/>
      <c r="BP30" s="487"/>
      <c r="BQ30" s="487"/>
      <c r="BR30" s="487"/>
      <c r="BS30" s="487"/>
      <c r="BT30" s="487"/>
      <c r="BU30" s="488"/>
      <c r="BV30" s="486">
        <v>881316</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190</v>
      </c>
      <c r="D32" s="411"/>
      <c r="E32" s="411"/>
      <c r="F32" s="411"/>
      <c r="G32" s="411"/>
      <c r="H32" s="411"/>
      <c r="I32" s="411"/>
      <c r="J32" s="411"/>
      <c r="K32" s="411"/>
      <c r="L32" s="411"/>
      <c r="M32" s="411"/>
      <c r="N32" s="411"/>
      <c r="O32" s="411"/>
      <c r="P32" s="411"/>
      <c r="Q32" s="411"/>
      <c r="R32" s="411"/>
      <c r="S32" s="411"/>
      <c r="U32" s="412" t="s">
        <v>191</v>
      </c>
      <c r="V32" s="412"/>
      <c r="W32" s="412"/>
      <c r="X32" s="412"/>
      <c r="Y32" s="412"/>
      <c r="Z32" s="412"/>
      <c r="AA32" s="412"/>
      <c r="AB32" s="412"/>
      <c r="AC32" s="412"/>
      <c r="AD32" s="412"/>
      <c r="AE32" s="412"/>
      <c r="AF32" s="412"/>
      <c r="AG32" s="412"/>
      <c r="AH32" s="412"/>
      <c r="AI32" s="412"/>
      <c r="AJ32" s="412"/>
      <c r="AK32" s="412"/>
      <c r="AM32" s="412" t="s">
        <v>192</v>
      </c>
      <c r="AN32" s="412"/>
      <c r="AO32" s="412"/>
      <c r="AP32" s="412"/>
      <c r="AQ32" s="412"/>
      <c r="AR32" s="412"/>
      <c r="AS32" s="412"/>
      <c r="AT32" s="412"/>
      <c r="AU32" s="412"/>
      <c r="AV32" s="412"/>
      <c r="AW32" s="412"/>
      <c r="AX32" s="412"/>
      <c r="AY32" s="412"/>
      <c r="AZ32" s="412"/>
      <c r="BA32" s="412"/>
      <c r="BB32" s="412"/>
      <c r="BC32" s="412"/>
      <c r="BE32" s="412" t="s">
        <v>193</v>
      </c>
      <c r="BF32" s="412"/>
      <c r="BG32" s="412"/>
      <c r="BH32" s="412"/>
      <c r="BI32" s="412"/>
      <c r="BJ32" s="412"/>
      <c r="BK32" s="412"/>
      <c r="BL32" s="412"/>
      <c r="BM32" s="412"/>
      <c r="BN32" s="412"/>
      <c r="BO32" s="412"/>
      <c r="BP32" s="412"/>
      <c r="BQ32" s="412"/>
      <c r="BR32" s="412"/>
      <c r="BS32" s="412"/>
      <c r="BT32" s="412"/>
      <c r="BU32" s="412"/>
      <c r="BW32" s="412" t="s">
        <v>194</v>
      </c>
      <c r="BX32" s="412"/>
      <c r="BY32" s="412"/>
      <c r="BZ32" s="412"/>
      <c r="CA32" s="412"/>
      <c r="CB32" s="412"/>
      <c r="CC32" s="412"/>
      <c r="CD32" s="412"/>
      <c r="CE32" s="412"/>
      <c r="CF32" s="412"/>
      <c r="CG32" s="412"/>
      <c r="CH32" s="412"/>
      <c r="CI32" s="412"/>
      <c r="CJ32" s="412"/>
      <c r="CK32" s="412"/>
      <c r="CL32" s="412"/>
      <c r="CM32" s="412"/>
      <c r="CO32" s="412" t="s">
        <v>195</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196</v>
      </c>
      <c r="D33" s="404"/>
      <c r="E33" s="403" t="s">
        <v>197</v>
      </c>
      <c r="F33" s="403"/>
      <c r="G33" s="403"/>
      <c r="H33" s="403"/>
      <c r="I33" s="403"/>
      <c r="J33" s="403"/>
      <c r="K33" s="403"/>
      <c r="L33" s="403"/>
      <c r="M33" s="403"/>
      <c r="N33" s="403"/>
      <c r="O33" s="403"/>
      <c r="P33" s="403"/>
      <c r="Q33" s="403"/>
      <c r="R33" s="403"/>
      <c r="S33" s="403"/>
      <c r="T33" s="203"/>
      <c r="U33" s="404" t="s">
        <v>196</v>
      </c>
      <c r="V33" s="404"/>
      <c r="W33" s="403" t="s">
        <v>198</v>
      </c>
      <c r="X33" s="403"/>
      <c r="Y33" s="403"/>
      <c r="Z33" s="403"/>
      <c r="AA33" s="403"/>
      <c r="AB33" s="403"/>
      <c r="AC33" s="403"/>
      <c r="AD33" s="403"/>
      <c r="AE33" s="403"/>
      <c r="AF33" s="403"/>
      <c r="AG33" s="403"/>
      <c r="AH33" s="403"/>
      <c r="AI33" s="403"/>
      <c r="AJ33" s="403"/>
      <c r="AK33" s="403"/>
      <c r="AL33" s="203"/>
      <c r="AM33" s="404" t="s">
        <v>199</v>
      </c>
      <c r="AN33" s="404"/>
      <c r="AO33" s="403" t="s">
        <v>197</v>
      </c>
      <c r="AP33" s="403"/>
      <c r="AQ33" s="403"/>
      <c r="AR33" s="403"/>
      <c r="AS33" s="403"/>
      <c r="AT33" s="403"/>
      <c r="AU33" s="403"/>
      <c r="AV33" s="403"/>
      <c r="AW33" s="403"/>
      <c r="AX33" s="403"/>
      <c r="AY33" s="403"/>
      <c r="AZ33" s="403"/>
      <c r="BA33" s="403"/>
      <c r="BB33" s="403"/>
      <c r="BC33" s="403"/>
      <c r="BD33" s="204"/>
      <c r="BE33" s="403" t="s">
        <v>200</v>
      </c>
      <c r="BF33" s="403"/>
      <c r="BG33" s="403" t="s">
        <v>201</v>
      </c>
      <c r="BH33" s="403"/>
      <c r="BI33" s="403"/>
      <c r="BJ33" s="403"/>
      <c r="BK33" s="403"/>
      <c r="BL33" s="403"/>
      <c r="BM33" s="403"/>
      <c r="BN33" s="403"/>
      <c r="BO33" s="403"/>
      <c r="BP33" s="403"/>
      <c r="BQ33" s="403"/>
      <c r="BR33" s="403"/>
      <c r="BS33" s="403"/>
      <c r="BT33" s="403"/>
      <c r="BU33" s="403"/>
      <c r="BV33" s="204"/>
      <c r="BW33" s="404" t="s">
        <v>200</v>
      </c>
      <c r="BX33" s="404"/>
      <c r="BY33" s="403" t="s">
        <v>202</v>
      </c>
      <c r="BZ33" s="403"/>
      <c r="CA33" s="403"/>
      <c r="CB33" s="403"/>
      <c r="CC33" s="403"/>
      <c r="CD33" s="403"/>
      <c r="CE33" s="403"/>
      <c r="CF33" s="403"/>
      <c r="CG33" s="403"/>
      <c r="CH33" s="403"/>
      <c r="CI33" s="403"/>
      <c r="CJ33" s="403"/>
      <c r="CK33" s="403"/>
      <c r="CL33" s="403"/>
      <c r="CM33" s="403"/>
      <c r="CN33" s="203"/>
      <c r="CO33" s="404" t="s">
        <v>196</v>
      </c>
      <c r="CP33" s="404"/>
      <c r="CQ33" s="403" t="s">
        <v>203</v>
      </c>
      <c r="CR33" s="403"/>
      <c r="CS33" s="403"/>
      <c r="CT33" s="403"/>
      <c r="CU33" s="403"/>
      <c r="CV33" s="403"/>
      <c r="CW33" s="403"/>
      <c r="CX33" s="403"/>
      <c r="CY33" s="403"/>
      <c r="CZ33" s="403"/>
      <c r="DA33" s="403"/>
      <c r="DB33" s="403"/>
      <c r="DC33" s="403"/>
      <c r="DD33" s="403"/>
      <c r="DE33" s="403"/>
      <c r="DF33" s="203"/>
      <c r="DG33" s="402" t="s">
        <v>204</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3</v>
      </c>
      <c r="V34" s="400"/>
      <c r="W34" s="401" t="str">
        <f>IF('各会計、関係団体の財政状況及び健全化判断比率'!B28="","",'各会計、関係団体の財政状況及び健全化判断比率'!B28)</f>
        <v>国民健康保険特別会計</v>
      </c>
      <c r="X34" s="401"/>
      <c r="Y34" s="401"/>
      <c r="Z34" s="401"/>
      <c r="AA34" s="401"/>
      <c r="AB34" s="401"/>
      <c r="AC34" s="401"/>
      <c r="AD34" s="401"/>
      <c r="AE34" s="401"/>
      <c r="AF34" s="401"/>
      <c r="AG34" s="401"/>
      <c r="AH34" s="401"/>
      <c r="AI34" s="401"/>
      <c r="AJ34" s="401"/>
      <c r="AK34" s="401"/>
      <c r="AL34" s="178"/>
      <c r="AM34" s="400">
        <f>IF(AO34="","",MAX(C34:D43,U34:V43)+1)</f>
        <v>7</v>
      </c>
      <c r="AN34" s="400"/>
      <c r="AO34" s="401" t="str">
        <f>IF('各会計、関係団体の財政状況及び健全化判断比率'!B32="","",'各会計、関係団体の財政状況及び健全化判断比率'!B32)</f>
        <v>水道事業会計</v>
      </c>
      <c r="AP34" s="401"/>
      <c r="AQ34" s="401"/>
      <c r="AR34" s="401"/>
      <c r="AS34" s="401"/>
      <c r="AT34" s="401"/>
      <c r="AU34" s="401"/>
      <c r="AV34" s="401"/>
      <c r="AW34" s="401"/>
      <c r="AX34" s="401"/>
      <c r="AY34" s="401"/>
      <c r="AZ34" s="401"/>
      <c r="BA34" s="401"/>
      <c r="BB34" s="401"/>
      <c r="BC34" s="401"/>
      <c r="BD34" s="178"/>
      <c r="BE34" s="400" t="str">
        <f>IF(BG34="","",MAX(C34:D43,U34:V43,AM34:AN43)+1)</f>
        <v/>
      </c>
      <c r="BF34" s="400"/>
      <c r="BG34" s="401"/>
      <c r="BH34" s="401"/>
      <c r="BI34" s="401"/>
      <c r="BJ34" s="401"/>
      <c r="BK34" s="401"/>
      <c r="BL34" s="401"/>
      <c r="BM34" s="401"/>
      <c r="BN34" s="401"/>
      <c r="BO34" s="401"/>
      <c r="BP34" s="401"/>
      <c r="BQ34" s="401"/>
      <c r="BR34" s="401"/>
      <c r="BS34" s="401"/>
      <c r="BT34" s="401"/>
      <c r="BU34" s="401"/>
      <c r="BV34" s="178"/>
      <c r="BW34" s="400">
        <f>IF(BY34="","",MAX(C34:D43,U34:V43,AM34:AN43,BE34:BF43)+1)</f>
        <v>9</v>
      </c>
      <c r="BX34" s="400"/>
      <c r="BY34" s="401" t="str">
        <f>IF('各会計、関係団体の財政状況及び健全化判断比率'!B68="","",'各会計、関係団体の財政状況及び健全化判断比率'!B68)</f>
        <v>奈良県広域水質検査センター</v>
      </c>
      <c r="BZ34" s="401"/>
      <c r="CA34" s="401"/>
      <c r="CB34" s="401"/>
      <c r="CC34" s="401"/>
      <c r="CD34" s="401"/>
      <c r="CE34" s="401"/>
      <c r="CF34" s="401"/>
      <c r="CG34" s="401"/>
      <c r="CH34" s="401"/>
      <c r="CI34" s="401"/>
      <c r="CJ34" s="401"/>
      <c r="CK34" s="401"/>
      <c r="CL34" s="401"/>
      <c r="CM34" s="401"/>
      <c r="CN34" s="178"/>
      <c r="CO34" s="400">
        <f>IF(CQ34="","",MAX(C34:D43,U34:V43,AM34:AN43,BE34:BF43,BW34:BX43)+1)</f>
        <v>13</v>
      </c>
      <c r="CP34" s="400"/>
      <c r="CQ34" s="401" t="str">
        <f>IF('各会計、関係団体の財政状況及び健全化判断比率'!BS7="","",'各会計、関係団体の財政状況及び健全化判断比率'!BS7)</f>
        <v>桜井市清掃公社</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f>IF(E35="","",C34+1)</f>
        <v>2</v>
      </c>
      <c r="D35" s="400"/>
      <c r="E35" s="401" t="str">
        <f>IF('各会計、関係団体の財政状況及び健全化判断比率'!B8="","",'各会計、関係団体の財政状況及び健全化判断比率'!B8)</f>
        <v>住宅新築資金等貸付金特別会計</v>
      </c>
      <c r="F35" s="401"/>
      <c r="G35" s="401"/>
      <c r="H35" s="401"/>
      <c r="I35" s="401"/>
      <c r="J35" s="401"/>
      <c r="K35" s="401"/>
      <c r="L35" s="401"/>
      <c r="M35" s="401"/>
      <c r="N35" s="401"/>
      <c r="O35" s="401"/>
      <c r="P35" s="401"/>
      <c r="Q35" s="401"/>
      <c r="R35" s="401"/>
      <c r="S35" s="401"/>
      <c r="T35" s="178"/>
      <c r="U35" s="400">
        <f>IF(W35="","",U34+1)</f>
        <v>4</v>
      </c>
      <c r="V35" s="400"/>
      <c r="W35" s="401" t="str">
        <f>IF('各会計、関係団体の財政状況及び健全化判断比率'!B29="","",'各会計、関係団体の財政状況及び健全化判断比率'!B29)</f>
        <v>介護保険特別会計</v>
      </c>
      <c r="X35" s="401"/>
      <c r="Y35" s="401"/>
      <c r="Z35" s="401"/>
      <c r="AA35" s="401"/>
      <c r="AB35" s="401"/>
      <c r="AC35" s="401"/>
      <c r="AD35" s="401"/>
      <c r="AE35" s="401"/>
      <c r="AF35" s="401"/>
      <c r="AG35" s="401"/>
      <c r="AH35" s="401"/>
      <c r="AI35" s="401"/>
      <c r="AJ35" s="401"/>
      <c r="AK35" s="401"/>
      <c r="AL35" s="178"/>
      <c r="AM35" s="400">
        <f t="shared" ref="AM35:AM43" si="0">IF(AO35="","",AM34+1)</f>
        <v>8</v>
      </c>
      <c r="AN35" s="400"/>
      <c r="AO35" s="401" t="str">
        <f>IF('各会計、関係団体の財政状況及び健全化判断比率'!B33="","",'各会計、関係団体の財政状況及び健全化判断比率'!B33)</f>
        <v>下水道事業会計</v>
      </c>
      <c r="AP35" s="401"/>
      <c r="AQ35" s="401"/>
      <c r="AR35" s="401"/>
      <c r="AS35" s="401"/>
      <c r="AT35" s="401"/>
      <c r="AU35" s="401"/>
      <c r="AV35" s="401"/>
      <c r="AW35" s="401"/>
      <c r="AX35" s="401"/>
      <c r="AY35" s="401"/>
      <c r="AZ35" s="401"/>
      <c r="BA35" s="401"/>
      <c r="BB35" s="401"/>
      <c r="BC35" s="401"/>
      <c r="BD35" s="178"/>
      <c r="BE35" s="400" t="str">
        <f t="shared" ref="BE35:BE43" si="1">IF(BG35="","",BE34+1)</f>
        <v/>
      </c>
      <c r="BF35" s="400"/>
      <c r="BG35" s="401"/>
      <c r="BH35" s="401"/>
      <c r="BI35" s="401"/>
      <c r="BJ35" s="401"/>
      <c r="BK35" s="401"/>
      <c r="BL35" s="401"/>
      <c r="BM35" s="401"/>
      <c r="BN35" s="401"/>
      <c r="BO35" s="401"/>
      <c r="BP35" s="401"/>
      <c r="BQ35" s="401"/>
      <c r="BR35" s="401"/>
      <c r="BS35" s="401"/>
      <c r="BT35" s="401"/>
      <c r="BU35" s="401"/>
      <c r="BV35" s="178"/>
      <c r="BW35" s="400">
        <f t="shared" ref="BW35:BW43" si="2">IF(BY35="","",BW34+1)</f>
        <v>10</v>
      </c>
      <c r="BX35" s="400"/>
      <c r="BY35" s="401" t="str">
        <f>IF('各会計、関係団体の財政状況及び健全化判断比率'!B69="","",'各会計、関係団体の財政状況及び健全化判断比率'!B69)</f>
        <v>桜井宇陀広域連合</v>
      </c>
      <c r="BZ35" s="401"/>
      <c r="CA35" s="401"/>
      <c r="CB35" s="401"/>
      <c r="CC35" s="401"/>
      <c r="CD35" s="401"/>
      <c r="CE35" s="401"/>
      <c r="CF35" s="401"/>
      <c r="CG35" s="401"/>
      <c r="CH35" s="401"/>
      <c r="CI35" s="401"/>
      <c r="CJ35" s="401"/>
      <c r="CK35" s="401"/>
      <c r="CL35" s="401"/>
      <c r="CM35" s="401"/>
      <c r="CN35" s="178"/>
      <c r="CO35" s="400">
        <f t="shared" ref="CO35:CO43" si="3">IF(CQ35="","",CO34+1)</f>
        <v>14</v>
      </c>
      <c r="CP35" s="400"/>
      <c r="CQ35" s="401" t="str">
        <f>IF('各会計、関係団体の財政状況及び健全化判断比率'!BS8="","",'各会計、関係団体の財政状況及び健全化判断比率'!BS8)</f>
        <v>桜井市文化財協会</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f t="shared" ref="U36:U43" si="4">IF(W36="","",U35+1)</f>
        <v>5</v>
      </c>
      <c r="V36" s="400"/>
      <c r="W36" s="401" t="str">
        <f>IF('各会計、関係団体の財政状況及び健全化判断比率'!B30="","",'各会計、関係団体の財政状況及び健全化判断比率'!B30)</f>
        <v>後期高齢者医療特別会計</v>
      </c>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11</v>
      </c>
      <c r="BX36" s="400"/>
      <c r="BY36" s="401" t="str">
        <f>IF('各会計、関係団体の財政状況及び健全化判断比率'!B70="","",'各会計、関係団体の財政状況及び健全化判断比率'!B70)</f>
        <v>奈良県後期高齢者医療広域連合</v>
      </c>
      <c r="BZ36" s="401"/>
      <c r="CA36" s="401"/>
      <c r="CB36" s="401"/>
      <c r="CC36" s="401"/>
      <c r="CD36" s="401"/>
      <c r="CE36" s="401"/>
      <c r="CF36" s="401"/>
      <c r="CG36" s="401"/>
      <c r="CH36" s="401"/>
      <c r="CI36" s="401"/>
      <c r="CJ36" s="401"/>
      <c r="CK36" s="401"/>
      <c r="CL36" s="401"/>
      <c r="CM36" s="401"/>
      <c r="CN36" s="178"/>
      <c r="CO36" s="400">
        <f t="shared" si="3"/>
        <v>15</v>
      </c>
      <c r="CP36" s="400"/>
      <c r="CQ36" s="401" t="str">
        <f>IF('各会計、関係団体の財政状況及び健全化判断比率'!BS9="","",'各会計、関係団体の財政状況及び健全化判断比率'!BS9)</f>
        <v>桜井市体育協会</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f t="shared" si="4"/>
        <v>6</v>
      </c>
      <c r="V37" s="400"/>
      <c r="W37" s="401" t="str">
        <f>IF('各会計、関係団体の財政状況及び健全化判断比率'!B31="","",'各会計、関係団体の財政状況及び健全化判断比率'!B31)</f>
        <v>駐車場事業特別会計</v>
      </c>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12</v>
      </c>
      <c r="BX37" s="400"/>
      <c r="BY37" s="401" t="str">
        <f>IF('各会計、関係団体の財政状況及び健全化判断比率'!B71="","",'各会計、関係団体の財政状況及び健全化判断比率'!B71)</f>
        <v>奈良県広域消防組合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t="str">
        <f t="shared" si="2"/>
        <v/>
      </c>
      <c r="BX38" s="400"/>
      <c r="BY38" s="401" t="str">
        <f>IF('各会計、関係団体の財政状況及び健全化判断比率'!B72="","",'各会計、関係団体の財政状況及び健全化判断比率'!B72)</f>
        <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t="str">
        <f t="shared" si="2"/>
        <v/>
      </c>
      <c r="BX39" s="400"/>
      <c r="BY39" s="401" t="str">
        <f>IF('各会計、関係団体の財政状況及び健全化判断比率'!B73="","",'各会計、関係団体の財政状況及び健全化判断比率'!B73)</f>
        <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t="str">
        <f t="shared" si="2"/>
        <v/>
      </c>
      <c r="BX40" s="400"/>
      <c r="BY40" s="401" t="str">
        <f>IF('各会計、関係団体の財政状況及び健全化判断比率'!B74="","",'各会計、関係団体の財政状況及び健全化判断比率'!B74)</f>
        <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t="str">
        <f t="shared" si="2"/>
        <v/>
      </c>
      <c r="BX41" s="400"/>
      <c r="BY41" s="401" t="str">
        <f>IF('各会計、関係団体の財政状況及び健全化判断比率'!B75="","",'各会計、関係団体の財政状況及び健全化判断比率'!B75)</f>
        <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t="str">
        <f t="shared" si="2"/>
        <v/>
      </c>
      <c r="BX42" s="400"/>
      <c r="BY42" s="401" t="str">
        <f>IF('各会計、関係団体の財政状況及び健全化判断比率'!B76="","",'各会計、関係団体の財政状況及び健全化判断比率'!B76)</f>
        <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t="str">
        <f t="shared" si="2"/>
        <v/>
      </c>
      <c r="BX43" s="400"/>
      <c r="BY43" s="401" t="str">
        <f>IF('各会計、関係団体の財政状況及び健全化判断比率'!B77="","",'各会計、関係団体の財政状況及び健全化判断比率'!B77)</f>
        <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397" t="s">
        <v>206</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207</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208</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209</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210</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211</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212</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602</v>
      </c>
    </row>
    <row r="54" spans="5:113" x14ac:dyDescent="0.15"/>
    <row r="55" spans="5:113" x14ac:dyDescent="0.15"/>
    <row r="56" spans="5:113" x14ac:dyDescent="0.15"/>
  </sheetData>
  <sheetProtection algorithmName="SHA-512" hashValue="I3tdaydgZQPnH2K1l0DjF7NnmBUKQNpgVp1zRMpqlIbMyDSaT4wEb5BGJf85UpL3xiUy28DLcOL2VhiR3brtfg==" saltValue="1YkAgI90/GURQRloeX5Oo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83" t="s">
        <v>560</v>
      </c>
      <c r="D34" s="1183"/>
      <c r="E34" s="1184"/>
      <c r="F34" s="32" t="s">
        <v>561</v>
      </c>
      <c r="G34" s="33" t="s">
        <v>562</v>
      </c>
      <c r="H34" s="33" t="s">
        <v>562</v>
      </c>
      <c r="I34" s="33" t="s">
        <v>563</v>
      </c>
      <c r="J34" s="34" t="s">
        <v>562</v>
      </c>
      <c r="K34" s="22"/>
      <c r="L34" s="22"/>
      <c r="M34" s="22"/>
      <c r="N34" s="22"/>
      <c r="O34" s="22"/>
      <c r="P34" s="22"/>
    </row>
    <row r="35" spans="1:16" ht="39" customHeight="1" x14ac:dyDescent="0.15">
      <c r="A35" s="22"/>
      <c r="B35" s="35"/>
      <c r="C35" s="1177" t="s">
        <v>564</v>
      </c>
      <c r="D35" s="1178"/>
      <c r="E35" s="1179"/>
      <c r="F35" s="36" t="s">
        <v>565</v>
      </c>
      <c r="G35" s="37" t="s">
        <v>566</v>
      </c>
      <c r="H35" s="37" t="s">
        <v>567</v>
      </c>
      <c r="I35" s="37" t="s">
        <v>568</v>
      </c>
      <c r="J35" s="38" t="s">
        <v>569</v>
      </c>
      <c r="K35" s="22"/>
      <c r="L35" s="22"/>
      <c r="M35" s="22"/>
      <c r="N35" s="22"/>
      <c r="O35" s="22"/>
      <c r="P35" s="22"/>
    </row>
    <row r="36" spans="1:16" ht="39" customHeight="1" x14ac:dyDescent="0.15">
      <c r="A36" s="22"/>
      <c r="B36" s="35"/>
      <c r="C36" s="1177" t="s">
        <v>570</v>
      </c>
      <c r="D36" s="1178"/>
      <c r="E36" s="1179"/>
      <c r="F36" s="36">
        <v>11.39</v>
      </c>
      <c r="G36" s="37">
        <v>11.04</v>
      </c>
      <c r="H36" s="37">
        <v>10.74</v>
      </c>
      <c r="I36" s="37">
        <v>9.91</v>
      </c>
      <c r="J36" s="38">
        <v>10.29</v>
      </c>
      <c r="K36" s="22"/>
      <c r="L36" s="22"/>
      <c r="M36" s="22"/>
      <c r="N36" s="22"/>
      <c r="O36" s="22"/>
      <c r="P36" s="22"/>
    </row>
    <row r="37" spans="1:16" ht="39" customHeight="1" x14ac:dyDescent="0.15">
      <c r="A37" s="22"/>
      <c r="B37" s="35"/>
      <c r="C37" s="1177" t="s">
        <v>571</v>
      </c>
      <c r="D37" s="1178"/>
      <c r="E37" s="1179"/>
      <c r="F37" s="36">
        <v>2.52</v>
      </c>
      <c r="G37" s="37">
        <v>3.53</v>
      </c>
      <c r="H37" s="37">
        <v>1.56</v>
      </c>
      <c r="I37" s="37">
        <v>4.5599999999999996</v>
      </c>
      <c r="J37" s="38">
        <v>8.3800000000000008</v>
      </c>
      <c r="K37" s="22"/>
      <c r="L37" s="22"/>
      <c r="M37" s="22"/>
      <c r="N37" s="22"/>
      <c r="O37" s="22"/>
      <c r="P37" s="22"/>
    </row>
    <row r="38" spans="1:16" ht="39" customHeight="1" x14ac:dyDescent="0.15">
      <c r="A38" s="22"/>
      <c r="B38" s="35"/>
      <c r="C38" s="1177" t="s">
        <v>572</v>
      </c>
      <c r="D38" s="1178"/>
      <c r="E38" s="1179"/>
      <c r="F38" s="36">
        <v>1.95</v>
      </c>
      <c r="G38" s="37">
        <v>2.16</v>
      </c>
      <c r="H38" s="37">
        <v>2.81</v>
      </c>
      <c r="I38" s="37">
        <v>2.97</v>
      </c>
      <c r="J38" s="38">
        <v>2.97</v>
      </c>
      <c r="K38" s="22"/>
      <c r="L38" s="22"/>
      <c r="M38" s="22"/>
      <c r="N38" s="22"/>
      <c r="O38" s="22"/>
      <c r="P38" s="22"/>
    </row>
    <row r="39" spans="1:16" ht="39" customHeight="1" x14ac:dyDescent="0.15">
      <c r="A39" s="22"/>
      <c r="B39" s="35"/>
      <c r="C39" s="1177" t="s">
        <v>573</v>
      </c>
      <c r="D39" s="1178"/>
      <c r="E39" s="1179"/>
      <c r="F39" s="36">
        <v>0.95</v>
      </c>
      <c r="G39" s="37">
        <v>1.78</v>
      </c>
      <c r="H39" s="37">
        <v>1.3</v>
      </c>
      <c r="I39" s="37">
        <v>1.39</v>
      </c>
      <c r="J39" s="38">
        <v>1.73</v>
      </c>
      <c r="K39" s="22"/>
      <c r="L39" s="22"/>
      <c r="M39" s="22"/>
      <c r="N39" s="22"/>
      <c r="O39" s="22"/>
      <c r="P39" s="22"/>
    </row>
    <row r="40" spans="1:16" ht="39" customHeight="1" x14ac:dyDescent="0.15">
      <c r="A40" s="22"/>
      <c r="B40" s="35"/>
      <c r="C40" s="1177" t="s">
        <v>574</v>
      </c>
      <c r="D40" s="1178"/>
      <c r="E40" s="1179"/>
      <c r="F40" s="36" t="s">
        <v>511</v>
      </c>
      <c r="G40" s="37" t="s">
        <v>511</v>
      </c>
      <c r="H40" s="37">
        <v>0.3</v>
      </c>
      <c r="I40" s="37">
        <v>0.11</v>
      </c>
      <c r="J40" s="38">
        <v>0.38</v>
      </c>
      <c r="K40" s="22"/>
      <c r="L40" s="22"/>
      <c r="M40" s="22"/>
      <c r="N40" s="22"/>
      <c r="O40" s="22"/>
      <c r="P40" s="22"/>
    </row>
    <row r="41" spans="1:16" ht="39" customHeight="1" x14ac:dyDescent="0.15">
      <c r="A41" s="22"/>
      <c r="B41" s="35"/>
      <c r="C41" s="1177" t="s">
        <v>575</v>
      </c>
      <c r="D41" s="1178"/>
      <c r="E41" s="1179"/>
      <c r="F41" s="36">
        <v>0.01</v>
      </c>
      <c r="G41" s="37">
        <v>0.01</v>
      </c>
      <c r="H41" s="37">
        <v>0</v>
      </c>
      <c r="I41" s="37">
        <v>0.01</v>
      </c>
      <c r="J41" s="38">
        <v>0</v>
      </c>
      <c r="K41" s="22"/>
      <c r="L41" s="22"/>
      <c r="M41" s="22"/>
      <c r="N41" s="22"/>
      <c r="O41" s="22"/>
      <c r="P41" s="22"/>
    </row>
    <row r="42" spans="1:16" ht="39" customHeight="1" x14ac:dyDescent="0.15">
      <c r="A42" s="22"/>
      <c r="B42" s="39"/>
      <c r="C42" s="1177" t="s">
        <v>576</v>
      </c>
      <c r="D42" s="1178"/>
      <c r="E42" s="1179"/>
      <c r="F42" s="36" t="s">
        <v>511</v>
      </c>
      <c r="G42" s="37" t="s">
        <v>511</v>
      </c>
      <c r="H42" s="37" t="s">
        <v>511</v>
      </c>
      <c r="I42" s="37" t="s">
        <v>511</v>
      </c>
      <c r="J42" s="38" t="s">
        <v>511</v>
      </c>
      <c r="K42" s="22"/>
      <c r="L42" s="22"/>
      <c r="M42" s="22"/>
      <c r="N42" s="22"/>
      <c r="O42" s="22"/>
      <c r="P42" s="22"/>
    </row>
    <row r="43" spans="1:16" ht="39" customHeight="1" thickBot="1" x14ac:dyDescent="0.2">
      <c r="A43" s="22"/>
      <c r="B43" s="40"/>
      <c r="C43" s="1180" t="s">
        <v>577</v>
      </c>
      <c r="D43" s="1181"/>
      <c r="E43" s="1182"/>
      <c r="F43" s="41">
        <v>0</v>
      </c>
      <c r="G43" s="42">
        <v>0.01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gxUFgSdZHssVHoMut6KiCD0iD71jE+wBWC8eTI/LqHLbUlyBAAj+RS0ov8Pxv3zJA4V8akbIicFB2sGDhZH/A==" saltValue="1PdI5UxcwoG0nB56nac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03" t="s">
        <v>11</v>
      </c>
      <c r="C45" s="1204"/>
      <c r="D45" s="58"/>
      <c r="E45" s="1209" t="s">
        <v>12</v>
      </c>
      <c r="F45" s="1209"/>
      <c r="G45" s="1209"/>
      <c r="H45" s="1209"/>
      <c r="I45" s="1209"/>
      <c r="J45" s="1210"/>
      <c r="K45" s="59">
        <v>2613</v>
      </c>
      <c r="L45" s="60">
        <v>2187</v>
      </c>
      <c r="M45" s="60">
        <v>2217</v>
      </c>
      <c r="N45" s="60">
        <v>2160</v>
      </c>
      <c r="O45" s="61">
        <v>2165</v>
      </c>
      <c r="P45" s="48"/>
      <c r="Q45" s="48"/>
      <c r="R45" s="48"/>
      <c r="S45" s="48"/>
      <c r="T45" s="48"/>
      <c r="U45" s="48"/>
    </row>
    <row r="46" spans="1:21" ht="30.75" customHeight="1" x14ac:dyDescent="0.15">
      <c r="A46" s="48"/>
      <c r="B46" s="1205"/>
      <c r="C46" s="1206"/>
      <c r="D46" s="62"/>
      <c r="E46" s="1187" t="s">
        <v>13</v>
      </c>
      <c r="F46" s="1187"/>
      <c r="G46" s="1187"/>
      <c r="H46" s="1187"/>
      <c r="I46" s="1187"/>
      <c r="J46" s="1188"/>
      <c r="K46" s="63" t="s">
        <v>511</v>
      </c>
      <c r="L46" s="64" t="s">
        <v>511</v>
      </c>
      <c r="M46" s="64" t="s">
        <v>511</v>
      </c>
      <c r="N46" s="64" t="s">
        <v>511</v>
      </c>
      <c r="O46" s="65" t="s">
        <v>511</v>
      </c>
      <c r="P46" s="48"/>
      <c r="Q46" s="48"/>
      <c r="R46" s="48"/>
      <c r="S46" s="48"/>
      <c r="T46" s="48"/>
      <c r="U46" s="48"/>
    </row>
    <row r="47" spans="1:21" ht="30.75" customHeight="1" x14ac:dyDescent="0.15">
      <c r="A47" s="48"/>
      <c r="B47" s="1205"/>
      <c r="C47" s="1206"/>
      <c r="D47" s="62"/>
      <c r="E47" s="1187" t="s">
        <v>14</v>
      </c>
      <c r="F47" s="1187"/>
      <c r="G47" s="1187"/>
      <c r="H47" s="1187"/>
      <c r="I47" s="1187"/>
      <c r="J47" s="1188"/>
      <c r="K47" s="63" t="s">
        <v>511</v>
      </c>
      <c r="L47" s="64" t="s">
        <v>511</v>
      </c>
      <c r="M47" s="64" t="s">
        <v>511</v>
      </c>
      <c r="N47" s="64" t="s">
        <v>511</v>
      </c>
      <c r="O47" s="65" t="s">
        <v>511</v>
      </c>
      <c r="P47" s="48"/>
      <c r="Q47" s="48"/>
      <c r="R47" s="48"/>
      <c r="S47" s="48"/>
      <c r="T47" s="48"/>
      <c r="U47" s="48"/>
    </row>
    <row r="48" spans="1:21" ht="30.75" customHeight="1" x14ac:dyDescent="0.15">
      <c r="A48" s="48"/>
      <c r="B48" s="1205"/>
      <c r="C48" s="1206"/>
      <c r="D48" s="62"/>
      <c r="E48" s="1187" t="s">
        <v>15</v>
      </c>
      <c r="F48" s="1187"/>
      <c r="G48" s="1187"/>
      <c r="H48" s="1187"/>
      <c r="I48" s="1187"/>
      <c r="J48" s="1188"/>
      <c r="K48" s="63">
        <v>501</v>
      </c>
      <c r="L48" s="64">
        <v>547</v>
      </c>
      <c r="M48" s="64">
        <v>206</v>
      </c>
      <c r="N48" s="64">
        <v>164</v>
      </c>
      <c r="O48" s="65">
        <v>204</v>
      </c>
      <c r="P48" s="48"/>
      <c r="Q48" s="48"/>
      <c r="R48" s="48"/>
      <c r="S48" s="48"/>
      <c r="T48" s="48"/>
      <c r="U48" s="48"/>
    </row>
    <row r="49" spans="1:21" ht="30.75" customHeight="1" x14ac:dyDescent="0.15">
      <c r="A49" s="48"/>
      <c r="B49" s="1205"/>
      <c r="C49" s="1206"/>
      <c r="D49" s="62"/>
      <c r="E49" s="1187" t="s">
        <v>16</v>
      </c>
      <c r="F49" s="1187"/>
      <c r="G49" s="1187"/>
      <c r="H49" s="1187"/>
      <c r="I49" s="1187"/>
      <c r="J49" s="1188"/>
      <c r="K49" s="63">
        <v>33</v>
      </c>
      <c r="L49" s="64">
        <v>42</v>
      </c>
      <c r="M49" s="64">
        <v>62</v>
      </c>
      <c r="N49" s="64">
        <v>137</v>
      </c>
      <c r="O49" s="65">
        <v>114</v>
      </c>
      <c r="P49" s="48"/>
      <c r="Q49" s="48"/>
      <c r="R49" s="48"/>
      <c r="S49" s="48"/>
      <c r="T49" s="48"/>
      <c r="U49" s="48"/>
    </row>
    <row r="50" spans="1:21" ht="30.75" customHeight="1" x14ac:dyDescent="0.15">
      <c r="A50" s="48"/>
      <c r="B50" s="1205"/>
      <c r="C50" s="1206"/>
      <c r="D50" s="62"/>
      <c r="E50" s="1187" t="s">
        <v>17</v>
      </c>
      <c r="F50" s="1187"/>
      <c r="G50" s="1187"/>
      <c r="H50" s="1187"/>
      <c r="I50" s="1187"/>
      <c r="J50" s="1188"/>
      <c r="K50" s="63">
        <v>29</v>
      </c>
      <c r="L50" s="64">
        <v>103</v>
      </c>
      <c r="M50" s="64">
        <v>105</v>
      </c>
      <c r="N50" s="64">
        <v>88</v>
      </c>
      <c r="O50" s="65">
        <v>89</v>
      </c>
      <c r="P50" s="48"/>
      <c r="Q50" s="48"/>
      <c r="R50" s="48"/>
      <c r="S50" s="48"/>
      <c r="T50" s="48"/>
      <c r="U50" s="48"/>
    </row>
    <row r="51" spans="1:21" ht="30.75" customHeight="1" x14ac:dyDescent="0.15">
      <c r="A51" s="48"/>
      <c r="B51" s="1207"/>
      <c r="C51" s="1208"/>
      <c r="D51" s="66"/>
      <c r="E51" s="1187" t="s">
        <v>18</v>
      </c>
      <c r="F51" s="1187"/>
      <c r="G51" s="1187"/>
      <c r="H51" s="1187"/>
      <c r="I51" s="1187"/>
      <c r="J51" s="1188"/>
      <c r="K51" s="63">
        <v>0</v>
      </c>
      <c r="L51" s="64">
        <v>0</v>
      </c>
      <c r="M51" s="64">
        <v>0</v>
      </c>
      <c r="N51" s="64">
        <v>0</v>
      </c>
      <c r="O51" s="65">
        <v>0</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2470</v>
      </c>
      <c r="L52" s="64">
        <v>1883</v>
      </c>
      <c r="M52" s="64">
        <v>1851</v>
      </c>
      <c r="N52" s="64">
        <v>1821</v>
      </c>
      <c r="O52" s="65">
        <v>1752</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706</v>
      </c>
      <c r="L53" s="69">
        <v>996</v>
      </c>
      <c r="M53" s="69">
        <v>739</v>
      </c>
      <c r="N53" s="69">
        <v>728</v>
      </c>
      <c r="O53" s="70">
        <v>820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193" t="s">
        <v>25</v>
      </c>
      <c r="C57" s="1194"/>
      <c r="D57" s="1197" t="s">
        <v>26</v>
      </c>
      <c r="E57" s="1198"/>
      <c r="F57" s="1198"/>
      <c r="G57" s="1198"/>
      <c r="H57" s="1198"/>
      <c r="I57" s="1198"/>
      <c r="J57" s="1199"/>
      <c r="K57" s="83"/>
      <c r="L57" s="84"/>
      <c r="M57" s="84"/>
      <c r="N57" s="84"/>
      <c r="O57" s="85"/>
    </row>
    <row r="58" spans="1:21" ht="31.5" customHeight="1" thickBot="1" x14ac:dyDescent="0.2">
      <c r="B58" s="1195"/>
      <c r="C58" s="1196"/>
      <c r="D58" s="1200" t="s">
        <v>27</v>
      </c>
      <c r="E58" s="1201"/>
      <c r="F58" s="1201"/>
      <c r="G58" s="1201"/>
      <c r="H58" s="1201"/>
      <c r="I58" s="1201"/>
      <c r="J58" s="120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zxZbbFAqe0ITEDuB1EJGX/PCVtdyOCinNIoMtcoLn/81GqOFUyy+TdyiHdUVKQ2leZNsYh8WMKpIRUBhu4UeA==" saltValue="7DGWg/pDF/v/H5AHUsLwQ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23" t="s">
        <v>30</v>
      </c>
      <c r="C41" s="1224"/>
      <c r="D41" s="102"/>
      <c r="E41" s="1225" t="s">
        <v>31</v>
      </c>
      <c r="F41" s="1225"/>
      <c r="G41" s="1225"/>
      <c r="H41" s="1226"/>
      <c r="I41" s="346">
        <v>21306</v>
      </c>
      <c r="J41" s="347">
        <v>21134</v>
      </c>
      <c r="K41" s="347">
        <v>21118</v>
      </c>
      <c r="L41" s="347">
        <v>22147</v>
      </c>
      <c r="M41" s="348">
        <v>21934</v>
      </c>
    </row>
    <row r="42" spans="2:13" ht="27.75" customHeight="1" x14ac:dyDescent="0.15">
      <c r="B42" s="1213"/>
      <c r="C42" s="1214"/>
      <c r="D42" s="103"/>
      <c r="E42" s="1217" t="s">
        <v>32</v>
      </c>
      <c r="F42" s="1217"/>
      <c r="G42" s="1217"/>
      <c r="H42" s="1218"/>
      <c r="I42" s="349">
        <v>644</v>
      </c>
      <c r="J42" s="350">
        <v>604</v>
      </c>
      <c r="K42" s="350">
        <v>565</v>
      </c>
      <c r="L42" s="350">
        <v>515</v>
      </c>
      <c r="M42" s="351">
        <v>474</v>
      </c>
    </row>
    <row r="43" spans="2:13" ht="27.75" customHeight="1" x14ac:dyDescent="0.15">
      <c r="B43" s="1213"/>
      <c r="C43" s="1214"/>
      <c r="D43" s="103"/>
      <c r="E43" s="1217" t="s">
        <v>33</v>
      </c>
      <c r="F43" s="1217"/>
      <c r="G43" s="1217"/>
      <c r="H43" s="1218"/>
      <c r="I43" s="349">
        <v>8663</v>
      </c>
      <c r="J43" s="350">
        <v>8567</v>
      </c>
      <c r="K43" s="350">
        <v>8270</v>
      </c>
      <c r="L43" s="350">
        <v>7556</v>
      </c>
      <c r="M43" s="351">
        <v>6922</v>
      </c>
    </row>
    <row r="44" spans="2:13" ht="27.75" customHeight="1" x14ac:dyDescent="0.15">
      <c r="B44" s="1213"/>
      <c r="C44" s="1214"/>
      <c r="D44" s="103"/>
      <c r="E44" s="1217" t="s">
        <v>34</v>
      </c>
      <c r="F44" s="1217"/>
      <c r="G44" s="1217"/>
      <c r="H44" s="1218"/>
      <c r="I44" s="349">
        <v>1055</v>
      </c>
      <c r="J44" s="350">
        <v>1132</v>
      </c>
      <c r="K44" s="350">
        <v>1092</v>
      </c>
      <c r="L44" s="350">
        <v>955</v>
      </c>
      <c r="M44" s="351">
        <v>696</v>
      </c>
    </row>
    <row r="45" spans="2:13" ht="27.75" customHeight="1" x14ac:dyDescent="0.15">
      <c r="B45" s="1213"/>
      <c r="C45" s="1214"/>
      <c r="D45" s="103"/>
      <c r="E45" s="1217" t="s">
        <v>35</v>
      </c>
      <c r="F45" s="1217"/>
      <c r="G45" s="1217"/>
      <c r="H45" s="1218"/>
      <c r="I45" s="349">
        <v>3119</v>
      </c>
      <c r="J45" s="350">
        <v>2939</v>
      </c>
      <c r="K45" s="350">
        <v>3089</v>
      </c>
      <c r="L45" s="350">
        <v>3106</v>
      </c>
      <c r="M45" s="351">
        <v>3172</v>
      </c>
    </row>
    <row r="46" spans="2:13" ht="27.75" customHeight="1" x14ac:dyDescent="0.15">
      <c r="B46" s="1213"/>
      <c r="C46" s="1214"/>
      <c r="D46" s="104"/>
      <c r="E46" s="1217" t="s">
        <v>36</v>
      </c>
      <c r="F46" s="1217"/>
      <c r="G46" s="1217"/>
      <c r="H46" s="1218"/>
      <c r="I46" s="349" t="s">
        <v>511</v>
      </c>
      <c r="J46" s="350" t="s">
        <v>511</v>
      </c>
      <c r="K46" s="350" t="s">
        <v>511</v>
      </c>
      <c r="L46" s="350" t="s">
        <v>511</v>
      </c>
      <c r="M46" s="351" t="s">
        <v>511</v>
      </c>
    </row>
    <row r="47" spans="2:13" ht="27.75" customHeight="1" x14ac:dyDescent="0.15">
      <c r="B47" s="1213"/>
      <c r="C47" s="1214"/>
      <c r="D47" s="105"/>
      <c r="E47" s="1227" t="s">
        <v>37</v>
      </c>
      <c r="F47" s="1228"/>
      <c r="G47" s="1228"/>
      <c r="H47" s="1229"/>
      <c r="I47" s="349" t="s">
        <v>511</v>
      </c>
      <c r="J47" s="350" t="s">
        <v>511</v>
      </c>
      <c r="K47" s="350" t="s">
        <v>511</v>
      </c>
      <c r="L47" s="350" t="s">
        <v>511</v>
      </c>
      <c r="M47" s="351" t="s">
        <v>511</v>
      </c>
    </row>
    <row r="48" spans="2:13" ht="27.75" customHeight="1" x14ac:dyDescent="0.15">
      <c r="B48" s="1213"/>
      <c r="C48" s="1214"/>
      <c r="D48" s="103"/>
      <c r="E48" s="1217" t="s">
        <v>38</v>
      </c>
      <c r="F48" s="1217"/>
      <c r="G48" s="1217"/>
      <c r="H48" s="1218"/>
      <c r="I48" s="349" t="s">
        <v>511</v>
      </c>
      <c r="J48" s="350" t="s">
        <v>511</v>
      </c>
      <c r="K48" s="350" t="s">
        <v>511</v>
      </c>
      <c r="L48" s="350" t="s">
        <v>511</v>
      </c>
      <c r="M48" s="351" t="s">
        <v>511</v>
      </c>
    </row>
    <row r="49" spans="2:13" ht="27.75" customHeight="1" x14ac:dyDescent="0.15">
      <c r="B49" s="1215"/>
      <c r="C49" s="1216"/>
      <c r="D49" s="103"/>
      <c r="E49" s="1217" t="s">
        <v>39</v>
      </c>
      <c r="F49" s="1217"/>
      <c r="G49" s="1217"/>
      <c r="H49" s="1218"/>
      <c r="I49" s="349" t="s">
        <v>511</v>
      </c>
      <c r="J49" s="350" t="s">
        <v>511</v>
      </c>
      <c r="K49" s="350" t="s">
        <v>511</v>
      </c>
      <c r="L49" s="350" t="s">
        <v>511</v>
      </c>
      <c r="M49" s="351" t="s">
        <v>511</v>
      </c>
    </row>
    <row r="50" spans="2:13" ht="27.75" customHeight="1" x14ac:dyDescent="0.15">
      <c r="B50" s="1211" t="s">
        <v>40</v>
      </c>
      <c r="C50" s="1212"/>
      <c r="D50" s="106"/>
      <c r="E50" s="1217" t="s">
        <v>41</v>
      </c>
      <c r="F50" s="1217"/>
      <c r="G50" s="1217"/>
      <c r="H50" s="1218"/>
      <c r="I50" s="349">
        <v>2135</v>
      </c>
      <c r="J50" s="350">
        <v>1884</v>
      </c>
      <c r="K50" s="350">
        <v>2226</v>
      </c>
      <c r="L50" s="350">
        <v>2145</v>
      </c>
      <c r="M50" s="351">
        <v>2844</v>
      </c>
    </row>
    <row r="51" spans="2:13" ht="27.75" customHeight="1" x14ac:dyDescent="0.15">
      <c r="B51" s="1213"/>
      <c r="C51" s="1214"/>
      <c r="D51" s="103"/>
      <c r="E51" s="1217" t="s">
        <v>42</v>
      </c>
      <c r="F51" s="1217"/>
      <c r="G51" s="1217"/>
      <c r="H51" s="1218"/>
      <c r="I51" s="349">
        <v>4306</v>
      </c>
      <c r="J51" s="350">
        <v>4079</v>
      </c>
      <c r="K51" s="350">
        <v>3863</v>
      </c>
      <c r="L51" s="350">
        <v>3604</v>
      </c>
      <c r="M51" s="351">
        <v>3456</v>
      </c>
    </row>
    <row r="52" spans="2:13" ht="27.75" customHeight="1" x14ac:dyDescent="0.15">
      <c r="B52" s="1215"/>
      <c r="C52" s="1216"/>
      <c r="D52" s="103"/>
      <c r="E52" s="1217" t="s">
        <v>43</v>
      </c>
      <c r="F52" s="1217"/>
      <c r="G52" s="1217"/>
      <c r="H52" s="1218"/>
      <c r="I52" s="349">
        <v>18193</v>
      </c>
      <c r="J52" s="350">
        <v>18065</v>
      </c>
      <c r="K52" s="350">
        <v>17817</v>
      </c>
      <c r="L52" s="350">
        <v>17521</v>
      </c>
      <c r="M52" s="351">
        <v>16895</v>
      </c>
    </row>
    <row r="53" spans="2:13" ht="27.75" customHeight="1" thickBot="1" x14ac:dyDescent="0.2">
      <c r="B53" s="1219" t="s">
        <v>21</v>
      </c>
      <c r="C53" s="1220"/>
      <c r="D53" s="107"/>
      <c r="E53" s="1221" t="s">
        <v>44</v>
      </c>
      <c r="F53" s="1221"/>
      <c r="G53" s="1221"/>
      <c r="H53" s="1222"/>
      <c r="I53" s="352">
        <v>10154</v>
      </c>
      <c r="J53" s="353">
        <v>10348</v>
      </c>
      <c r="K53" s="353">
        <v>10227</v>
      </c>
      <c r="L53" s="353">
        <v>11009</v>
      </c>
      <c r="M53" s="354">
        <v>10002</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TJWsncxWGDkJFx5GhJ8VXnGL+CegrHM3hW/RERGmvTVIEr0KV9mG7IFr4dH5fz6XoLoSTzFWINoH5aCk69idjw==" saltValue="AMQW+4Zo/mVd/vcgamVx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554</v>
      </c>
      <c r="G54" s="116" t="s">
        <v>555</v>
      </c>
      <c r="H54" s="117" t="s">
        <v>556</v>
      </c>
    </row>
    <row r="55" spans="2:8" ht="52.5" customHeight="1" x14ac:dyDescent="0.15">
      <c r="B55" s="118"/>
      <c r="C55" s="1238" t="s">
        <v>47</v>
      </c>
      <c r="D55" s="1238"/>
      <c r="E55" s="1239"/>
      <c r="F55" s="119">
        <v>454</v>
      </c>
      <c r="G55" s="119">
        <v>318</v>
      </c>
      <c r="H55" s="120">
        <v>905</v>
      </c>
    </row>
    <row r="56" spans="2:8" ht="52.5" customHeight="1" x14ac:dyDescent="0.15">
      <c r="B56" s="121"/>
      <c r="C56" s="1240" t="s">
        <v>48</v>
      </c>
      <c r="D56" s="1240"/>
      <c r="E56" s="1241"/>
      <c r="F56" s="122">
        <v>124</v>
      </c>
      <c r="G56" s="122">
        <v>135</v>
      </c>
      <c r="H56" s="123">
        <v>348</v>
      </c>
    </row>
    <row r="57" spans="2:8" ht="53.25" customHeight="1" x14ac:dyDescent="0.15">
      <c r="B57" s="121"/>
      <c r="C57" s="1242" t="s">
        <v>49</v>
      </c>
      <c r="D57" s="1242"/>
      <c r="E57" s="1243"/>
      <c r="F57" s="124">
        <v>868</v>
      </c>
      <c r="G57" s="124">
        <v>881</v>
      </c>
      <c r="H57" s="125">
        <v>693</v>
      </c>
    </row>
    <row r="58" spans="2:8" ht="45.75" customHeight="1" x14ac:dyDescent="0.15">
      <c r="B58" s="126"/>
      <c r="C58" s="1230" t="s">
        <v>585</v>
      </c>
      <c r="D58" s="1231"/>
      <c r="E58" s="1232"/>
      <c r="F58" s="127">
        <v>170</v>
      </c>
      <c r="G58" s="127">
        <v>208</v>
      </c>
      <c r="H58" s="128">
        <v>256</v>
      </c>
    </row>
    <row r="59" spans="2:8" ht="45.75" customHeight="1" x14ac:dyDescent="0.15">
      <c r="B59" s="126"/>
      <c r="C59" s="1230" t="s">
        <v>584</v>
      </c>
      <c r="D59" s="1231"/>
      <c r="E59" s="1232"/>
      <c r="F59" s="127">
        <v>543</v>
      </c>
      <c r="G59" s="127">
        <v>391</v>
      </c>
      <c r="H59" s="128">
        <v>162</v>
      </c>
    </row>
    <row r="60" spans="2:8" ht="45.75" customHeight="1" x14ac:dyDescent="0.15">
      <c r="B60" s="126"/>
      <c r="C60" s="1230" t="s">
        <v>586</v>
      </c>
      <c r="D60" s="1231"/>
      <c r="E60" s="1232"/>
      <c r="F60" s="127">
        <v>100</v>
      </c>
      <c r="G60" s="127">
        <v>99</v>
      </c>
      <c r="H60" s="128">
        <v>98</v>
      </c>
    </row>
    <row r="61" spans="2:8" ht="45.75" customHeight="1" x14ac:dyDescent="0.15">
      <c r="B61" s="126"/>
      <c r="C61" s="1230" t="s">
        <v>587</v>
      </c>
      <c r="D61" s="1231"/>
      <c r="E61" s="1232"/>
      <c r="F61" s="127">
        <v>2</v>
      </c>
      <c r="G61" s="127">
        <v>82</v>
      </c>
      <c r="H61" s="128">
        <v>82</v>
      </c>
    </row>
    <row r="62" spans="2:8" ht="45.75" customHeight="1" thickBot="1" x14ac:dyDescent="0.2">
      <c r="B62" s="129"/>
      <c r="C62" s="1233" t="s">
        <v>588</v>
      </c>
      <c r="D62" s="1234"/>
      <c r="E62" s="1235"/>
      <c r="F62" s="130">
        <v>41</v>
      </c>
      <c r="G62" s="130">
        <v>40</v>
      </c>
      <c r="H62" s="131">
        <v>38</v>
      </c>
    </row>
    <row r="63" spans="2:8" ht="52.5" customHeight="1" thickBot="1" x14ac:dyDescent="0.2">
      <c r="B63" s="132"/>
      <c r="C63" s="1236" t="s">
        <v>50</v>
      </c>
      <c r="D63" s="1236"/>
      <c r="E63" s="1237"/>
      <c r="F63" s="133">
        <v>1446</v>
      </c>
      <c r="G63" s="133">
        <v>1334</v>
      </c>
      <c r="H63" s="134">
        <v>1947</v>
      </c>
    </row>
    <row r="64" spans="2:8" x14ac:dyDescent="0.15"/>
  </sheetData>
  <sheetProtection algorithmName="SHA-512" hashValue="48yXgy5qIwBxXVMSSyG/7KnD36TiLMO+vQLqcAQ0ufMhYsuqcvnfSUt+O4rRQhuoTNKhQA+ECfk0t1JqFE59Sw==" saltValue="9jv6qbkzblAOUBnKMmwn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603</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604</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6" t="s">
        <v>605</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x14ac:dyDescent="0.15">
      <c r="B44" s="369"/>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x14ac:dyDescent="0.15">
      <c r="B45" s="369"/>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x14ac:dyDescent="0.15">
      <c r="B46" s="369"/>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x14ac:dyDescent="0.15">
      <c r="B47" s="369"/>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606</v>
      </c>
    </row>
    <row r="50" spans="1:109" x14ac:dyDescent="0.15">
      <c r="B50" s="369"/>
      <c r="G50" s="1250"/>
      <c r="H50" s="1250"/>
      <c r="I50" s="1250"/>
      <c r="J50" s="1250"/>
      <c r="K50" s="379"/>
      <c r="L50" s="379"/>
      <c r="M50" s="380"/>
      <c r="N50" s="380"/>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9" t="s">
        <v>552</v>
      </c>
      <c r="BQ50" s="1249"/>
      <c r="BR50" s="1249"/>
      <c r="BS50" s="1249"/>
      <c r="BT50" s="1249"/>
      <c r="BU50" s="1249"/>
      <c r="BV50" s="1249"/>
      <c r="BW50" s="1249"/>
      <c r="BX50" s="1249" t="s">
        <v>553</v>
      </c>
      <c r="BY50" s="1249"/>
      <c r="BZ50" s="1249"/>
      <c r="CA50" s="1249"/>
      <c r="CB50" s="1249"/>
      <c r="CC50" s="1249"/>
      <c r="CD50" s="1249"/>
      <c r="CE50" s="1249"/>
      <c r="CF50" s="1249" t="s">
        <v>554</v>
      </c>
      <c r="CG50" s="1249"/>
      <c r="CH50" s="1249"/>
      <c r="CI50" s="1249"/>
      <c r="CJ50" s="1249"/>
      <c r="CK50" s="1249"/>
      <c r="CL50" s="1249"/>
      <c r="CM50" s="1249"/>
      <c r="CN50" s="1249" t="s">
        <v>555</v>
      </c>
      <c r="CO50" s="1249"/>
      <c r="CP50" s="1249"/>
      <c r="CQ50" s="1249"/>
      <c r="CR50" s="1249"/>
      <c r="CS50" s="1249"/>
      <c r="CT50" s="1249"/>
      <c r="CU50" s="1249"/>
      <c r="CV50" s="1249" t="s">
        <v>556</v>
      </c>
      <c r="CW50" s="1249"/>
      <c r="CX50" s="1249"/>
      <c r="CY50" s="1249"/>
      <c r="CZ50" s="1249"/>
      <c r="DA50" s="1249"/>
      <c r="DB50" s="1249"/>
      <c r="DC50" s="1249"/>
    </row>
    <row r="51" spans="1:109" ht="13.5" customHeight="1" x14ac:dyDescent="0.15">
      <c r="B51" s="369"/>
      <c r="G51" s="1252"/>
      <c r="H51" s="1252"/>
      <c r="I51" s="1265"/>
      <c r="J51" s="1265"/>
      <c r="K51" s="1251"/>
      <c r="L51" s="1251"/>
      <c r="M51" s="1251"/>
      <c r="N51" s="1251"/>
      <c r="AM51" s="378"/>
      <c r="AN51" s="1247" t="s">
        <v>607</v>
      </c>
      <c r="AO51" s="1247"/>
      <c r="AP51" s="1247"/>
      <c r="AQ51" s="1247"/>
      <c r="AR51" s="1247"/>
      <c r="AS51" s="1247"/>
      <c r="AT51" s="1247"/>
      <c r="AU51" s="1247"/>
      <c r="AV51" s="1247"/>
      <c r="AW51" s="1247"/>
      <c r="AX51" s="1247"/>
      <c r="AY51" s="1247"/>
      <c r="AZ51" s="1247"/>
      <c r="BA51" s="1247"/>
      <c r="BB51" s="1247" t="s">
        <v>608</v>
      </c>
      <c r="BC51" s="1247"/>
      <c r="BD51" s="1247"/>
      <c r="BE51" s="1247"/>
      <c r="BF51" s="1247"/>
      <c r="BG51" s="1247"/>
      <c r="BH51" s="1247"/>
      <c r="BI51" s="1247"/>
      <c r="BJ51" s="1247"/>
      <c r="BK51" s="1247"/>
      <c r="BL51" s="1247"/>
      <c r="BM51" s="1247"/>
      <c r="BN51" s="1247"/>
      <c r="BO51" s="1247"/>
      <c r="BP51" s="1244">
        <v>94.2</v>
      </c>
      <c r="BQ51" s="1244"/>
      <c r="BR51" s="1244"/>
      <c r="BS51" s="1244"/>
      <c r="BT51" s="1244"/>
      <c r="BU51" s="1244"/>
      <c r="BV51" s="1244"/>
      <c r="BW51" s="1244"/>
      <c r="BX51" s="1244">
        <v>95.3</v>
      </c>
      <c r="BY51" s="1244"/>
      <c r="BZ51" s="1244"/>
      <c r="CA51" s="1244"/>
      <c r="CB51" s="1244"/>
      <c r="CC51" s="1244"/>
      <c r="CD51" s="1244"/>
      <c r="CE51" s="1244"/>
      <c r="CF51" s="1244">
        <v>93.8</v>
      </c>
      <c r="CG51" s="1244"/>
      <c r="CH51" s="1244"/>
      <c r="CI51" s="1244"/>
      <c r="CJ51" s="1244"/>
      <c r="CK51" s="1244"/>
      <c r="CL51" s="1244"/>
      <c r="CM51" s="1244"/>
      <c r="CN51" s="1244">
        <v>97.7</v>
      </c>
      <c r="CO51" s="1244"/>
      <c r="CP51" s="1244"/>
      <c r="CQ51" s="1244"/>
      <c r="CR51" s="1244"/>
      <c r="CS51" s="1244"/>
      <c r="CT51" s="1244"/>
      <c r="CU51" s="1244"/>
      <c r="CV51" s="1244">
        <v>84</v>
      </c>
      <c r="CW51" s="1244"/>
      <c r="CX51" s="1244"/>
      <c r="CY51" s="1244"/>
      <c r="CZ51" s="1244"/>
      <c r="DA51" s="1244"/>
      <c r="DB51" s="1244"/>
      <c r="DC51" s="1244"/>
    </row>
    <row r="52" spans="1:109" x14ac:dyDescent="0.15">
      <c r="B52" s="369"/>
      <c r="G52" s="1252"/>
      <c r="H52" s="1252"/>
      <c r="I52" s="1265"/>
      <c r="J52" s="1265"/>
      <c r="K52" s="1251"/>
      <c r="L52" s="1251"/>
      <c r="M52" s="1251"/>
      <c r="N52" s="1251"/>
      <c r="AM52" s="378"/>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x14ac:dyDescent="0.15">
      <c r="A53" s="377"/>
      <c r="B53" s="369"/>
      <c r="G53" s="1252"/>
      <c r="H53" s="1252"/>
      <c r="I53" s="1250"/>
      <c r="J53" s="1250"/>
      <c r="K53" s="1251"/>
      <c r="L53" s="1251"/>
      <c r="M53" s="1251"/>
      <c r="N53" s="1251"/>
      <c r="AM53" s="378"/>
      <c r="AN53" s="1247"/>
      <c r="AO53" s="1247"/>
      <c r="AP53" s="1247"/>
      <c r="AQ53" s="1247"/>
      <c r="AR53" s="1247"/>
      <c r="AS53" s="1247"/>
      <c r="AT53" s="1247"/>
      <c r="AU53" s="1247"/>
      <c r="AV53" s="1247"/>
      <c r="AW53" s="1247"/>
      <c r="AX53" s="1247"/>
      <c r="AY53" s="1247"/>
      <c r="AZ53" s="1247"/>
      <c r="BA53" s="1247"/>
      <c r="BB53" s="1247" t="s">
        <v>609</v>
      </c>
      <c r="BC53" s="1247"/>
      <c r="BD53" s="1247"/>
      <c r="BE53" s="1247"/>
      <c r="BF53" s="1247"/>
      <c r="BG53" s="1247"/>
      <c r="BH53" s="1247"/>
      <c r="BI53" s="1247"/>
      <c r="BJ53" s="1247"/>
      <c r="BK53" s="1247"/>
      <c r="BL53" s="1247"/>
      <c r="BM53" s="1247"/>
      <c r="BN53" s="1247"/>
      <c r="BO53" s="1247"/>
      <c r="BP53" s="1244">
        <v>63.9</v>
      </c>
      <c r="BQ53" s="1244"/>
      <c r="BR53" s="1244"/>
      <c r="BS53" s="1244"/>
      <c r="BT53" s="1244"/>
      <c r="BU53" s="1244"/>
      <c r="BV53" s="1244"/>
      <c r="BW53" s="1244"/>
      <c r="BX53" s="1244">
        <v>65.3</v>
      </c>
      <c r="BY53" s="1244"/>
      <c r="BZ53" s="1244"/>
      <c r="CA53" s="1244"/>
      <c r="CB53" s="1244"/>
      <c r="CC53" s="1244"/>
      <c r="CD53" s="1244"/>
      <c r="CE53" s="1244"/>
      <c r="CF53" s="1244">
        <v>66.3</v>
      </c>
      <c r="CG53" s="1244"/>
      <c r="CH53" s="1244"/>
      <c r="CI53" s="1244"/>
      <c r="CJ53" s="1244"/>
      <c r="CK53" s="1244"/>
      <c r="CL53" s="1244"/>
      <c r="CM53" s="1244"/>
      <c r="CN53" s="1244">
        <v>67.8</v>
      </c>
      <c r="CO53" s="1244"/>
      <c r="CP53" s="1244"/>
      <c r="CQ53" s="1244"/>
      <c r="CR53" s="1244"/>
      <c r="CS53" s="1244"/>
      <c r="CT53" s="1244"/>
      <c r="CU53" s="1244"/>
      <c r="CV53" s="1244">
        <v>49.9</v>
      </c>
      <c r="CW53" s="1244"/>
      <c r="CX53" s="1244"/>
      <c r="CY53" s="1244"/>
      <c r="CZ53" s="1244"/>
      <c r="DA53" s="1244"/>
      <c r="DB53" s="1244"/>
      <c r="DC53" s="1244"/>
    </row>
    <row r="54" spans="1:109" x14ac:dyDescent="0.15">
      <c r="A54" s="377"/>
      <c r="B54" s="369"/>
      <c r="G54" s="1252"/>
      <c r="H54" s="1252"/>
      <c r="I54" s="1250"/>
      <c r="J54" s="1250"/>
      <c r="K54" s="1251"/>
      <c r="L54" s="1251"/>
      <c r="M54" s="1251"/>
      <c r="N54" s="1251"/>
      <c r="AM54" s="378"/>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x14ac:dyDescent="0.15">
      <c r="A55" s="377"/>
      <c r="B55" s="369"/>
      <c r="G55" s="1250"/>
      <c r="H55" s="1250"/>
      <c r="I55" s="1250"/>
      <c r="J55" s="1250"/>
      <c r="K55" s="1251"/>
      <c r="L55" s="1251"/>
      <c r="M55" s="1251"/>
      <c r="N55" s="1251"/>
      <c r="AN55" s="1249" t="s">
        <v>610</v>
      </c>
      <c r="AO55" s="1249"/>
      <c r="AP55" s="1249"/>
      <c r="AQ55" s="1249"/>
      <c r="AR55" s="1249"/>
      <c r="AS55" s="1249"/>
      <c r="AT55" s="1249"/>
      <c r="AU55" s="1249"/>
      <c r="AV55" s="1249"/>
      <c r="AW55" s="1249"/>
      <c r="AX55" s="1249"/>
      <c r="AY55" s="1249"/>
      <c r="AZ55" s="1249"/>
      <c r="BA55" s="1249"/>
      <c r="BB55" s="1247" t="s">
        <v>608</v>
      </c>
      <c r="BC55" s="1247"/>
      <c r="BD55" s="1247"/>
      <c r="BE55" s="1247"/>
      <c r="BF55" s="1247"/>
      <c r="BG55" s="1247"/>
      <c r="BH55" s="1247"/>
      <c r="BI55" s="1247"/>
      <c r="BJ55" s="1247"/>
      <c r="BK55" s="1247"/>
      <c r="BL55" s="1247"/>
      <c r="BM55" s="1247"/>
      <c r="BN55" s="1247"/>
      <c r="BO55" s="1247"/>
      <c r="BP55" s="1244">
        <v>31.9</v>
      </c>
      <c r="BQ55" s="1244"/>
      <c r="BR55" s="1244"/>
      <c r="BS55" s="1244"/>
      <c r="BT55" s="1244"/>
      <c r="BU55" s="1244"/>
      <c r="BV55" s="1244"/>
      <c r="BW55" s="1244"/>
      <c r="BX55" s="1244">
        <v>24.2</v>
      </c>
      <c r="BY55" s="1244"/>
      <c r="BZ55" s="1244"/>
      <c r="CA55" s="1244"/>
      <c r="CB55" s="1244"/>
      <c r="CC55" s="1244"/>
      <c r="CD55" s="1244"/>
      <c r="CE55" s="1244"/>
      <c r="CF55" s="1244">
        <v>22.1</v>
      </c>
      <c r="CG55" s="1244"/>
      <c r="CH55" s="1244"/>
      <c r="CI55" s="1244"/>
      <c r="CJ55" s="1244"/>
      <c r="CK55" s="1244"/>
      <c r="CL55" s="1244"/>
      <c r="CM55" s="1244"/>
      <c r="CN55" s="1244">
        <v>20.399999999999999</v>
      </c>
      <c r="CO55" s="1244"/>
      <c r="CP55" s="1244"/>
      <c r="CQ55" s="1244"/>
      <c r="CR55" s="1244"/>
      <c r="CS55" s="1244"/>
      <c r="CT55" s="1244"/>
      <c r="CU55" s="1244"/>
      <c r="CV55" s="1244">
        <v>11.2</v>
      </c>
      <c r="CW55" s="1244"/>
      <c r="CX55" s="1244"/>
      <c r="CY55" s="1244"/>
      <c r="CZ55" s="1244"/>
      <c r="DA55" s="1244"/>
      <c r="DB55" s="1244"/>
      <c r="DC55" s="1244"/>
    </row>
    <row r="56" spans="1:109" x14ac:dyDescent="0.15">
      <c r="A56" s="377"/>
      <c r="B56" s="369"/>
      <c r="G56" s="1250"/>
      <c r="H56" s="1250"/>
      <c r="I56" s="1250"/>
      <c r="J56" s="1250"/>
      <c r="K56" s="1251"/>
      <c r="L56" s="1251"/>
      <c r="M56" s="1251"/>
      <c r="N56" s="1251"/>
      <c r="AN56" s="1249"/>
      <c r="AO56" s="1249"/>
      <c r="AP56" s="1249"/>
      <c r="AQ56" s="1249"/>
      <c r="AR56" s="1249"/>
      <c r="AS56" s="1249"/>
      <c r="AT56" s="1249"/>
      <c r="AU56" s="1249"/>
      <c r="AV56" s="1249"/>
      <c r="AW56" s="1249"/>
      <c r="AX56" s="1249"/>
      <c r="AY56" s="1249"/>
      <c r="AZ56" s="1249"/>
      <c r="BA56" s="1249"/>
      <c r="BB56" s="1247"/>
      <c r="BC56" s="1247"/>
      <c r="BD56" s="1247"/>
      <c r="BE56" s="1247"/>
      <c r="BF56" s="1247"/>
      <c r="BG56" s="1247"/>
      <c r="BH56" s="1247"/>
      <c r="BI56" s="1247"/>
      <c r="BJ56" s="1247"/>
      <c r="BK56" s="1247"/>
      <c r="BL56" s="1247"/>
      <c r="BM56" s="1247"/>
      <c r="BN56" s="1247"/>
      <c r="BO56" s="1247"/>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377" customFormat="1" x14ac:dyDescent="0.15">
      <c r="B57" s="381"/>
      <c r="G57" s="1250"/>
      <c r="H57" s="1250"/>
      <c r="I57" s="1245"/>
      <c r="J57" s="1245"/>
      <c r="K57" s="1251"/>
      <c r="L57" s="1251"/>
      <c r="M57" s="1251"/>
      <c r="N57" s="1251"/>
      <c r="AM57" s="363"/>
      <c r="AN57" s="1249"/>
      <c r="AO57" s="1249"/>
      <c r="AP57" s="1249"/>
      <c r="AQ57" s="1249"/>
      <c r="AR57" s="1249"/>
      <c r="AS57" s="1249"/>
      <c r="AT57" s="1249"/>
      <c r="AU57" s="1249"/>
      <c r="AV57" s="1249"/>
      <c r="AW57" s="1249"/>
      <c r="AX57" s="1249"/>
      <c r="AY57" s="1249"/>
      <c r="AZ57" s="1249"/>
      <c r="BA57" s="1249"/>
      <c r="BB57" s="1247" t="s">
        <v>611</v>
      </c>
      <c r="BC57" s="1247"/>
      <c r="BD57" s="1247"/>
      <c r="BE57" s="1247"/>
      <c r="BF57" s="1247"/>
      <c r="BG57" s="1247"/>
      <c r="BH57" s="1247"/>
      <c r="BI57" s="1247"/>
      <c r="BJ57" s="1247"/>
      <c r="BK57" s="1247"/>
      <c r="BL57" s="1247"/>
      <c r="BM57" s="1247"/>
      <c r="BN57" s="1247"/>
      <c r="BO57" s="1247"/>
      <c r="BP57" s="1244">
        <v>59.4</v>
      </c>
      <c r="BQ57" s="1244"/>
      <c r="BR57" s="1244"/>
      <c r="BS57" s="1244"/>
      <c r="BT57" s="1244"/>
      <c r="BU57" s="1244"/>
      <c r="BV57" s="1244"/>
      <c r="BW57" s="1244"/>
      <c r="BX57" s="1244">
        <v>60.1</v>
      </c>
      <c r="BY57" s="1244"/>
      <c r="BZ57" s="1244"/>
      <c r="CA57" s="1244"/>
      <c r="CB57" s="1244"/>
      <c r="CC57" s="1244"/>
      <c r="CD57" s="1244"/>
      <c r="CE57" s="1244"/>
      <c r="CF57" s="1244">
        <v>61.5</v>
      </c>
      <c r="CG57" s="1244"/>
      <c r="CH57" s="1244"/>
      <c r="CI57" s="1244"/>
      <c r="CJ57" s="1244"/>
      <c r="CK57" s="1244"/>
      <c r="CL57" s="1244"/>
      <c r="CM57" s="1244"/>
      <c r="CN57" s="1244">
        <v>63.1</v>
      </c>
      <c r="CO57" s="1244"/>
      <c r="CP57" s="1244"/>
      <c r="CQ57" s="1244"/>
      <c r="CR57" s="1244"/>
      <c r="CS57" s="1244"/>
      <c r="CT57" s="1244"/>
      <c r="CU57" s="1244"/>
      <c r="CV57" s="1244">
        <v>63.2</v>
      </c>
      <c r="CW57" s="1244"/>
      <c r="CX57" s="1244"/>
      <c r="CY57" s="1244"/>
      <c r="CZ57" s="1244"/>
      <c r="DA57" s="1244"/>
      <c r="DB57" s="1244"/>
      <c r="DC57" s="1244"/>
      <c r="DD57" s="382"/>
      <c r="DE57" s="381"/>
    </row>
    <row r="58" spans="1:109" s="377" customFormat="1" x14ac:dyDescent="0.15">
      <c r="A58" s="363"/>
      <c r="B58" s="381"/>
      <c r="G58" s="1250"/>
      <c r="H58" s="1250"/>
      <c r="I58" s="1245"/>
      <c r="J58" s="1245"/>
      <c r="K58" s="1251"/>
      <c r="L58" s="1251"/>
      <c r="M58" s="1251"/>
      <c r="N58" s="1251"/>
      <c r="AM58" s="363"/>
      <c r="AN58" s="1249"/>
      <c r="AO58" s="1249"/>
      <c r="AP58" s="1249"/>
      <c r="AQ58" s="1249"/>
      <c r="AR58" s="1249"/>
      <c r="AS58" s="1249"/>
      <c r="AT58" s="1249"/>
      <c r="AU58" s="1249"/>
      <c r="AV58" s="1249"/>
      <c r="AW58" s="1249"/>
      <c r="AX58" s="1249"/>
      <c r="AY58" s="1249"/>
      <c r="AZ58" s="1249"/>
      <c r="BA58" s="1249"/>
      <c r="BB58" s="1247"/>
      <c r="BC58" s="1247"/>
      <c r="BD58" s="1247"/>
      <c r="BE58" s="1247"/>
      <c r="BF58" s="1247"/>
      <c r="BG58" s="1247"/>
      <c r="BH58" s="1247"/>
      <c r="BI58" s="1247"/>
      <c r="BJ58" s="1247"/>
      <c r="BK58" s="1247"/>
      <c r="BL58" s="1247"/>
      <c r="BM58" s="1247"/>
      <c r="BN58" s="1247"/>
      <c r="BO58" s="1247"/>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612</v>
      </c>
    </row>
    <row r="64" spans="1:109" x14ac:dyDescent="0.15">
      <c r="B64" s="369"/>
      <c r="G64" s="376"/>
      <c r="I64" s="389"/>
      <c r="J64" s="389"/>
      <c r="K64" s="389"/>
      <c r="L64" s="389"/>
      <c r="M64" s="389"/>
      <c r="N64" s="390"/>
      <c r="AM64" s="376"/>
      <c r="AN64" s="376" t="s">
        <v>604</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6" t="s">
        <v>613</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x14ac:dyDescent="0.15">
      <c r="B66" s="369"/>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x14ac:dyDescent="0.15">
      <c r="B67" s="369"/>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x14ac:dyDescent="0.15">
      <c r="B68" s="369"/>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x14ac:dyDescent="0.15">
      <c r="B69" s="369"/>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606</v>
      </c>
    </row>
    <row r="72" spans="2:107" x14ac:dyDescent="0.15">
      <c r="B72" s="369"/>
      <c r="G72" s="1250"/>
      <c r="H72" s="1250"/>
      <c r="I72" s="1250"/>
      <c r="J72" s="1250"/>
      <c r="K72" s="379"/>
      <c r="L72" s="379"/>
      <c r="M72" s="380"/>
      <c r="N72" s="380"/>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9" t="s">
        <v>552</v>
      </c>
      <c r="BQ72" s="1249"/>
      <c r="BR72" s="1249"/>
      <c r="BS72" s="1249"/>
      <c r="BT72" s="1249"/>
      <c r="BU72" s="1249"/>
      <c r="BV72" s="1249"/>
      <c r="BW72" s="1249"/>
      <c r="BX72" s="1249" t="s">
        <v>553</v>
      </c>
      <c r="BY72" s="1249"/>
      <c r="BZ72" s="1249"/>
      <c r="CA72" s="1249"/>
      <c r="CB72" s="1249"/>
      <c r="CC72" s="1249"/>
      <c r="CD72" s="1249"/>
      <c r="CE72" s="1249"/>
      <c r="CF72" s="1249" t="s">
        <v>554</v>
      </c>
      <c r="CG72" s="1249"/>
      <c r="CH72" s="1249"/>
      <c r="CI72" s="1249"/>
      <c r="CJ72" s="1249"/>
      <c r="CK72" s="1249"/>
      <c r="CL72" s="1249"/>
      <c r="CM72" s="1249"/>
      <c r="CN72" s="1249" t="s">
        <v>555</v>
      </c>
      <c r="CO72" s="1249"/>
      <c r="CP72" s="1249"/>
      <c r="CQ72" s="1249"/>
      <c r="CR72" s="1249"/>
      <c r="CS72" s="1249"/>
      <c r="CT72" s="1249"/>
      <c r="CU72" s="1249"/>
      <c r="CV72" s="1249" t="s">
        <v>556</v>
      </c>
      <c r="CW72" s="1249"/>
      <c r="CX72" s="1249"/>
      <c r="CY72" s="1249"/>
      <c r="CZ72" s="1249"/>
      <c r="DA72" s="1249"/>
      <c r="DB72" s="1249"/>
      <c r="DC72" s="1249"/>
    </row>
    <row r="73" spans="2:107" x14ac:dyDescent="0.15">
      <c r="B73" s="369"/>
      <c r="G73" s="1252"/>
      <c r="H73" s="1252"/>
      <c r="I73" s="1252"/>
      <c r="J73" s="1252"/>
      <c r="K73" s="1248"/>
      <c r="L73" s="1248"/>
      <c r="M73" s="1248"/>
      <c r="N73" s="1248"/>
      <c r="AM73" s="378"/>
      <c r="AN73" s="1247" t="s">
        <v>607</v>
      </c>
      <c r="AO73" s="1247"/>
      <c r="AP73" s="1247"/>
      <c r="AQ73" s="1247"/>
      <c r="AR73" s="1247"/>
      <c r="AS73" s="1247"/>
      <c r="AT73" s="1247"/>
      <c r="AU73" s="1247"/>
      <c r="AV73" s="1247"/>
      <c r="AW73" s="1247"/>
      <c r="AX73" s="1247"/>
      <c r="AY73" s="1247"/>
      <c r="AZ73" s="1247"/>
      <c r="BA73" s="1247"/>
      <c r="BB73" s="1247" t="s">
        <v>614</v>
      </c>
      <c r="BC73" s="1247"/>
      <c r="BD73" s="1247"/>
      <c r="BE73" s="1247"/>
      <c r="BF73" s="1247"/>
      <c r="BG73" s="1247"/>
      <c r="BH73" s="1247"/>
      <c r="BI73" s="1247"/>
      <c r="BJ73" s="1247"/>
      <c r="BK73" s="1247"/>
      <c r="BL73" s="1247"/>
      <c r="BM73" s="1247"/>
      <c r="BN73" s="1247"/>
      <c r="BO73" s="1247"/>
      <c r="BP73" s="1244">
        <v>94.2</v>
      </c>
      <c r="BQ73" s="1244"/>
      <c r="BR73" s="1244"/>
      <c r="BS73" s="1244"/>
      <c r="BT73" s="1244"/>
      <c r="BU73" s="1244"/>
      <c r="BV73" s="1244"/>
      <c r="BW73" s="1244"/>
      <c r="BX73" s="1244">
        <v>95.3</v>
      </c>
      <c r="BY73" s="1244"/>
      <c r="BZ73" s="1244"/>
      <c r="CA73" s="1244"/>
      <c r="CB73" s="1244"/>
      <c r="CC73" s="1244"/>
      <c r="CD73" s="1244"/>
      <c r="CE73" s="1244"/>
      <c r="CF73" s="1244">
        <v>93.8</v>
      </c>
      <c r="CG73" s="1244"/>
      <c r="CH73" s="1244"/>
      <c r="CI73" s="1244"/>
      <c r="CJ73" s="1244"/>
      <c r="CK73" s="1244"/>
      <c r="CL73" s="1244"/>
      <c r="CM73" s="1244"/>
      <c r="CN73" s="1244">
        <v>97.7</v>
      </c>
      <c r="CO73" s="1244"/>
      <c r="CP73" s="1244"/>
      <c r="CQ73" s="1244"/>
      <c r="CR73" s="1244"/>
      <c r="CS73" s="1244"/>
      <c r="CT73" s="1244"/>
      <c r="CU73" s="1244"/>
      <c r="CV73" s="1244">
        <v>84</v>
      </c>
      <c r="CW73" s="1244"/>
      <c r="CX73" s="1244"/>
      <c r="CY73" s="1244"/>
      <c r="CZ73" s="1244"/>
      <c r="DA73" s="1244"/>
      <c r="DB73" s="1244"/>
      <c r="DC73" s="1244"/>
    </row>
    <row r="74" spans="2:107" x14ac:dyDescent="0.15">
      <c r="B74" s="369"/>
      <c r="G74" s="1252"/>
      <c r="H74" s="1252"/>
      <c r="I74" s="1252"/>
      <c r="J74" s="1252"/>
      <c r="K74" s="1248"/>
      <c r="L74" s="1248"/>
      <c r="M74" s="1248"/>
      <c r="N74" s="1248"/>
      <c r="AM74" s="378"/>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x14ac:dyDescent="0.15">
      <c r="B75" s="369"/>
      <c r="G75" s="1252"/>
      <c r="H75" s="1252"/>
      <c r="I75" s="1250"/>
      <c r="J75" s="1250"/>
      <c r="K75" s="1251"/>
      <c r="L75" s="1251"/>
      <c r="M75" s="1251"/>
      <c r="N75" s="1251"/>
      <c r="AM75" s="378"/>
      <c r="AN75" s="1247"/>
      <c r="AO75" s="1247"/>
      <c r="AP75" s="1247"/>
      <c r="AQ75" s="1247"/>
      <c r="AR75" s="1247"/>
      <c r="AS75" s="1247"/>
      <c r="AT75" s="1247"/>
      <c r="AU75" s="1247"/>
      <c r="AV75" s="1247"/>
      <c r="AW75" s="1247"/>
      <c r="AX75" s="1247"/>
      <c r="AY75" s="1247"/>
      <c r="AZ75" s="1247"/>
      <c r="BA75" s="1247"/>
      <c r="BB75" s="1247" t="s">
        <v>615</v>
      </c>
      <c r="BC75" s="1247"/>
      <c r="BD75" s="1247"/>
      <c r="BE75" s="1247"/>
      <c r="BF75" s="1247"/>
      <c r="BG75" s="1247"/>
      <c r="BH75" s="1247"/>
      <c r="BI75" s="1247"/>
      <c r="BJ75" s="1247"/>
      <c r="BK75" s="1247"/>
      <c r="BL75" s="1247"/>
      <c r="BM75" s="1247"/>
      <c r="BN75" s="1247"/>
      <c r="BO75" s="1247"/>
      <c r="BP75" s="1244">
        <v>7.8</v>
      </c>
      <c r="BQ75" s="1244"/>
      <c r="BR75" s="1244"/>
      <c r="BS75" s="1244"/>
      <c r="BT75" s="1244"/>
      <c r="BU75" s="1244"/>
      <c r="BV75" s="1244"/>
      <c r="BW75" s="1244"/>
      <c r="BX75" s="1244">
        <v>7.7</v>
      </c>
      <c r="BY75" s="1244"/>
      <c r="BZ75" s="1244"/>
      <c r="CA75" s="1244"/>
      <c r="CB75" s="1244"/>
      <c r="CC75" s="1244"/>
      <c r="CD75" s="1244"/>
      <c r="CE75" s="1244"/>
      <c r="CF75" s="1244">
        <v>7.5</v>
      </c>
      <c r="CG75" s="1244"/>
      <c r="CH75" s="1244"/>
      <c r="CI75" s="1244"/>
      <c r="CJ75" s="1244"/>
      <c r="CK75" s="1244"/>
      <c r="CL75" s="1244"/>
      <c r="CM75" s="1244"/>
      <c r="CN75" s="1244">
        <v>7.4</v>
      </c>
      <c r="CO75" s="1244"/>
      <c r="CP75" s="1244"/>
      <c r="CQ75" s="1244"/>
      <c r="CR75" s="1244"/>
      <c r="CS75" s="1244"/>
      <c r="CT75" s="1244"/>
      <c r="CU75" s="1244"/>
      <c r="CV75" s="1244">
        <v>6.7</v>
      </c>
      <c r="CW75" s="1244"/>
      <c r="CX75" s="1244"/>
      <c r="CY75" s="1244"/>
      <c r="CZ75" s="1244"/>
      <c r="DA75" s="1244"/>
      <c r="DB75" s="1244"/>
      <c r="DC75" s="1244"/>
    </row>
    <row r="76" spans="2:107" x14ac:dyDescent="0.15">
      <c r="B76" s="369"/>
      <c r="G76" s="1252"/>
      <c r="H76" s="1252"/>
      <c r="I76" s="1250"/>
      <c r="J76" s="1250"/>
      <c r="K76" s="1251"/>
      <c r="L76" s="1251"/>
      <c r="M76" s="1251"/>
      <c r="N76" s="1251"/>
      <c r="AM76" s="378"/>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x14ac:dyDescent="0.15">
      <c r="B77" s="369"/>
      <c r="G77" s="1250"/>
      <c r="H77" s="1250"/>
      <c r="I77" s="1250"/>
      <c r="J77" s="1250"/>
      <c r="K77" s="1248"/>
      <c r="L77" s="1248"/>
      <c r="M77" s="1248"/>
      <c r="N77" s="1248"/>
      <c r="AN77" s="1249" t="s">
        <v>610</v>
      </c>
      <c r="AO77" s="1249"/>
      <c r="AP77" s="1249"/>
      <c r="AQ77" s="1249"/>
      <c r="AR77" s="1249"/>
      <c r="AS77" s="1249"/>
      <c r="AT77" s="1249"/>
      <c r="AU77" s="1249"/>
      <c r="AV77" s="1249"/>
      <c r="AW77" s="1249"/>
      <c r="AX77" s="1249"/>
      <c r="AY77" s="1249"/>
      <c r="AZ77" s="1249"/>
      <c r="BA77" s="1249"/>
      <c r="BB77" s="1247" t="s">
        <v>608</v>
      </c>
      <c r="BC77" s="1247"/>
      <c r="BD77" s="1247"/>
      <c r="BE77" s="1247"/>
      <c r="BF77" s="1247"/>
      <c r="BG77" s="1247"/>
      <c r="BH77" s="1247"/>
      <c r="BI77" s="1247"/>
      <c r="BJ77" s="1247"/>
      <c r="BK77" s="1247"/>
      <c r="BL77" s="1247"/>
      <c r="BM77" s="1247"/>
      <c r="BN77" s="1247"/>
      <c r="BO77" s="1247"/>
      <c r="BP77" s="1244">
        <v>31.9</v>
      </c>
      <c r="BQ77" s="1244"/>
      <c r="BR77" s="1244"/>
      <c r="BS77" s="1244"/>
      <c r="BT77" s="1244"/>
      <c r="BU77" s="1244"/>
      <c r="BV77" s="1244"/>
      <c r="BW77" s="1244"/>
      <c r="BX77" s="1244">
        <v>24.2</v>
      </c>
      <c r="BY77" s="1244"/>
      <c r="BZ77" s="1244"/>
      <c r="CA77" s="1244"/>
      <c r="CB77" s="1244"/>
      <c r="CC77" s="1244"/>
      <c r="CD77" s="1244"/>
      <c r="CE77" s="1244"/>
      <c r="CF77" s="1244">
        <v>22.1</v>
      </c>
      <c r="CG77" s="1244"/>
      <c r="CH77" s="1244"/>
      <c r="CI77" s="1244"/>
      <c r="CJ77" s="1244"/>
      <c r="CK77" s="1244"/>
      <c r="CL77" s="1244"/>
      <c r="CM77" s="1244"/>
      <c r="CN77" s="1244">
        <v>20.399999999999999</v>
      </c>
      <c r="CO77" s="1244"/>
      <c r="CP77" s="1244"/>
      <c r="CQ77" s="1244"/>
      <c r="CR77" s="1244"/>
      <c r="CS77" s="1244"/>
      <c r="CT77" s="1244"/>
      <c r="CU77" s="1244"/>
      <c r="CV77" s="1244">
        <v>11.2</v>
      </c>
      <c r="CW77" s="1244"/>
      <c r="CX77" s="1244"/>
      <c r="CY77" s="1244"/>
      <c r="CZ77" s="1244"/>
      <c r="DA77" s="1244"/>
      <c r="DB77" s="1244"/>
      <c r="DC77" s="1244"/>
    </row>
    <row r="78" spans="2:107" x14ac:dyDescent="0.15">
      <c r="B78" s="369"/>
      <c r="G78" s="1250"/>
      <c r="H78" s="1250"/>
      <c r="I78" s="1250"/>
      <c r="J78" s="1250"/>
      <c r="K78" s="1248"/>
      <c r="L78" s="1248"/>
      <c r="M78" s="1248"/>
      <c r="N78" s="1248"/>
      <c r="AN78" s="1249"/>
      <c r="AO78" s="1249"/>
      <c r="AP78" s="1249"/>
      <c r="AQ78" s="1249"/>
      <c r="AR78" s="1249"/>
      <c r="AS78" s="1249"/>
      <c r="AT78" s="1249"/>
      <c r="AU78" s="1249"/>
      <c r="AV78" s="1249"/>
      <c r="AW78" s="1249"/>
      <c r="AX78" s="1249"/>
      <c r="AY78" s="1249"/>
      <c r="AZ78" s="1249"/>
      <c r="BA78" s="1249"/>
      <c r="BB78" s="1247"/>
      <c r="BC78" s="1247"/>
      <c r="BD78" s="1247"/>
      <c r="BE78" s="1247"/>
      <c r="BF78" s="1247"/>
      <c r="BG78" s="1247"/>
      <c r="BH78" s="1247"/>
      <c r="BI78" s="1247"/>
      <c r="BJ78" s="1247"/>
      <c r="BK78" s="1247"/>
      <c r="BL78" s="1247"/>
      <c r="BM78" s="1247"/>
      <c r="BN78" s="1247"/>
      <c r="BO78" s="1247"/>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x14ac:dyDescent="0.15">
      <c r="B79" s="369"/>
      <c r="G79" s="1250"/>
      <c r="H79" s="1250"/>
      <c r="I79" s="1245"/>
      <c r="J79" s="1245"/>
      <c r="K79" s="1246"/>
      <c r="L79" s="1246"/>
      <c r="M79" s="1246"/>
      <c r="N79" s="1246"/>
      <c r="AN79" s="1249"/>
      <c r="AO79" s="1249"/>
      <c r="AP79" s="1249"/>
      <c r="AQ79" s="1249"/>
      <c r="AR79" s="1249"/>
      <c r="AS79" s="1249"/>
      <c r="AT79" s="1249"/>
      <c r="AU79" s="1249"/>
      <c r="AV79" s="1249"/>
      <c r="AW79" s="1249"/>
      <c r="AX79" s="1249"/>
      <c r="AY79" s="1249"/>
      <c r="AZ79" s="1249"/>
      <c r="BA79" s="1249"/>
      <c r="BB79" s="1247" t="s">
        <v>615</v>
      </c>
      <c r="BC79" s="1247"/>
      <c r="BD79" s="1247"/>
      <c r="BE79" s="1247"/>
      <c r="BF79" s="1247"/>
      <c r="BG79" s="1247"/>
      <c r="BH79" s="1247"/>
      <c r="BI79" s="1247"/>
      <c r="BJ79" s="1247"/>
      <c r="BK79" s="1247"/>
      <c r="BL79" s="1247"/>
      <c r="BM79" s="1247"/>
      <c r="BN79" s="1247"/>
      <c r="BO79" s="1247"/>
      <c r="BP79" s="1244">
        <v>6.6</v>
      </c>
      <c r="BQ79" s="1244"/>
      <c r="BR79" s="1244"/>
      <c r="BS79" s="1244"/>
      <c r="BT79" s="1244"/>
      <c r="BU79" s="1244"/>
      <c r="BV79" s="1244"/>
      <c r="BW79" s="1244"/>
      <c r="BX79" s="1244">
        <v>6.4</v>
      </c>
      <c r="BY79" s="1244"/>
      <c r="BZ79" s="1244"/>
      <c r="CA79" s="1244"/>
      <c r="CB79" s="1244"/>
      <c r="CC79" s="1244"/>
      <c r="CD79" s="1244"/>
      <c r="CE79" s="1244"/>
      <c r="CF79" s="1244">
        <v>6.3</v>
      </c>
      <c r="CG79" s="1244"/>
      <c r="CH79" s="1244"/>
      <c r="CI79" s="1244"/>
      <c r="CJ79" s="1244"/>
      <c r="CK79" s="1244"/>
      <c r="CL79" s="1244"/>
      <c r="CM79" s="1244"/>
      <c r="CN79" s="1244">
        <v>6.2</v>
      </c>
      <c r="CO79" s="1244"/>
      <c r="CP79" s="1244"/>
      <c r="CQ79" s="1244"/>
      <c r="CR79" s="1244"/>
      <c r="CS79" s="1244"/>
      <c r="CT79" s="1244"/>
      <c r="CU79" s="1244"/>
      <c r="CV79" s="1244">
        <v>5.7</v>
      </c>
      <c r="CW79" s="1244"/>
      <c r="CX79" s="1244"/>
      <c r="CY79" s="1244"/>
      <c r="CZ79" s="1244"/>
      <c r="DA79" s="1244"/>
      <c r="DB79" s="1244"/>
      <c r="DC79" s="1244"/>
    </row>
    <row r="80" spans="2:107" x14ac:dyDescent="0.15">
      <c r="B80" s="369"/>
      <c r="G80" s="1250"/>
      <c r="H80" s="1250"/>
      <c r="I80" s="1245"/>
      <c r="J80" s="1245"/>
      <c r="K80" s="1246"/>
      <c r="L80" s="1246"/>
      <c r="M80" s="1246"/>
      <c r="N80" s="1246"/>
      <c r="AN80" s="1249"/>
      <c r="AO80" s="1249"/>
      <c r="AP80" s="1249"/>
      <c r="AQ80" s="1249"/>
      <c r="AR80" s="1249"/>
      <c r="AS80" s="1249"/>
      <c r="AT80" s="1249"/>
      <c r="AU80" s="1249"/>
      <c r="AV80" s="1249"/>
      <c r="AW80" s="1249"/>
      <c r="AX80" s="1249"/>
      <c r="AY80" s="1249"/>
      <c r="AZ80" s="1249"/>
      <c r="BA80" s="1249"/>
      <c r="BB80" s="1247"/>
      <c r="BC80" s="1247"/>
      <c r="BD80" s="1247"/>
      <c r="BE80" s="1247"/>
      <c r="BF80" s="1247"/>
      <c r="BG80" s="1247"/>
      <c r="BH80" s="1247"/>
      <c r="BI80" s="1247"/>
      <c r="BJ80" s="1247"/>
      <c r="BK80" s="1247"/>
      <c r="BL80" s="1247"/>
      <c r="BM80" s="1247"/>
      <c r="BN80" s="1247"/>
      <c r="BO80" s="1247"/>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HJXmxyPPzm2et/8Rr1eIAZAelZ+FPg4Iod/yeWevow41EIQUMvWzWEIa7t07G3JmD9+Dwic06HgMhVwXJWR71Q==" saltValue="2zDphO8ZjfrsZvGBzzpqq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616</v>
      </c>
    </row>
  </sheetData>
  <sheetProtection algorithmName="SHA-512" hashValue="DfMAPM6d23ShNGDzGFyM3LVFTkAbbQc4McgA8STzDLqiJbApr4F0SW1p/raNlhKeUi6WC6N2bgZUe6z/gJDqhw==" saltValue="NgllCouijb5HB8LMH33c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499</v>
      </c>
    </row>
  </sheetData>
  <sheetProtection algorithmName="SHA-512" hashValue="bvakyKzipt0rcIZGVNIhvRO5gogh87SehG+8aakV3MXdjTFyZ7UFozhOC0PhVwaUpggRtMNstGfNZKYWLUifNA==" saltValue="rR5nzKLm9Ntaw/GGVvadC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549</v>
      </c>
      <c r="G2" s="148"/>
      <c r="H2" s="149"/>
    </row>
    <row r="3" spans="1:8" x14ac:dyDescent="0.15">
      <c r="A3" s="145" t="s">
        <v>542</v>
      </c>
      <c r="B3" s="150"/>
      <c r="C3" s="151"/>
      <c r="D3" s="152">
        <v>43752</v>
      </c>
      <c r="E3" s="153"/>
      <c r="F3" s="154">
        <v>47820</v>
      </c>
      <c r="G3" s="155"/>
      <c r="H3" s="156"/>
    </row>
    <row r="4" spans="1:8" x14ac:dyDescent="0.15">
      <c r="A4" s="157"/>
      <c r="B4" s="158"/>
      <c r="C4" s="159"/>
      <c r="D4" s="160">
        <v>26262</v>
      </c>
      <c r="E4" s="161"/>
      <c r="F4" s="162">
        <v>25855</v>
      </c>
      <c r="G4" s="163"/>
      <c r="H4" s="164"/>
    </row>
    <row r="5" spans="1:8" x14ac:dyDescent="0.15">
      <c r="A5" s="145" t="s">
        <v>544</v>
      </c>
      <c r="B5" s="150"/>
      <c r="C5" s="151"/>
      <c r="D5" s="152">
        <v>29096</v>
      </c>
      <c r="E5" s="153"/>
      <c r="F5" s="154">
        <v>41934</v>
      </c>
      <c r="G5" s="155"/>
      <c r="H5" s="156"/>
    </row>
    <row r="6" spans="1:8" x14ac:dyDescent="0.15">
      <c r="A6" s="157"/>
      <c r="B6" s="158"/>
      <c r="C6" s="159"/>
      <c r="D6" s="160">
        <v>11858</v>
      </c>
      <c r="E6" s="161"/>
      <c r="F6" s="162">
        <v>23352</v>
      </c>
      <c r="G6" s="163"/>
      <c r="H6" s="164"/>
    </row>
    <row r="7" spans="1:8" x14ac:dyDescent="0.15">
      <c r="A7" s="145" t="s">
        <v>545</v>
      </c>
      <c r="B7" s="150"/>
      <c r="C7" s="151"/>
      <c r="D7" s="152">
        <v>43057</v>
      </c>
      <c r="E7" s="153"/>
      <c r="F7" s="154">
        <v>45588</v>
      </c>
      <c r="G7" s="155"/>
      <c r="H7" s="156"/>
    </row>
    <row r="8" spans="1:8" x14ac:dyDescent="0.15">
      <c r="A8" s="157"/>
      <c r="B8" s="158"/>
      <c r="C8" s="159"/>
      <c r="D8" s="160">
        <v>28336</v>
      </c>
      <c r="E8" s="161"/>
      <c r="F8" s="162">
        <v>24150</v>
      </c>
      <c r="G8" s="163"/>
      <c r="H8" s="164"/>
    </row>
    <row r="9" spans="1:8" x14ac:dyDescent="0.15">
      <c r="A9" s="145" t="s">
        <v>546</v>
      </c>
      <c r="B9" s="150"/>
      <c r="C9" s="151"/>
      <c r="D9" s="152">
        <v>58974</v>
      </c>
      <c r="E9" s="153"/>
      <c r="F9" s="154">
        <v>45483</v>
      </c>
      <c r="G9" s="155"/>
      <c r="H9" s="156"/>
    </row>
    <row r="10" spans="1:8" x14ac:dyDescent="0.15">
      <c r="A10" s="157"/>
      <c r="B10" s="158"/>
      <c r="C10" s="159"/>
      <c r="D10" s="160">
        <v>50873</v>
      </c>
      <c r="E10" s="161"/>
      <c r="F10" s="162">
        <v>24241</v>
      </c>
      <c r="G10" s="163"/>
      <c r="H10" s="164"/>
    </row>
    <row r="11" spans="1:8" x14ac:dyDescent="0.15">
      <c r="A11" s="145" t="s">
        <v>547</v>
      </c>
      <c r="B11" s="150"/>
      <c r="C11" s="151"/>
      <c r="D11" s="152">
        <v>25428</v>
      </c>
      <c r="E11" s="153"/>
      <c r="F11" s="154">
        <v>45945</v>
      </c>
      <c r="G11" s="155"/>
      <c r="H11" s="156"/>
    </row>
    <row r="12" spans="1:8" x14ac:dyDescent="0.15">
      <c r="A12" s="157"/>
      <c r="B12" s="158"/>
      <c r="C12" s="165"/>
      <c r="D12" s="160">
        <v>19933</v>
      </c>
      <c r="E12" s="161"/>
      <c r="F12" s="162">
        <v>25180</v>
      </c>
      <c r="G12" s="163"/>
      <c r="H12" s="164"/>
    </row>
    <row r="13" spans="1:8" x14ac:dyDescent="0.15">
      <c r="A13" s="145"/>
      <c r="B13" s="150"/>
      <c r="C13" s="166"/>
      <c r="D13" s="167">
        <v>40061</v>
      </c>
      <c r="E13" s="168"/>
      <c r="F13" s="169">
        <v>45354</v>
      </c>
      <c r="G13" s="170"/>
      <c r="H13" s="156"/>
    </row>
    <row r="14" spans="1:8" x14ac:dyDescent="0.15">
      <c r="A14" s="157"/>
      <c r="B14" s="158"/>
      <c r="C14" s="159"/>
      <c r="D14" s="160">
        <v>27452</v>
      </c>
      <c r="E14" s="161"/>
      <c r="F14" s="162">
        <v>24556</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2.0699999999999998</v>
      </c>
      <c r="C19" s="171">
        <f>ROUND(VALUE(SUBSTITUTE(実質収支比率等に係る経年分析!G$48,"▲","-")),2)</f>
        <v>3.11</v>
      </c>
      <c r="D19" s="171">
        <f>ROUND(VALUE(SUBSTITUTE(実質収支比率等に係る経年分析!H$48,"▲","-")),2)</f>
        <v>1.21</v>
      </c>
      <c r="E19" s="171">
        <f>ROUND(VALUE(SUBSTITUTE(実質収支比率等に係る経年分析!I$48,"▲","-")),2)</f>
        <v>4.33</v>
      </c>
      <c r="F19" s="171">
        <f>ROUND(VALUE(SUBSTITUTE(実質収支比率等に係る経年分析!J$48,"▲","-")),2)</f>
        <v>8.25</v>
      </c>
    </row>
    <row r="20" spans="1:11" x14ac:dyDescent="0.15">
      <c r="A20" s="171" t="s">
        <v>54</v>
      </c>
      <c r="B20" s="171">
        <f>ROUND(VALUE(SUBSTITUTE(実質収支比率等に係る経年分析!F$47,"▲","-")),2)</f>
        <v>5.94</v>
      </c>
      <c r="C20" s="171">
        <f>ROUND(VALUE(SUBSTITUTE(実質収支比率等に係る経年分析!G$47,"▲","-")),2)</f>
        <v>3.25</v>
      </c>
      <c r="D20" s="171">
        <f>ROUND(VALUE(SUBSTITUTE(実質収支比率等に係る経年分析!H$47,"▲","-")),2)</f>
        <v>3.66</v>
      </c>
      <c r="E20" s="171">
        <f>ROUND(VALUE(SUBSTITUTE(実質収支比率等に係る経年分析!I$47,"▲","-")),2)</f>
        <v>2.4900000000000002</v>
      </c>
      <c r="F20" s="171">
        <f>ROUND(VALUE(SUBSTITUTE(実質収支比率等に係る経年分析!J$47,"▲","-")),2)</f>
        <v>6.78</v>
      </c>
    </row>
    <row r="21" spans="1:11" x14ac:dyDescent="0.15">
      <c r="A21" s="171" t="s">
        <v>55</v>
      </c>
      <c r="B21" s="171">
        <f>IF(ISNUMBER(VALUE(SUBSTITUTE(実質収支比率等に係る経年分析!F$49,"▲","-"))),ROUND(VALUE(SUBSTITUTE(実質収支比率等に係る経年分析!F$49,"▲","-")),2),NA())</f>
        <v>-3.58</v>
      </c>
      <c r="C21" s="171">
        <f>IF(ISNUMBER(VALUE(SUBSTITUTE(実質収支比率等に係る経年分析!G$49,"▲","-"))),ROUND(VALUE(SUBSTITUTE(実質収支比率等に係る経年分析!G$49,"▲","-")),2),NA())</f>
        <v>-1.61</v>
      </c>
      <c r="D21" s="171">
        <f>IF(ISNUMBER(VALUE(SUBSTITUTE(実質収支比率等に係る経年分析!H$49,"▲","-"))),ROUND(VALUE(SUBSTITUTE(実質収支比率等に係る経年分析!H$49,"▲","-")),2),NA())</f>
        <v>-1.48</v>
      </c>
      <c r="E21" s="171">
        <f>IF(ISNUMBER(VALUE(SUBSTITUTE(実質収支比率等に係る経年分析!I$49,"▲","-"))),ROUND(VALUE(SUBSTITUTE(実質収支比率等に係る経年分析!I$49,"▲","-")),2),NA())</f>
        <v>2.09</v>
      </c>
      <c r="F21" s="171">
        <f>IF(ISNUMBER(VALUE(SUBSTITUTE(実質収支比率等に係る経年分析!J$49,"▲","-"))),ROUND(VALUE(SUBSTITUTE(実質収支比率等に係る経年分析!J$49,"▲","-")),2),NA())</f>
        <v>8.51</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下水道事業会計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0.38</v>
      </c>
    </row>
    <row r="31" spans="1:11" x14ac:dyDescent="0.15">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0.95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1.78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1.39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1.73</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1.95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2.16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2.81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2.97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2.97</v>
      </c>
    </row>
    <row r="33" spans="1:16" x14ac:dyDescent="0.15">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2.52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3.53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4.5599999999999996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8.3800000000000008</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11.39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10.74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9.91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10.29</v>
      </c>
    </row>
    <row r="35" spans="1:16" x14ac:dyDescent="0.15">
      <c r="A35" s="172" t="str">
        <f>IF(連結実質赤字比率に係る赤字・黒字の構成分析!C$35="",NA(),連結実質赤字比率に係る赤字・黒字の構成分析!C$35)</f>
        <v>住宅新築資金等貸付金特別会計</v>
      </c>
      <c r="B35" s="172">
        <f>IF(ROUND(VALUE(SUBSTITUTE(連結実質赤字比率に係る赤字・黒字の構成分析!F$35,"▲", "-")), 2) &lt; 0, ABS(ROUND(VALUE(SUBSTITUTE(連結実質赤字比率に係る赤字・黒字の構成分析!F$35,"▲", "-")), 2)), NA())</f>
        <v>0.45</v>
      </c>
      <c r="C35" s="172" t="e">
        <f>IF(ROUND(VALUE(SUBSTITUTE(連結実質赤字比率に係る赤字・黒字の構成分析!F$35,"▲", "-")), 2) &gt;= 0, ABS(ROUND(VALUE(SUBSTITUTE(連結実質赤字比率に係る赤字・黒字の構成分析!F$35,"▲", "-")), 2)), NA())</f>
        <v>#N/A</v>
      </c>
      <c r="D35" s="172">
        <f>IF(ROUND(VALUE(SUBSTITUTE(連結実質赤字比率に係る赤字・黒字の構成分析!G$35,"▲", "-")), 2) &lt; 0, ABS(ROUND(VALUE(SUBSTITUTE(連結実質赤字比率に係る赤字・黒字の構成分析!G$35,"▲", "-")), 2)), NA())</f>
        <v>0.42</v>
      </c>
      <c r="E35" s="172" t="e">
        <f>IF(ROUND(VALUE(SUBSTITUTE(連結実質赤字比率に係る赤字・黒字の構成分析!G$35,"▲", "-")), 2) &gt;= 0, ABS(ROUND(VALUE(SUBSTITUTE(連結実質赤字比率に係る赤字・黒字の構成分析!G$35,"▲", "-")), 2)), NA())</f>
        <v>#N/A</v>
      </c>
      <c r="F35" s="172">
        <f>IF(ROUND(VALUE(SUBSTITUTE(連結実質赤字比率に係る赤字・黒字の構成分析!H$35,"▲", "-")), 2) &lt; 0, ABS(ROUND(VALUE(SUBSTITUTE(連結実質赤字比率に係る赤字・黒字の構成分析!H$35,"▲", "-")), 2)), NA())</f>
        <v>0.35</v>
      </c>
      <c r="G35" s="172" t="e">
        <f>IF(ROUND(VALUE(SUBSTITUTE(連結実質赤字比率に係る赤字・黒字の構成分析!H$35,"▲", "-")), 2) &gt;= 0, ABS(ROUND(VALUE(SUBSTITUTE(連結実質赤字比率に係る赤字・黒字の構成分析!H$35,"▲", "-")), 2)), NA())</f>
        <v>#N/A</v>
      </c>
      <c r="H35" s="172">
        <f>IF(ROUND(VALUE(SUBSTITUTE(連結実質赤字比率に係る赤字・黒字の構成分析!I$35,"▲", "-")), 2) &lt; 0, ABS(ROUND(VALUE(SUBSTITUTE(連結実質赤字比率に係る赤字・黒字の構成分析!I$35,"▲", "-")), 2)), NA())</f>
        <v>0.23</v>
      </c>
      <c r="I35" s="172" t="e">
        <f>IF(ROUND(VALUE(SUBSTITUTE(連結実質赤字比率に係る赤字・黒字の構成分析!I$35,"▲", "-")), 2) &gt;= 0, ABS(ROUND(VALUE(SUBSTITUTE(連結実質赤字比率に係る赤字・黒字の構成分析!I$35,"▲", "-")), 2)), NA())</f>
        <v>#N/A</v>
      </c>
      <c r="J35" s="172">
        <f>IF(ROUND(VALUE(SUBSTITUTE(連結実質赤字比率に係る赤字・黒字の構成分析!J$35,"▲", "-")), 2) &lt; 0, ABS(ROUND(VALUE(SUBSTITUTE(連結実質赤字比率に係る赤字・黒字の構成分析!J$35,"▲", "-")), 2)), NA())</f>
        <v>0.12</v>
      </c>
      <c r="K35" s="172" t="e">
        <f>IF(ROUND(VALUE(SUBSTITUTE(連結実質赤字比率に係る赤字・黒字の構成分析!J$35,"▲", "-")), 2) &gt;= 0, ABS(ROUND(VALUE(SUBSTITUTE(連結実質赤字比率に係る赤字・黒字の構成分析!J$35,"▲", "-")), 2)), NA())</f>
        <v>#N/A</v>
      </c>
    </row>
    <row r="36" spans="1:16" x14ac:dyDescent="0.15">
      <c r="A36" s="172" t="str">
        <f>IF(連結実質赤字比率に係る赤字・黒字の構成分析!C$34="",NA(),連結実質赤字比率に係る赤字・黒字の構成分析!C$34)</f>
        <v>駐車場事業特別会計</v>
      </c>
      <c r="B36" s="172">
        <f>IF(ROUND(VALUE(SUBSTITUTE(連結実質赤字比率に係る赤字・黒字の構成分析!F$34,"▲", "-")), 2) &lt; 0, ABS(ROUND(VALUE(SUBSTITUTE(連結実質赤字比率に係る赤字・黒字の構成分析!F$34,"▲", "-")), 2)), NA())</f>
        <v>0.96</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0.94</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0.94</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0.95</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0.94</v>
      </c>
      <c r="K36" s="172" t="e">
        <f>IF(ROUND(VALUE(SUBSTITUTE(連結実質赤字比率に係る赤字・黒字の構成分析!J$34,"▲", "-")), 2) &gt;= 0, ABS(ROUND(VALUE(SUBSTITUTE(連結実質赤字比率に係る赤字・黒字の構成分析!J$34,"▲", "-")), 2)), NA())</f>
        <v>#N/A</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2470</v>
      </c>
      <c r="E42" s="173"/>
      <c r="F42" s="173"/>
      <c r="G42" s="173">
        <f>'実質公債費比率（分子）の構造'!L$52</f>
        <v>1883</v>
      </c>
      <c r="H42" s="173"/>
      <c r="I42" s="173"/>
      <c r="J42" s="173">
        <f>'実質公債費比率（分子）の構造'!M$52</f>
        <v>1851</v>
      </c>
      <c r="K42" s="173"/>
      <c r="L42" s="173"/>
      <c r="M42" s="173">
        <f>'実質公債費比率（分子）の構造'!N$52</f>
        <v>1821</v>
      </c>
      <c r="N42" s="173"/>
      <c r="O42" s="173"/>
      <c r="P42" s="173">
        <f>'実質公債費比率（分子）の構造'!O$52</f>
        <v>1752</v>
      </c>
    </row>
    <row r="43" spans="1:16" x14ac:dyDescent="0.15">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29</v>
      </c>
      <c r="C44" s="173"/>
      <c r="D44" s="173"/>
      <c r="E44" s="173">
        <f>'実質公債費比率（分子）の構造'!L$50</f>
        <v>103</v>
      </c>
      <c r="F44" s="173"/>
      <c r="G44" s="173"/>
      <c r="H44" s="173">
        <f>'実質公債費比率（分子）の構造'!M$50</f>
        <v>105</v>
      </c>
      <c r="I44" s="173"/>
      <c r="J44" s="173"/>
      <c r="K44" s="173">
        <f>'実質公債費比率（分子）の構造'!N$50</f>
        <v>88</v>
      </c>
      <c r="L44" s="173"/>
      <c r="M44" s="173"/>
      <c r="N44" s="173">
        <f>'実質公債費比率（分子）の構造'!O$50</f>
        <v>89</v>
      </c>
      <c r="O44" s="173"/>
      <c r="P44" s="173"/>
    </row>
    <row r="45" spans="1:16" x14ac:dyDescent="0.15">
      <c r="A45" s="173" t="s">
        <v>65</v>
      </c>
      <c r="B45" s="173">
        <f>'実質公債費比率（分子）の構造'!K$49</f>
        <v>33</v>
      </c>
      <c r="C45" s="173"/>
      <c r="D45" s="173"/>
      <c r="E45" s="173">
        <f>'実質公債費比率（分子）の構造'!L$49</f>
        <v>42</v>
      </c>
      <c r="F45" s="173"/>
      <c r="G45" s="173"/>
      <c r="H45" s="173">
        <f>'実質公債費比率（分子）の構造'!M$49</f>
        <v>62</v>
      </c>
      <c r="I45" s="173"/>
      <c r="J45" s="173"/>
      <c r="K45" s="173">
        <f>'実質公債費比率（分子）の構造'!N$49</f>
        <v>137</v>
      </c>
      <c r="L45" s="173"/>
      <c r="M45" s="173"/>
      <c r="N45" s="173">
        <f>'実質公債費比率（分子）の構造'!O$49</f>
        <v>114</v>
      </c>
      <c r="O45" s="173"/>
      <c r="P45" s="173"/>
    </row>
    <row r="46" spans="1:16" x14ac:dyDescent="0.15">
      <c r="A46" s="173" t="s">
        <v>66</v>
      </c>
      <c r="B46" s="173">
        <f>'実質公債費比率（分子）の構造'!K$48</f>
        <v>501</v>
      </c>
      <c r="C46" s="173"/>
      <c r="D46" s="173"/>
      <c r="E46" s="173">
        <f>'実質公債費比率（分子）の構造'!L$48</f>
        <v>547</v>
      </c>
      <c r="F46" s="173"/>
      <c r="G46" s="173"/>
      <c r="H46" s="173">
        <f>'実質公債費比率（分子）の構造'!M$48</f>
        <v>206</v>
      </c>
      <c r="I46" s="173"/>
      <c r="J46" s="173"/>
      <c r="K46" s="173">
        <f>'実質公債費比率（分子）の構造'!N$48</f>
        <v>164</v>
      </c>
      <c r="L46" s="173"/>
      <c r="M46" s="173"/>
      <c r="N46" s="173">
        <f>'実質公債費比率（分子）の構造'!O$48</f>
        <v>204</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2613</v>
      </c>
      <c r="C49" s="173"/>
      <c r="D49" s="173"/>
      <c r="E49" s="173">
        <f>'実質公債費比率（分子）の構造'!L$45</f>
        <v>2187</v>
      </c>
      <c r="F49" s="173"/>
      <c r="G49" s="173"/>
      <c r="H49" s="173">
        <f>'実質公債費比率（分子）の構造'!M$45</f>
        <v>2217</v>
      </c>
      <c r="I49" s="173"/>
      <c r="J49" s="173"/>
      <c r="K49" s="173">
        <f>'実質公債費比率（分子）の構造'!N$45</f>
        <v>2160</v>
      </c>
      <c r="L49" s="173"/>
      <c r="M49" s="173"/>
      <c r="N49" s="173">
        <f>'実質公債費比率（分子）の構造'!O$45</f>
        <v>2165</v>
      </c>
      <c r="O49" s="173"/>
      <c r="P49" s="173"/>
    </row>
    <row r="50" spans="1:16" x14ac:dyDescent="0.15">
      <c r="A50" s="173" t="s">
        <v>70</v>
      </c>
      <c r="B50" s="173" t="e">
        <f>NA()</f>
        <v>#N/A</v>
      </c>
      <c r="C50" s="173">
        <f>IF(ISNUMBER('実質公債費比率（分子）の構造'!K$53),'実質公債費比率（分子）の構造'!K$53,NA())</f>
        <v>706</v>
      </c>
      <c r="D50" s="173" t="e">
        <f>NA()</f>
        <v>#N/A</v>
      </c>
      <c r="E50" s="173" t="e">
        <f>NA()</f>
        <v>#N/A</v>
      </c>
      <c r="F50" s="173">
        <f>IF(ISNUMBER('実質公債費比率（分子）の構造'!L$53),'実質公債費比率（分子）の構造'!L$53,NA())</f>
        <v>996</v>
      </c>
      <c r="G50" s="173" t="e">
        <f>NA()</f>
        <v>#N/A</v>
      </c>
      <c r="H50" s="173" t="e">
        <f>NA()</f>
        <v>#N/A</v>
      </c>
      <c r="I50" s="173">
        <f>IF(ISNUMBER('実質公債費比率（分子）の構造'!M$53),'実質公債費比率（分子）の構造'!M$53,NA())</f>
        <v>739</v>
      </c>
      <c r="J50" s="173" t="e">
        <f>NA()</f>
        <v>#N/A</v>
      </c>
      <c r="K50" s="173" t="e">
        <f>NA()</f>
        <v>#N/A</v>
      </c>
      <c r="L50" s="173">
        <f>IF(ISNUMBER('実質公債費比率（分子）の構造'!N$53),'実質公債費比率（分子）の構造'!N$53,NA())</f>
        <v>728</v>
      </c>
      <c r="M50" s="173" t="e">
        <f>NA()</f>
        <v>#N/A</v>
      </c>
      <c r="N50" s="173" t="e">
        <f>NA()</f>
        <v>#N/A</v>
      </c>
      <c r="O50" s="173">
        <f>IF(ISNUMBER('実質公債費比率（分子）の構造'!O$53),'実質公債費比率（分子）の構造'!O$53,NA())</f>
        <v>820</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18193</v>
      </c>
      <c r="E56" s="172"/>
      <c r="F56" s="172"/>
      <c r="G56" s="172">
        <f>'将来負担比率（分子）の構造'!J$52</f>
        <v>18065</v>
      </c>
      <c r="H56" s="172"/>
      <c r="I56" s="172"/>
      <c r="J56" s="172">
        <f>'将来負担比率（分子）の構造'!K$52</f>
        <v>17817</v>
      </c>
      <c r="K56" s="172"/>
      <c r="L56" s="172"/>
      <c r="M56" s="172">
        <f>'将来負担比率（分子）の構造'!L$52</f>
        <v>17521</v>
      </c>
      <c r="N56" s="172"/>
      <c r="O56" s="172"/>
      <c r="P56" s="172">
        <f>'将来負担比率（分子）の構造'!M$52</f>
        <v>16895</v>
      </c>
    </row>
    <row r="57" spans="1:16" x14ac:dyDescent="0.15">
      <c r="A57" s="172" t="s">
        <v>42</v>
      </c>
      <c r="B57" s="172"/>
      <c r="C57" s="172"/>
      <c r="D57" s="172">
        <f>'将来負担比率（分子）の構造'!I$51</f>
        <v>4306</v>
      </c>
      <c r="E57" s="172"/>
      <c r="F57" s="172"/>
      <c r="G57" s="172">
        <f>'将来負担比率（分子）の構造'!J$51</f>
        <v>4079</v>
      </c>
      <c r="H57" s="172"/>
      <c r="I57" s="172"/>
      <c r="J57" s="172">
        <f>'将来負担比率（分子）の構造'!K$51</f>
        <v>3863</v>
      </c>
      <c r="K57" s="172"/>
      <c r="L57" s="172"/>
      <c r="M57" s="172">
        <f>'将来負担比率（分子）の構造'!L$51</f>
        <v>3604</v>
      </c>
      <c r="N57" s="172"/>
      <c r="O57" s="172"/>
      <c r="P57" s="172">
        <f>'将来負担比率（分子）の構造'!M$51</f>
        <v>3456</v>
      </c>
    </row>
    <row r="58" spans="1:16" x14ac:dyDescent="0.15">
      <c r="A58" s="172" t="s">
        <v>41</v>
      </c>
      <c r="B58" s="172"/>
      <c r="C58" s="172"/>
      <c r="D58" s="172">
        <f>'将来負担比率（分子）の構造'!I$50</f>
        <v>2135</v>
      </c>
      <c r="E58" s="172"/>
      <c r="F58" s="172"/>
      <c r="G58" s="172">
        <f>'将来負担比率（分子）の構造'!J$50</f>
        <v>1884</v>
      </c>
      <c r="H58" s="172"/>
      <c r="I58" s="172"/>
      <c r="J58" s="172">
        <f>'将来負担比率（分子）の構造'!K$50</f>
        <v>2226</v>
      </c>
      <c r="K58" s="172"/>
      <c r="L58" s="172"/>
      <c r="M58" s="172">
        <f>'将来負担比率（分子）の構造'!L$50</f>
        <v>2145</v>
      </c>
      <c r="N58" s="172"/>
      <c r="O58" s="172"/>
      <c r="P58" s="172">
        <f>'将来負担比率（分子）の構造'!M$50</f>
        <v>2844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3119</v>
      </c>
      <c r="C62" s="172"/>
      <c r="D62" s="172"/>
      <c r="E62" s="172">
        <f>'将来負担比率（分子）の構造'!J$45</f>
        <v>2939</v>
      </c>
      <c r="F62" s="172"/>
      <c r="G62" s="172"/>
      <c r="H62" s="172">
        <f>'将来負担比率（分子）の構造'!K$45</f>
        <v>3089</v>
      </c>
      <c r="I62" s="172"/>
      <c r="J62" s="172"/>
      <c r="K62" s="172">
        <f>'将来負担比率（分子）の構造'!L$45</f>
        <v>3106</v>
      </c>
      <c r="L62" s="172"/>
      <c r="M62" s="172"/>
      <c r="N62" s="172">
        <f>'将来負担比率（分子）の構造'!M$45</f>
        <v>3172</v>
      </c>
      <c r="O62" s="172"/>
      <c r="P62" s="172"/>
    </row>
    <row r="63" spans="1:16" x14ac:dyDescent="0.15">
      <c r="A63" s="172" t="s">
        <v>34</v>
      </c>
      <c r="B63" s="172">
        <f>'将来負担比率（分子）の構造'!I$44</f>
        <v>1055</v>
      </c>
      <c r="C63" s="172"/>
      <c r="D63" s="172"/>
      <c r="E63" s="172">
        <f>'将来負担比率（分子）の構造'!J$44</f>
        <v>1132</v>
      </c>
      <c r="F63" s="172"/>
      <c r="G63" s="172"/>
      <c r="H63" s="172">
        <f>'将来負担比率（分子）の構造'!K$44</f>
        <v>1092</v>
      </c>
      <c r="I63" s="172"/>
      <c r="J63" s="172"/>
      <c r="K63" s="172">
        <f>'将来負担比率（分子）の構造'!L$44</f>
        <v>955</v>
      </c>
      <c r="L63" s="172"/>
      <c r="M63" s="172"/>
      <c r="N63" s="172">
        <f>'将来負担比率（分子）の構造'!M$44</f>
        <v>696</v>
      </c>
      <c r="O63" s="172"/>
      <c r="P63" s="172"/>
    </row>
    <row r="64" spans="1:16" x14ac:dyDescent="0.15">
      <c r="A64" s="172" t="s">
        <v>33</v>
      </c>
      <c r="B64" s="172">
        <f>'将来負担比率（分子）の構造'!I$43</f>
        <v>8663</v>
      </c>
      <c r="C64" s="172"/>
      <c r="D64" s="172"/>
      <c r="E64" s="172">
        <f>'将来負担比率（分子）の構造'!J$43</f>
        <v>8567</v>
      </c>
      <c r="F64" s="172"/>
      <c r="G64" s="172"/>
      <c r="H64" s="172">
        <f>'将来負担比率（分子）の構造'!K$43</f>
        <v>8270</v>
      </c>
      <c r="I64" s="172"/>
      <c r="J64" s="172"/>
      <c r="K64" s="172">
        <f>'将来負担比率（分子）の構造'!L$43</f>
        <v>7556</v>
      </c>
      <c r="L64" s="172"/>
      <c r="M64" s="172"/>
      <c r="N64" s="172">
        <f>'将来負担比率（分子）の構造'!M$43</f>
        <v>6922</v>
      </c>
      <c r="O64" s="172"/>
      <c r="P64" s="172"/>
    </row>
    <row r="65" spans="1:16" x14ac:dyDescent="0.15">
      <c r="A65" s="172" t="s">
        <v>32</v>
      </c>
      <c r="B65" s="172">
        <f>'将来負担比率（分子）の構造'!I$42</f>
        <v>644</v>
      </c>
      <c r="C65" s="172"/>
      <c r="D65" s="172"/>
      <c r="E65" s="172">
        <f>'将来負担比率（分子）の構造'!J$42</f>
        <v>604</v>
      </c>
      <c r="F65" s="172"/>
      <c r="G65" s="172"/>
      <c r="H65" s="172">
        <f>'将来負担比率（分子）の構造'!K$42</f>
        <v>565</v>
      </c>
      <c r="I65" s="172"/>
      <c r="J65" s="172"/>
      <c r="K65" s="172">
        <f>'将来負担比率（分子）の構造'!L$42</f>
        <v>515</v>
      </c>
      <c r="L65" s="172"/>
      <c r="M65" s="172"/>
      <c r="N65" s="172">
        <f>'将来負担比率（分子）の構造'!M$42</f>
        <v>474</v>
      </c>
      <c r="O65" s="172"/>
      <c r="P65" s="172"/>
    </row>
    <row r="66" spans="1:16" x14ac:dyDescent="0.15">
      <c r="A66" s="172" t="s">
        <v>31</v>
      </c>
      <c r="B66" s="172">
        <f>'将来負担比率（分子）の構造'!I$41</f>
        <v>21306</v>
      </c>
      <c r="C66" s="172"/>
      <c r="D66" s="172"/>
      <c r="E66" s="172">
        <f>'将来負担比率（分子）の構造'!J$41</f>
        <v>21134</v>
      </c>
      <c r="F66" s="172"/>
      <c r="G66" s="172"/>
      <c r="H66" s="172">
        <f>'将来負担比率（分子）の構造'!K$41</f>
        <v>21118</v>
      </c>
      <c r="I66" s="172"/>
      <c r="J66" s="172"/>
      <c r="K66" s="172">
        <f>'将来負担比率（分子）の構造'!L$41</f>
        <v>22147</v>
      </c>
      <c r="L66" s="172"/>
      <c r="M66" s="172"/>
      <c r="N66" s="172">
        <f>'将来負担比率（分子）の構造'!M$41</f>
        <v>21934</v>
      </c>
      <c r="O66" s="172"/>
      <c r="P66" s="172"/>
    </row>
    <row r="67" spans="1:16" x14ac:dyDescent="0.15">
      <c r="A67" s="172" t="s">
        <v>74</v>
      </c>
      <c r="B67" s="172" t="e">
        <f>NA()</f>
        <v>#N/A</v>
      </c>
      <c r="C67" s="172">
        <f>IF(ISNUMBER('将来負担比率（分子）の構造'!I$53), IF('将来負担比率（分子）の構造'!I$53 &lt; 0, 0, '将来負担比率（分子）の構造'!I$53), NA())</f>
        <v>10154</v>
      </c>
      <c r="D67" s="172" t="e">
        <f>NA()</f>
        <v>#N/A</v>
      </c>
      <c r="E67" s="172" t="e">
        <f>NA()</f>
        <v>#N/A</v>
      </c>
      <c r="F67" s="172">
        <f>IF(ISNUMBER('将来負担比率（分子）の構造'!J$53), IF('将来負担比率（分子）の構造'!J$53 &lt; 0, 0, '将来負担比率（分子）の構造'!J$53), NA())</f>
        <v>10348</v>
      </c>
      <c r="G67" s="172" t="e">
        <f>NA()</f>
        <v>#N/A</v>
      </c>
      <c r="H67" s="172" t="e">
        <f>NA()</f>
        <v>#N/A</v>
      </c>
      <c r="I67" s="172">
        <f>IF(ISNUMBER('将来負担比率（分子）の構造'!K$53), IF('将来負担比率（分子）の構造'!K$53 &lt; 0, 0, '将来負担比率（分子）の構造'!K$53), NA())</f>
        <v>10227</v>
      </c>
      <c r="J67" s="172" t="e">
        <f>NA()</f>
        <v>#N/A</v>
      </c>
      <c r="K67" s="172" t="e">
        <f>NA()</f>
        <v>#N/A</v>
      </c>
      <c r="L67" s="172">
        <f>IF(ISNUMBER('将来負担比率（分子）の構造'!L$53), IF('将来負担比率（分子）の構造'!L$53 &lt; 0, 0, '将来負担比率（分子）の構造'!L$53), NA())</f>
        <v>11009</v>
      </c>
      <c r="M67" s="172" t="e">
        <f>NA()</f>
        <v>#N/A</v>
      </c>
      <c r="N67" s="172" t="e">
        <f>NA()</f>
        <v>#N/A</v>
      </c>
      <c r="O67" s="172">
        <f>IF(ISNUMBER('将来負担比率（分子）の構造'!M$53), IF('将来負担比率（分子）の構造'!M$53 &lt; 0, 0, '将来負担比率（分子）の構造'!M$53), NA())</f>
        <v>10002</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454</v>
      </c>
      <c r="C72" s="176">
        <f>基金残高に係る経年分析!G55</f>
        <v>318</v>
      </c>
      <c r="D72" s="176">
        <f>基金残高に係る経年分析!H55</f>
        <v>905</v>
      </c>
    </row>
    <row r="73" spans="1:16" x14ac:dyDescent="0.15">
      <c r="A73" s="175" t="s">
        <v>77</v>
      </c>
      <c r="B73" s="176">
        <f>基金残高に係る経年分析!F56</f>
        <v>124</v>
      </c>
      <c r="C73" s="176">
        <f>基金残高に係る経年分析!G56</f>
        <v>135</v>
      </c>
      <c r="D73" s="176">
        <f>基金残高に係る経年分析!H56</f>
        <v>348</v>
      </c>
    </row>
    <row r="74" spans="1:16" x14ac:dyDescent="0.15">
      <c r="A74" s="175" t="s">
        <v>78</v>
      </c>
      <c r="B74" s="176">
        <f>基金残高に係る経年分析!F57</f>
        <v>868</v>
      </c>
      <c r="C74" s="176">
        <f>基金残高に係る経年分析!G57</f>
        <v>881</v>
      </c>
      <c r="D74" s="176">
        <f>基金残高に係る経年分析!H57</f>
        <v>693</v>
      </c>
    </row>
  </sheetData>
  <sheetProtection algorithmName="SHA-512" hashValue="EHlvsi2Zf8eMsGIBA4y44KA4iLOg+e8pf9NikeFI04t7k4V0MXgauMS8DOC5RTjMSv0NWVfWnuBQSNyDdWMnVw==" saltValue="R100i7waPzGV7uyVlCjt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50" t="s">
        <v>213</v>
      </c>
      <c r="DI1" s="751"/>
      <c r="DJ1" s="751"/>
      <c r="DK1" s="751"/>
      <c r="DL1" s="751"/>
      <c r="DM1" s="751"/>
      <c r="DN1" s="752"/>
      <c r="DO1" s="211"/>
      <c r="DP1" s="750" t="s">
        <v>214</v>
      </c>
      <c r="DQ1" s="751"/>
      <c r="DR1" s="751"/>
      <c r="DS1" s="751"/>
      <c r="DT1" s="751"/>
      <c r="DU1" s="751"/>
      <c r="DV1" s="751"/>
      <c r="DW1" s="751"/>
      <c r="DX1" s="751"/>
      <c r="DY1" s="751"/>
      <c r="DZ1" s="751"/>
      <c r="EA1" s="751"/>
      <c r="EB1" s="751"/>
      <c r="EC1" s="752"/>
      <c r="ED1" s="210"/>
      <c r="EE1" s="210"/>
      <c r="EF1" s="210"/>
      <c r="EG1" s="210"/>
      <c r="EH1" s="210"/>
      <c r="EI1" s="210"/>
      <c r="EJ1" s="210"/>
      <c r="EK1" s="210"/>
      <c r="EL1" s="210"/>
      <c r="EM1" s="210"/>
    </row>
    <row r="2" spans="2:143" ht="22.5" customHeight="1" x14ac:dyDescent="0.15">
      <c r="B2" s="212" t="s">
        <v>215</v>
      </c>
      <c r="R2" s="213"/>
      <c r="S2" s="213"/>
      <c r="T2" s="213"/>
      <c r="U2" s="213"/>
      <c r="V2" s="213"/>
      <c r="W2" s="213"/>
      <c r="X2" s="213"/>
      <c r="Y2" s="213"/>
      <c r="Z2" s="213"/>
      <c r="AA2" s="213"/>
      <c r="AB2" s="213"/>
      <c r="AC2" s="213"/>
      <c r="AE2" s="360"/>
      <c r="AF2" s="360"/>
      <c r="AG2" s="360"/>
      <c r="AH2" s="360"/>
      <c r="AI2" s="360"/>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217</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218</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219</v>
      </c>
      <c r="S4" s="712"/>
      <c r="T4" s="712"/>
      <c r="U4" s="712"/>
      <c r="V4" s="712"/>
      <c r="W4" s="712"/>
      <c r="X4" s="712"/>
      <c r="Y4" s="713"/>
      <c r="Z4" s="711" t="s">
        <v>220</v>
      </c>
      <c r="AA4" s="712"/>
      <c r="AB4" s="712"/>
      <c r="AC4" s="713"/>
      <c r="AD4" s="711" t="s">
        <v>221</v>
      </c>
      <c r="AE4" s="712"/>
      <c r="AF4" s="712"/>
      <c r="AG4" s="712"/>
      <c r="AH4" s="712"/>
      <c r="AI4" s="712"/>
      <c r="AJ4" s="712"/>
      <c r="AK4" s="713"/>
      <c r="AL4" s="711" t="s">
        <v>220</v>
      </c>
      <c r="AM4" s="712"/>
      <c r="AN4" s="712"/>
      <c r="AO4" s="713"/>
      <c r="AP4" s="749" t="s">
        <v>222</v>
      </c>
      <c r="AQ4" s="749"/>
      <c r="AR4" s="749"/>
      <c r="AS4" s="749"/>
      <c r="AT4" s="749"/>
      <c r="AU4" s="749"/>
      <c r="AV4" s="749"/>
      <c r="AW4" s="749"/>
      <c r="AX4" s="749"/>
      <c r="AY4" s="749"/>
      <c r="AZ4" s="749"/>
      <c r="BA4" s="749"/>
      <c r="BB4" s="749"/>
      <c r="BC4" s="749"/>
      <c r="BD4" s="749"/>
      <c r="BE4" s="749"/>
      <c r="BF4" s="749"/>
      <c r="BG4" s="749" t="s">
        <v>223</v>
      </c>
      <c r="BH4" s="749"/>
      <c r="BI4" s="749"/>
      <c r="BJ4" s="749"/>
      <c r="BK4" s="749"/>
      <c r="BL4" s="749"/>
      <c r="BM4" s="749"/>
      <c r="BN4" s="749"/>
      <c r="BO4" s="749" t="s">
        <v>220</v>
      </c>
      <c r="BP4" s="749"/>
      <c r="BQ4" s="749"/>
      <c r="BR4" s="749"/>
      <c r="BS4" s="749" t="s">
        <v>224</v>
      </c>
      <c r="BT4" s="749"/>
      <c r="BU4" s="749"/>
      <c r="BV4" s="749"/>
      <c r="BW4" s="749"/>
      <c r="BX4" s="749"/>
      <c r="BY4" s="749"/>
      <c r="BZ4" s="749"/>
      <c r="CA4" s="749"/>
      <c r="CB4" s="749"/>
      <c r="CD4" s="711" t="s">
        <v>225</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226</v>
      </c>
      <c r="C5" s="709"/>
      <c r="D5" s="709"/>
      <c r="E5" s="709"/>
      <c r="F5" s="709"/>
      <c r="G5" s="709"/>
      <c r="H5" s="709"/>
      <c r="I5" s="709"/>
      <c r="J5" s="709"/>
      <c r="K5" s="709"/>
      <c r="L5" s="709"/>
      <c r="M5" s="709"/>
      <c r="N5" s="709"/>
      <c r="O5" s="709"/>
      <c r="P5" s="709"/>
      <c r="Q5" s="710"/>
      <c r="R5" s="705">
        <v>6234986</v>
      </c>
      <c r="S5" s="706"/>
      <c r="T5" s="706"/>
      <c r="U5" s="706"/>
      <c r="V5" s="706"/>
      <c r="W5" s="706"/>
      <c r="X5" s="706"/>
      <c r="Y5" s="734"/>
      <c r="Z5" s="747">
        <v>23.2</v>
      </c>
      <c r="AA5" s="747"/>
      <c r="AB5" s="747"/>
      <c r="AC5" s="747"/>
      <c r="AD5" s="748">
        <v>5799838</v>
      </c>
      <c r="AE5" s="748"/>
      <c r="AF5" s="748"/>
      <c r="AG5" s="748"/>
      <c r="AH5" s="748"/>
      <c r="AI5" s="748"/>
      <c r="AJ5" s="748"/>
      <c r="AK5" s="748"/>
      <c r="AL5" s="735">
        <v>44.6</v>
      </c>
      <c r="AM5" s="718"/>
      <c r="AN5" s="718"/>
      <c r="AO5" s="736"/>
      <c r="AP5" s="708" t="s">
        <v>227</v>
      </c>
      <c r="AQ5" s="709"/>
      <c r="AR5" s="709"/>
      <c r="AS5" s="709"/>
      <c r="AT5" s="709"/>
      <c r="AU5" s="709"/>
      <c r="AV5" s="709"/>
      <c r="AW5" s="709"/>
      <c r="AX5" s="709"/>
      <c r="AY5" s="709"/>
      <c r="AZ5" s="709"/>
      <c r="BA5" s="709"/>
      <c r="BB5" s="709"/>
      <c r="BC5" s="709"/>
      <c r="BD5" s="709"/>
      <c r="BE5" s="709"/>
      <c r="BF5" s="710"/>
      <c r="BG5" s="660">
        <v>5799838</v>
      </c>
      <c r="BH5" s="661"/>
      <c r="BI5" s="661"/>
      <c r="BJ5" s="661"/>
      <c r="BK5" s="661"/>
      <c r="BL5" s="661"/>
      <c r="BM5" s="661"/>
      <c r="BN5" s="662"/>
      <c r="BO5" s="684">
        <v>93</v>
      </c>
      <c r="BP5" s="684"/>
      <c r="BQ5" s="684"/>
      <c r="BR5" s="684"/>
      <c r="BS5" s="685">
        <v>44018</v>
      </c>
      <c r="BT5" s="685"/>
      <c r="BU5" s="685"/>
      <c r="BV5" s="685"/>
      <c r="BW5" s="685"/>
      <c r="BX5" s="685"/>
      <c r="BY5" s="685"/>
      <c r="BZ5" s="685"/>
      <c r="CA5" s="685"/>
      <c r="CB5" s="723"/>
      <c r="CD5" s="711" t="s">
        <v>222</v>
      </c>
      <c r="CE5" s="712"/>
      <c r="CF5" s="712"/>
      <c r="CG5" s="712"/>
      <c r="CH5" s="712"/>
      <c r="CI5" s="712"/>
      <c r="CJ5" s="712"/>
      <c r="CK5" s="712"/>
      <c r="CL5" s="712"/>
      <c r="CM5" s="712"/>
      <c r="CN5" s="712"/>
      <c r="CO5" s="712"/>
      <c r="CP5" s="712"/>
      <c r="CQ5" s="713"/>
      <c r="CR5" s="711" t="s">
        <v>228</v>
      </c>
      <c r="CS5" s="712"/>
      <c r="CT5" s="712"/>
      <c r="CU5" s="712"/>
      <c r="CV5" s="712"/>
      <c r="CW5" s="712"/>
      <c r="CX5" s="712"/>
      <c r="CY5" s="713"/>
      <c r="CZ5" s="711" t="s">
        <v>220</v>
      </c>
      <c r="DA5" s="712"/>
      <c r="DB5" s="712"/>
      <c r="DC5" s="713"/>
      <c r="DD5" s="711" t="s">
        <v>229</v>
      </c>
      <c r="DE5" s="712"/>
      <c r="DF5" s="712"/>
      <c r="DG5" s="712"/>
      <c r="DH5" s="712"/>
      <c r="DI5" s="712"/>
      <c r="DJ5" s="712"/>
      <c r="DK5" s="712"/>
      <c r="DL5" s="712"/>
      <c r="DM5" s="712"/>
      <c r="DN5" s="712"/>
      <c r="DO5" s="712"/>
      <c r="DP5" s="713"/>
      <c r="DQ5" s="711" t="s">
        <v>230</v>
      </c>
      <c r="DR5" s="712"/>
      <c r="DS5" s="712"/>
      <c r="DT5" s="712"/>
      <c r="DU5" s="712"/>
      <c r="DV5" s="712"/>
      <c r="DW5" s="712"/>
      <c r="DX5" s="712"/>
      <c r="DY5" s="712"/>
      <c r="DZ5" s="712"/>
      <c r="EA5" s="712"/>
      <c r="EB5" s="712"/>
      <c r="EC5" s="713"/>
    </row>
    <row r="6" spans="2:143" ht="11.25" customHeight="1" x14ac:dyDescent="0.15">
      <c r="B6" s="657" t="s">
        <v>231</v>
      </c>
      <c r="C6" s="658"/>
      <c r="D6" s="658"/>
      <c r="E6" s="658"/>
      <c r="F6" s="658"/>
      <c r="G6" s="658"/>
      <c r="H6" s="658"/>
      <c r="I6" s="658"/>
      <c r="J6" s="658"/>
      <c r="K6" s="658"/>
      <c r="L6" s="658"/>
      <c r="M6" s="658"/>
      <c r="N6" s="658"/>
      <c r="O6" s="658"/>
      <c r="P6" s="658"/>
      <c r="Q6" s="659"/>
      <c r="R6" s="660">
        <v>179229</v>
      </c>
      <c r="S6" s="661"/>
      <c r="T6" s="661"/>
      <c r="U6" s="661"/>
      <c r="V6" s="661"/>
      <c r="W6" s="661"/>
      <c r="X6" s="661"/>
      <c r="Y6" s="662"/>
      <c r="Z6" s="684">
        <v>0.7</v>
      </c>
      <c r="AA6" s="684"/>
      <c r="AB6" s="684"/>
      <c r="AC6" s="684"/>
      <c r="AD6" s="685">
        <v>179229</v>
      </c>
      <c r="AE6" s="685"/>
      <c r="AF6" s="685"/>
      <c r="AG6" s="685"/>
      <c r="AH6" s="685"/>
      <c r="AI6" s="685"/>
      <c r="AJ6" s="685"/>
      <c r="AK6" s="685"/>
      <c r="AL6" s="663">
        <v>1.4</v>
      </c>
      <c r="AM6" s="664"/>
      <c r="AN6" s="664"/>
      <c r="AO6" s="686"/>
      <c r="AP6" s="657" t="s">
        <v>232</v>
      </c>
      <c r="AQ6" s="658"/>
      <c r="AR6" s="658"/>
      <c r="AS6" s="658"/>
      <c r="AT6" s="658"/>
      <c r="AU6" s="658"/>
      <c r="AV6" s="658"/>
      <c r="AW6" s="658"/>
      <c r="AX6" s="658"/>
      <c r="AY6" s="658"/>
      <c r="AZ6" s="658"/>
      <c r="BA6" s="658"/>
      <c r="BB6" s="658"/>
      <c r="BC6" s="658"/>
      <c r="BD6" s="658"/>
      <c r="BE6" s="658"/>
      <c r="BF6" s="659"/>
      <c r="BG6" s="660">
        <v>5799838</v>
      </c>
      <c r="BH6" s="661"/>
      <c r="BI6" s="661"/>
      <c r="BJ6" s="661"/>
      <c r="BK6" s="661"/>
      <c r="BL6" s="661"/>
      <c r="BM6" s="661"/>
      <c r="BN6" s="662"/>
      <c r="BO6" s="684">
        <v>93</v>
      </c>
      <c r="BP6" s="684"/>
      <c r="BQ6" s="684"/>
      <c r="BR6" s="684"/>
      <c r="BS6" s="685">
        <v>44018</v>
      </c>
      <c r="BT6" s="685"/>
      <c r="BU6" s="685"/>
      <c r="BV6" s="685"/>
      <c r="BW6" s="685"/>
      <c r="BX6" s="685"/>
      <c r="BY6" s="685"/>
      <c r="BZ6" s="685"/>
      <c r="CA6" s="685"/>
      <c r="CB6" s="723"/>
      <c r="CD6" s="708" t="s">
        <v>233</v>
      </c>
      <c r="CE6" s="709"/>
      <c r="CF6" s="709"/>
      <c r="CG6" s="709"/>
      <c r="CH6" s="709"/>
      <c r="CI6" s="709"/>
      <c r="CJ6" s="709"/>
      <c r="CK6" s="709"/>
      <c r="CL6" s="709"/>
      <c r="CM6" s="709"/>
      <c r="CN6" s="709"/>
      <c r="CO6" s="709"/>
      <c r="CP6" s="709"/>
      <c r="CQ6" s="710"/>
      <c r="CR6" s="660">
        <v>213935</v>
      </c>
      <c r="CS6" s="661"/>
      <c r="CT6" s="661"/>
      <c r="CU6" s="661"/>
      <c r="CV6" s="661"/>
      <c r="CW6" s="661"/>
      <c r="CX6" s="661"/>
      <c r="CY6" s="662"/>
      <c r="CZ6" s="735">
        <v>0.8</v>
      </c>
      <c r="DA6" s="718"/>
      <c r="DB6" s="718"/>
      <c r="DC6" s="737"/>
      <c r="DD6" s="651" t="s">
        <v>127</v>
      </c>
      <c r="DE6" s="661"/>
      <c r="DF6" s="661"/>
      <c r="DG6" s="661"/>
      <c r="DH6" s="661"/>
      <c r="DI6" s="661"/>
      <c r="DJ6" s="661"/>
      <c r="DK6" s="661"/>
      <c r="DL6" s="661"/>
      <c r="DM6" s="661"/>
      <c r="DN6" s="661"/>
      <c r="DO6" s="661"/>
      <c r="DP6" s="662"/>
      <c r="DQ6" s="651">
        <v>213935</v>
      </c>
      <c r="DR6" s="661"/>
      <c r="DS6" s="661"/>
      <c r="DT6" s="661"/>
      <c r="DU6" s="661"/>
      <c r="DV6" s="661"/>
      <c r="DW6" s="661"/>
      <c r="DX6" s="661"/>
      <c r="DY6" s="661"/>
      <c r="DZ6" s="661"/>
      <c r="EA6" s="661"/>
      <c r="EB6" s="661"/>
      <c r="EC6" s="692"/>
    </row>
    <row r="7" spans="2:143" ht="11.25" customHeight="1" x14ac:dyDescent="0.15">
      <c r="B7" s="657" t="s">
        <v>234</v>
      </c>
      <c r="C7" s="658"/>
      <c r="D7" s="658"/>
      <c r="E7" s="658"/>
      <c r="F7" s="658"/>
      <c r="G7" s="658"/>
      <c r="H7" s="658"/>
      <c r="I7" s="658"/>
      <c r="J7" s="658"/>
      <c r="K7" s="658"/>
      <c r="L7" s="658"/>
      <c r="M7" s="658"/>
      <c r="N7" s="658"/>
      <c r="O7" s="658"/>
      <c r="P7" s="658"/>
      <c r="Q7" s="659"/>
      <c r="R7" s="660">
        <v>5611</v>
      </c>
      <c r="S7" s="661"/>
      <c r="T7" s="661"/>
      <c r="U7" s="661"/>
      <c r="V7" s="661"/>
      <c r="W7" s="661"/>
      <c r="X7" s="661"/>
      <c r="Y7" s="662"/>
      <c r="Z7" s="684">
        <v>0</v>
      </c>
      <c r="AA7" s="684"/>
      <c r="AB7" s="684"/>
      <c r="AC7" s="684"/>
      <c r="AD7" s="685">
        <v>5611</v>
      </c>
      <c r="AE7" s="685"/>
      <c r="AF7" s="685"/>
      <c r="AG7" s="685"/>
      <c r="AH7" s="685"/>
      <c r="AI7" s="685"/>
      <c r="AJ7" s="685"/>
      <c r="AK7" s="685"/>
      <c r="AL7" s="663">
        <v>0</v>
      </c>
      <c r="AM7" s="664"/>
      <c r="AN7" s="664"/>
      <c r="AO7" s="686"/>
      <c r="AP7" s="657" t="s">
        <v>235</v>
      </c>
      <c r="AQ7" s="658"/>
      <c r="AR7" s="658"/>
      <c r="AS7" s="658"/>
      <c r="AT7" s="658"/>
      <c r="AU7" s="658"/>
      <c r="AV7" s="658"/>
      <c r="AW7" s="658"/>
      <c r="AX7" s="658"/>
      <c r="AY7" s="658"/>
      <c r="AZ7" s="658"/>
      <c r="BA7" s="658"/>
      <c r="BB7" s="658"/>
      <c r="BC7" s="658"/>
      <c r="BD7" s="658"/>
      <c r="BE7" s="658"/>
      <c r="BF7" s="659"/>
      <c r="BG7" s="660">
        <v>2756833</v>
      </c>
      <c r="BH7" s="661"/>
      <c r="BI7" s="661"/>
      <c r="BJ7" s="661"/>
      <c r="BK7" s="661"/>
      <c r="BL7" s="661"/>
      <c r="BM7" s="661"/>
      <c r="BN7" s="662"/>
      <c r="BO7" s="684">
        <v>44.2</v>
      </c>
      <c r="BP7" s="684"/>
      <c r="BQ7" s="684"/>
      <c r="BR7" s="684"/>
      <c r="BS7" s="685">
        <v>44018</v>
      </c>
      <c r="BT7" s="685"/>
      <c r="BU7" s="685"/>
      <c r="BV7" s="685"/>
      <c r="BW7" s="685"/>
      <c r="BX7" s="685"/>
      <c r="BY7" s="685"/>
      <c r="BZ7" s="685"/>
      <c r="CA7" s="685"/>
      <c r="CB7" s="723"/>
      <c r="CD7" s="657" t="s">
        <v>236</v>
      </c>
      <c r="CE7" s="658"/>
      <c r="CF7" s="658"/>
      <c r="CG7" s="658"/>
      <c r="CH7" s="658"/>
      <c r="CI7" s="658"/>
      <c r="CJ7" s="658"/>
      <c r="CK7" s="658"/>
      <c r="CL7" s="658"/>
      <c r="CM7" s="658"/>
      <c r="CN7" s="658"/>
      <c r="CO7" s="658"/>
      <c r="CP7" s="658"/>
      <c r="CQ7" s="659"/>
      <c r="CR7" s="660">
        <v>4598567</v>
      </c>
      <c r="CS7" s="661"/>
      <c r="CT7" s="661"/>
      <c r="CU7" s="661"/>
      <c r="CV7" s="661"/>
      <c r="CW7" s="661"/>
      <c r="CX7" s="661"/>
      <c r="CY7" s="662"/>
      <c r="CZ7" s="684">
        <v>17.899999999999999</v>
      </c>
      <c r="DA7" s="684"/>
      <c r="DB7" s="684"/>
      <c r="DC7" s="684"/>
      <c r="DD7" s="651">
        <v>687766</v>
      </c>
      <c r="DE7" s="661"/>
      <c r="DF7" s="661"/>
      <c r="DG7" s="661"/>
      <c r="DH7" s="661"/>
      <c r="DI7" s="661"/>
      <c r="DJ7" s="661"/>
      <c r="DK7" s="661"/>
      <c r="DL7" s="661"/>
      <c r="DM7" s="661"/>
      <c r="DN7" s="661"/>
      <c r="DO7" s="661"/>
      <c r="DP7" s="662"/>
      <c r="DQ7" s="651">
        <v>3151644</v>
      </c>
      <c r="DR7" s="661"/>
      <c r="DS7" s="661"/>
      <c r="DT7" s="661"/>
      <c r="DU7" s="661"/>
      <c r="DV7" s="661"/>
      <c r="DW7" s="661"/>
      <c r="DX7" s="661"/>
      <c r="DY7" s="661"/>
      <c r="DZ7" s="661"/>
      <c r="EA7" s="661"/>
      <c r="EB7" s="661"/>
      <c r="EC7" s="692"/>
    </row>
    <row r="8" spans="2:143" ht="11.25" customHeight="1" x14ac:dyDescent="0.15">
      <c r="B8" s="657" t="s">
        <v>237</v>
      </c>
      <c r="C8" s="658"/>
      <c r="D8" s="658"/>
      <c r="E8" s="658"/>
      <c r="F8" s="658"/>
      <c r="G8" s="658"/>
      <c r="H8" s="658"/>
      <c r="I8" s="658"/>
      <c r="J8" s="658"/>
      <c r="K8" s="658"/>
      <c r="L8" s="658"/>
      <c r="M8" s="658"/>
      <c r="N8" s="658"/>
      <c r="O8" s="658"/>
      <c r="P8" s="658"/>
      <c r="Q8" s="659"/>
      <c r="R8" s="660">
        <v>76192</v>
      </c>
      <c r="S8" s="661"/>
      <c r="T8" s="661"/>
      <c r="U8" s="661"/>
      <c r="V8" s="661"/>
      <c r="W8" s="661"/>
      <c r="X8" s="661"/>
      <c r="Y8" s="662"/>
      <c r="Z8" s="684">
        <v>0.3</v>
      </c>
      <c r="AA8" s="684"/>
      <c r="AB8" s="684"/>
      <c r="AC8" s="684"/>
      <c r="AD8" s="685">
        <v>76192</v>
      </c>
      <c r="AE8" s="685"/>
      <c r="AF8" s="685"/>
      <c r="AG8" s="685"/>
      <c r="AH8" s="685"/>
      <c r="AI8" s="685"/>
      <c r="AJ8" s="685"/>
      <c r="AK8" s="685"/>
      <c r="AL8" s="663">
        <v>0.6</v>
      </c>
      <c r="AM8" s="664"/>
      <c r="AN8" s="664"/>
      <c r="AO8" s="686"/>
      <c r="AP8" s="657" t="s">
        <v>238</v>
      </c>
      <c r="AQ8" s="658"/>
      <c r="AR8" s="658"/>
      <c r="AS8" s="658"/>
      <c r="AT8" s="658"/>
      <c r="AU8" s="658"/>
      <c r="AV8" s="658"/>
      <c r="AW8" s="658"/>
      <c r="AX8" s="658"/>
      <c r="AY8" s="658"/>
      <c r="AZ8" s="658"/>
      <c r="BA8" s="658"/>
      <c r="BB8" s="658"/>
      <c r="BC8" s="658"/>
      <c r="BD8" s="658"/>
      <c r="BE8" s="658"/>
      <c r="BF8" s="659"/>
      <c r="BG8" s="660">
        <v>92944</v>
      </c>
      <c r="BH8" s="661"/>
      <c r="BI8" s="661"/>
      <c r="BJ8" s="661"/>
      <c r="BK8" s="661"/>
      <c r="BL8" s="661"/>
      <c r="BM8" s="661"/>
      <c r="BN8" s="662"/>
      <c r="BO8" s="684">
        <v>1.5</v>
      </c>
      <c r="BP8" s="684"/>
      <c r="BQ8" s="684"/>
      <c r="BR8" s="684"/>
      <c r="BS8" s="685" t="s">
        <v>127</v>
      </c>
      <c r="BT8" s="685"/>
      <c r="BU8" s="685"/>
      <c r="BV8" s="685"/>
      <c r="BW8" s="685"/>
      <c r="BX8" s="685"/>
      <c r="BY8" s="685"/>
      <c r="BZ8" s="685"/>
      <c r="CA8" s="685"/>
      <c r="CB8" s="723"/>
      <c r="CD8" s="657" t="s">
        <v>239</v>
      </c>
      <c r="CE8" s="658"/>
      <c r="CF8" s="658"/>
      <c r="CG8" s="658"/>
      <c r="CH8" s="658"/>
      <c r="CI8" s="658"/>
      <c r="CJ8" s="658"/>
      <c r="CK8" s="658"/>
      <c r="CL8" s="658"/>
      <c r="CM8" s="658"/>
      <c r="CN8" s="658"/>
      <c r="CO8" s="658"/>
      <c r="CP8" s="658"/>
      <c r="CQ8" s="659"/>
      <c r="CR8" s="660">
        <v>11170138</v>
      </c>
      <c r="CS8" s="661"/>
      <c r="CT8" s="661"/>
      <c r="CU8" s="661"/>
      <c r="CV8" s="661"/>
      <c r="CW8" s="661"/>
      <c r="CX8" s="661"/>
      <c r="CY8" s="662"/>
      <c r="CZ8" s="684">
        <v>43.4</v>
      </c>
      <c r="DA8" s="684"/>
      <c r="DB8" s="684"/>
      <c r="DC8" s="684"/>
      <c r="DD8" s="651">
        <v>1353</v>
      </c>
      <c r="DE8" s="661"/>
      <c r="DF8" s="661"/>
      <c r="DG8" s="661"/>
      <c r="DH8" s="661"/>
      <c r="DI8" s="661"/>
      <c r="DJ8" s="661"/>
      <c r="DK8" s="661"/>
      <c r="DL8" s="661"/>
      <c r="DM8" s="661"/>
      <c r="DN8" s="661"/>
      <c r="DO8" s="661"/>
      <c r="DP8" s="662"/>
      <c r="DQ8" s="651">
        <v>4917972</v>
      </c>
      <c r="DR8" s="661"/>
      <c r="DS8" s="661"/>
      <c r="DT8" s="661"/>
      <c r="DU8" s="661"/>
      <c r="DV8" s="661"/>
      <c r="DW8" s="661"/>
      <c r="DX8" s="661"/>
      <c r="DY8" s="661"/>
      <c r="DZ8" s="661"/>
      <c r="EA8" s="661"/>
      <c r="EB8" s="661"/>
      <c r="EC8" s="692"/>
    </row>
    <row r="9" spans="2:143" ht="11.25" customHeight="1" x14ac:dyDescent="0.15">
      <c r="B9" s="657" t="s">
        <v>240</v>
      </c>
      <c r="C9" s="658"/>
      <c r="D9" s="658"/>
      <c r="E9" s="658"/>
      <c r="F9" s="658"/>
      <c r="G9" s="658"/>
      <c r="H9" s="658"/>
      <c r="I9" s="658"/>
      <c r="J9" s="658"/>
      <c r="K9" s="658"/>
      <c r="L9" s="658"/>
      <c r="M9" s="658"/>
      <c r="N9" s="658"/>
      <c r="O9" s="658"/>
      <c r="P9" s="658"/>
      <c r="Q9" s="659"/>
      <c r="R9" s="660">
        <v>87190</v>
      </c>
      <c r="S9" s="661"/>
      <c r="T9" s="661"/>
      <c r="U9" s="661"/>
      <c r="V9" s="661"/>
      <c r="W9" s="661"/>
      <c r="X9" s="661"/>
      <c r="Y9" s="662"/>
      <c r="Z9" s="684">
        <v>0.3</v>
      </c>
      <c r="AA9" s="684"/>
      <c r="AB9" s="684"/>
      <c r="AC9" s="684"/>
      <c r="AD9" s="685">
        <v>87190</v>
      </c>
      <c r="AE9" s="685"/>
      <c r="AF9" s="685"/>
      <c r="AG9" s="685"/>
      <c r="AH9" s="685"/>
      <c r="AI9" s="685"/>
      <c r="AJ9" s="685"/>
      <c r="AK9" s="685"/>
      <c r="AL9" s="663">
        <v>0.7</v>
      </c>
      <c r="AM9" s="664"/>
      <c r="AN9" s="664"/>
      <c r="AO9" s="686"/>
      <c r="AP9" s="657" t="s">
        <v>241</v>
      </c>
      <c r="AQ9" s="658"/>
      <c r="AR9" s="658"/>
      <c r="AS9" s="658"/>
      <c r="AT9" s="658"/>
      <c r="AU9" s="658"/>
      <c r="AV9" s="658"/>
      <c r="AW9" s="658"/>
      <c r="AX9" s="658"/>
      <c r="AY9" s="658"/>
      <c r="AZ9" s="658"/>
      <c r="BA9" s="658"/>
      <c r="BB9" s="658"/>
      <c r="BC9" s="658"/>
      <c r="BD9" s="658"/>
      <c r="BE9" s="658"/>
      <c r="BF9" s="659"/>
      <c r="BG9" s="660">
        <v>2384422</v>
      </c>
      <c r="BH9" s="661"/>
      <c r="BI9" s="661"/>
      <c r="BJ9" s="661"/>
      <c r="BK9" s="661"/>
      <c r="BL9" s="661"/>
      <c r="BM9" s="661"/>
      <c r="BN9" s="662"/>
      <c r="BO9" s="684">
        <v>38.200000000000003</v>
      </c>
      <c r="BP9" s="684"/>
      <c r="BQ9" s="684"/>
      <c r="BR9" s="684"/>
      <c r="BS9" s="685" t="s">
        <v>127</v>
      </c>
      <c r="BT9" s="685"/>
      <c r="BU9" s="685"/>
      <c r="BV9" s="685"/>
      <c r="BW9" s="685"/>
      <c r="BX9" s="685"/>
      <c r="BY9" s="685"/>
      <c r="BZ9" s="685"/>
      <c r="CA9" s="685"/>
      <c r="CB9" s="723"/>
      <c r="CD9" s="657" t="s">
        <v>242</v>
      </c>
      <c r="CE9" s="658"/>
      <c r="CF9" s="658"/>
      <c r="CG9" s="658"/>
      <c r="CH9" s="658"/>
      <c r="CI9" s="658"/>
      <c r="CJ9" s="658"/>
      <c r="CK9" s="658"/>
      <c r="CL9" s="658"/>
      <c r="CM9" s="658"/>
      <c r="CN9" s="658"/>
      <c r="CO9" s="658"/>
      <c r="CP9" s="658"/>
      <c r="CQ9" s="659"/>
      <c r="CR9" s="660">
        <v>2751053</v>
      </c>
      <c r="CS9" s="661"/>
      <c r="CT9" s="661"/>
      <c r="CU9" s="661"/>
      <c r="CV9" s="661"/>
      <c r="CW9" s="661"/>
      <c r="CX9" s="661"/>
      <c r="CY9" s="662"/>
      <c r="CZ9" s="684">
        <v>10.7</v>
      </c>
      <c r="DA9" s="684"/>
      <c r="DB9" s="684"/>
      <c r="DC9" s="684"/>
      <c r="DD9" s="651">
        <v>246831</v>
      </c>
      <c r="DE9" s="661"/>
      <c r="DF9" s="661"/>
      <c r="DG9" s="661"/>
      <c r="DH9" s="661"/>
      <c r="DI9" s="661"/>
      <c r="DJ9" s="661"/>
      <c r="DK9" s="661"/>
      <c r="DL9" s="661"/>
      <c r="DM9" s="661"/>
      <c r="DN9" s="661"/>
      <c r="DO9" s="661"/>
      <c r="DP9" s="662"/>
      <c r="DQ9" s="651">
        <v>1780920</v>
      </c>
      <c r="DR9" s="661"/>
      <c r="DS9" s="661"/>
      <c r="DT9" s="661"/>
      <c r="DU9" s="661"/>
      <c r="DV9" s="661"/>
      <c r="DW9" s="661"/>
      <c r="DX9" s="661"/>
      <c r="DY9" s="661"/>
      <c r="DZ9" s="661"/>
      <c r="EA9" s="661"/>
      <c r="EB9" s="661"/>
      <c r="EC9" s="692"/>
    </row>
    <row r="10" spans="2:143" ht="11.25" customHeight="1" x14ac:dyDescent="0.15">
      <c r="B10" s="657" t="s">
        <v>243</v>
      </c>
      <c r="C10" s="658"/>
      <c r="D10" s="658"/>
      <c r="E10" s="658"/>
      <c r="F10" s="658"/>
      <c r="G10" s="658"/>
      <c r="H10" s="658"/>
      <c r="I10" s="658"/>
      <c r="J10" s="658"/>
      <c r="K10" s="658"/>
      <c r="L10" s="658"/>
      <c r="M10" s="658"/>
      <c r="N10" s="658"/>
      <c r="O10" s="658"/>
      <c r="P10" s="658"/>
      <c r="Q10" s="659"/>
      <c r="R10" s="660" t="s">
        <v>127</v>
      </c>
      <c r="S10" s="661"/>
      <c r="T10" s="661"/>
      <c r="U10" s="661"/>
      <c r="V10" s="661"/>
      <c r="W10" s="661"/>
      <c r="X10" s="661"/>
      <c r="Y10" s="662"/>
      <c r="Z10" s="684" t="s">
        <v>127</v>
      </c>
      <c r="AA10" s="684"/>
      <c r="AB10" s="684"/>
      <c r="AC10" s="684"/>
      <c r="AD10" s="685" t="s">
        <v>127</v>
      </c>
      <c r="AE10" s="685"/>
      <c r="AF10" s="685"/>
      <c r="AG10" s="685"/>
      <c r="AH10" s="685"/>
      <c r="AI10" s="685"/>
      <c r="AJ10" s="685"/>
      <c r="AK10" s="685"/>
      <c r="AL10" s="663" t="s">
        <v>127</v>
      </c>
      <c r="AM10" s="664"/>
      <c r="AN10" s="664"/>
      <c r="AO10" s="686"/>
      <c r="AP10" s="657" t="s">
        <v>244</v>
      </c>
      <c r="AQ10" s="658"/>
      <c r="AR10" s="658"/>
      <c r="AS10" s="658"/>
      <c r="AT10" s="658"/>
      <c r="AU10" s="658"/>
      <c r="AV10" s="658"/>
      <c r="AW10" s="658"/>
      <c r="AX10" s="658"/>
      <c r="AY10" s="658"/>
      <c r="AZ10" s="658"/>
      <c r="BA10" s="658"/>
      <c r="BB10" s="658"/>
      <c r="BC10" s="658"/>
      <c r="BD10" s="658"/>
      <c r="BE10" s="658"/>
      <c r="BF10" s="659"/>
      <c r="BG10" s="660">
        <v>117196</v>
      </c>
      <c r="BH10" s="661"/>
      <c r="BI10" s="661"/>
      <c r="BJ10" s="661"/>
      <c r="BK10" s="661"/>
      <c r="BL10" s="661"/>
      <c r="BM10" s="661"/>
      <c r="BN10" s="662"/>
      <c r="BO10" s="684">
        <v>1.9</v>
      </c>
      <c r="BP10" s="684"/>
      <c r="BQ10" s="684"/>
      <c r="BR10" s="684"/>
      <c r="BS10" s="685" t="s">
        <v>127</v>
      </c>
      <c r="BT10" s="685"/>
      <c r="BU10" s="685"/>
      <c r="BV10" s="685"/>
      <c r="BW10" s="685"/>
      <c r="BX10" s="685"/>
      <c r="BY10" s="685"/>
      <c r="BZ10" s="685"/>
      <c r="CA10" s="685"/>
      <c r="CB10" s="723"/>
      <c r="CD10" s="657" t="s">
        <v>245</v>
      </c>
      <c r="CE10" s="658"/>
      <c r="CF10" s="658"/>
      <c r="CG10" s="658"/>
      <c r="CH10" s="658"/>
      <c r="CI10" s="658"/>
      <c r="CJ10" s="658"/>
      <c r="CK10" s="658"/>
      <c r="CL10" s="658"/>
      <c r="CM10" s="658"/>
      <c r="CN10" s="658"/>
      <c r="CO10" s="658"/>
      <c r="CP10" s="658"/>
      <c r="CQ10" s="659"/>
      <c r="CR10" s="660" t="s">
        <v>127</v>
      </c>
      <c r="CS10" s="661"/>
      <c r="CT10" s="661"/>
      <c r="CU10" s="661"/>
      <c r="CV10" s="661"/>
      <c r="CW10" s="661"/>
      <c r="CX10" s="661"/>
      <c r="CY10" s="662"/>
      <c r="CZ10" s="684" t="s">
        <v>127</v>
      </c>
      <c r="DA10" s="684"/>
      <c r="DB10" s="684"/>
      <c r="DC10" s="684"/>
      <c r="DD10" s="651" t="s">
        <v>127</v>
      </c>
      <c r="DE10" s="661"/>
      <c r="DF10" s="661"/>
      <c r="DG10" s="661"/>
      <c r="DH10" s="661"/>
      <c r="DI10" s="661"/>
      <c r="DJ10" s="661"/>
      <c r="DK10" s="661"/>
      <c r="DL10" s="661"/>
      <c r="DM10" s="661"/>
      <c r="DN10" s="661"/>
      <c r="DO10" s="661"/>
      <c r="DP10" s="662"/>
      <c r="DQ10" s="651" t="s">
        <v>127</v>
      </c>
      <c r="DR10" s="661"/>
      <c r="DS10" s="661"/>
      <c r="DT10" s="661"/>
      <c r="DU10" s="661"/>
      <c r="DV10" s="661"/>
      <c r="DW10" s="661"/>
      <c r="DX10" s="661"/>
      <c r="DY10" s="661"/>
      <c r="DZ10" s="661"/>
      <c r="EA10" s="661"/>
      <c r="EB10" s="661"/>
      <c r="EC10" s="692"/>
    </row>
    <row r="11" spans="2:143" ht="11.25" customHeight="1" x14ac:dyDescent="0.15">
      <c r="B11" s="657" t="s">
        <v>246</v>
      </c>
      <c r="C11" s="658"/>
      <c r="D11" s="658"/>
      <c r="E11" s="658"/>
      <c r="F11" s="658"/>
      <c r="G11" s="658"/>
      <c r="H11" s="658"/>
      <c r="I11" s="658"/>
      <c r="J11" s="658"/>
      <c r="K11" s="658"/>
      <c r="L11" s="658"/>
      <c r="M11" s="658"/>
      <c r="N11" s="658"/>
      <c r="O11" s="658"/>
      <c r="P11" s="658"/>
      <c r="Q11" s="659"/>
      <c r="R11" s="660">
        <v>1171733</v>
      </c>
      <c r="S11" s="661"/>
      <c r="T11" s="661"/>
      <c r="U11" s="661"/>
      <c r="V11" s="661"/>
      <c r="W11" s="661"/>
      <c r="X11" s="661"/>
      <c r="Y11" s="662"/>
      <c r="Z11" s="663">
        <v>4.4000000000000004</v>
      </c>
      <c r="AA11" s="664"/>
      <c r="AB11" s="664"/>
      <c r="AC11" s="665"/>
      <c r="AD11" s="651">
        <v>1171733</v>
      </c>
      <c r="AE11" s="661"/>
      <c r="AF11" s="661"/>
      <c r="AG11" s="661"/>
      <c r="AH11" s="661"/>
      <c r="AI11" s="661"/>
      <c r="AJ11" s="661"/>
      <c r="AK11" s="662"/>
      <c r="AL11" s="663">
        <v>9</v>
      </c>
      <c r="AM11" s="664"/>
      <c r="AN11" s="664"/>
      <c r="AO11" s="686"/>
      <c r="AP11" s="657" t="s">
        <v>247</v>
      </c>
      <c r="AQ11" s="658"/>
      <c r="AR11" s="658"/>
      <c r="AS11" s="658"/>
      <c r="AT11" s="658"/>
      <c r="AU11" s="658"/>
      <c r="AV11" s="658"/>
      <c r="AW11" s="658"/>
      <c r="AX11" s="658"/>
      <c r="AY11" s="658"/>
      <c r="AZ11" s="658"/>
      <c r="BA11" s="658"/>
      <c r="BB11" s="658"/>
      <c r="BC11" s="658"/>
      <c r="BD11" s="658"/>
      <c r="BE11" s="658"/>
      <c r="BF11" s="659"/>
      <c r="BG11" s="660">
        <v>162271</v>
      </c>
      <c r="BH11" s="661"/>
      <c r="BI11" s="661"/>
      <c r="BJ11" s="661"/>
      <c r="BK11" s="661"/>
      <c r="BL11" s="661"/>
      <c r="BM11" s="661"/>
      <c r="BN11" s="662"/>
      <c r="BO11" s="684">
        <v>2.6</v>
      </c>
      <c r="BP11" s="684"/>
      <c r="BQ11" s="684"/>
      <c r="BR11" s="684"/>
      <c r="BS11" s="685">
        <v>44018</v>
      </c>
      <c r="BT11" s="685"/>
      <c r="BU11" s="685"/>
      <c r="BV11" s="685"/>
      <c r="BW11" s="685"/>
      <c r="BX11" s="685"/>
      <c r="BY11" s="685"/>
      <c r="BZ11" s="685"/>
      <c r="CA11" s="685"/>
      <c r="CB11" s="723"/>
      <c r="CD11" s="657" t="s">
        <v>248</v>
      </c>
      <c r="CE11" s="658"/>
      <c r="CF11" s="658"/>
      <c r="CG11" s="658"/>
      <c r="CH11" s="658"/>
      <c r="CI11" s="658"/>
      <c r="CJ11" s="658"/>
      <c r="CK11" s="658"/>
      <c r="CL11" s="658"/>
      <c r="CM11" s="658"/>
      <c r="CN11" s="658"/>
      <c r="CO11" s="658"/>
      <c r="CP11" s="658"/>
      <c r="CQ11" s="659"/>
      <c r="CR11" s="660">
        <v>298395</v>
      </c>
      <c r="CS11" s="661"/>
      <c r="CT11" s="661"/>
      <c r="CU11" s="661"/>
      <c r="CV11" s="661"/>
      <c r="CW11" s="661"/>
      <c r="CX11" s="661"/>
      <c r="CY11" s="662"/>
      <c r="CZ11" s="684">
        <v>1.2</v>
      </c>
      <c r="DA11" s="684"/>
      <c r="DB11" s="684"/>
      <c r="DC11" s="684"/>
      <c r="DD11" s="651">
        <v>17800</v>
      </c>
      <c r="DE11" s="661"/>
      <c r="DF11" s="661"/>
      <c r="DG11" s="661"/>
      <c r="DH11" s="661"/>
      <c r="DI11" s="661"/>
      <c r="DJ11" s="661"/>
      <c r="DK11" s="661"/>
      <c r="DL11" s="661"/>
      <c r="DM11" s="661"/>
      <c r="DN11" s="661"/>
      <c r="DO11" s="661"/>
      <c r="DP11" s="662"/>
      <c r="DQ11" s="651">
        <v>186123</v>
      </c>
      <c r="DR11" s="661"/>
      <c r="DS11" s="661"/>
      <c r="DT11" s="661"/>
      <c r="DU11" s="661"/>
      <c r="DV11" s="661"/>
      <c r="DW11" s="661"/>
      <c r="DX11" s="661"/>
      <c r="DY11" s="661"/>
      <c r="DZ11" s="661"/>
      <c r="EA11" s="661"/>
      <c r="EB11" s="661"/>
      <c r="EC11" s="692"/>
    </row>
    <row r="12" spans="2:143" ht="11.25" customHeight="1" x14ac:dyDescent="0.15">
      <c r="B12" s="657" t="s">
        <v>249</v>
      </c>
      <c r="C12" s="658"/>
      <c r="D12" s="658"/>
      <c r="E12" s="658"/>
      <c r="F12" s="658"/>
      <c r="G12" s="658"/>
      <c r="H12" s="658"/>
      <c r="I12" s="658"/>
      <c r="J12" s="658"/>
      <c r="K12" s="658"/>
      <c r="L12" s="658"/>
      <c r="M12" s="658"/>
      <c r="N12" s="658"/>
      <c r="O12" s="658"/>
      <c r="P12" s="658"/>
      <c r="Q12" s="659"/>
      <c r="R12" s="660">
        <v>12694</v>
      </c>
      <c r="S12" s="661"/>
      <c r="T12" s="661"/>
      <c r="U12" s="661"/>
      <c r="V12" s="661"/>
      <c r="W12" s="661"/>
      <c r="X12" s="661"/>
      <c r="Y12" s="662"/>
      <c r="Z12" s="684">
        <v>0</v>
      </c>
      <c r="AA12" s="684"/>
      <c r="AB12" s="684"/>
      <c r="AC12" s="684"/>
      <c r="AD12" s="685">
        <v>12694</v>
      </c>
      <c r="AE12" s="685"/>
      <c r="AF12" s="685"/>
      <c r="AG12" s="685"/>
      <c r="AH12" s="685"/>
      <c r="AI12" s="685"/>
      <c r="AJ12" s="685"/>
      <c r="AK12" s="685"/>
      <c r="AL12" s="663">
        <v>0.1</v>
      </c>
      <c r="AM12" s="664"/>
      <c r="AN12" s="664"/>
      <c r="AO12" s="686"/>
      <c r="AP12" s="657" t="s">
        <v>250</v>
      </c>
      <c r="AQ12" s="658"/>
      <c r="AR12" s="658"/>
      <c r="AS12" s="658"/>
      <c r="AT12" s="658"/>
      <c r="AU12" s="658"/>
      <c r="AV12" s="658"/>
      <c r="AW12" s="658"/>
      <c r="AX12" s="658"/>
      <c r="AY12" s="658"/>
      <c r="AZ12" s="658"/>
      <c r="BA12" s="658"/>
      <c r="BB12" s="658"/>
      <c r="BC12" s="658"/>
      <c r="BD12" s="658"/>
      <c r="BE12" s="658"/>
      <c r="BF12" s="659"/>
      <c r="BG12" s="660">
        <v>2488623</v>
      </c>
      <c r="BH12" s="661"/>
      <c r="BI12" s="661"/>
      <c r="BJ12" s="661"/>
      <c r="BK12" s="661"/>
      <c r="BL12" s="661"/>
      <c r="BM12" s="661"/>
      <c r="BN12" s="662"/>
      <c r="BO12" s="684">
        <v>39.9</v>
      </c>
      <c r="BP12" s="684"/>
      <c r="BQ12" s="684"/>
      <c r="BR12" s="684"/>
      <c r="BS12" s="685" t="s">
        <v>127</v>
      </c>
      <c r="BT12" s="685"/>
      <c r="BU12" s="685"/>
      <c r="BV12" s="685"/>
      <c r="BW12" s="685"/>
      <c r="BX12" s="685"/>
      <c r="BY12" s="685"/>
      <c r="BZ12" s="685"/>
      <c r="CA12" s="685"/>
      <c r="CB12" s="723"/>
      <c r="CD12" s="657" t="s">
        <v>251</v>
      </c>
      <c r="CE12" s="658"/>
      <c r="CF12" s="658"/>
      <c r="CG12" s="658"/>
      <c r="CH12" s="658"/>
      <c r="CI12" s="658"/>
      <c r="CJ12" s="658"/>
      <c r="CK12" s="658"/>
      <c r="CL12" s="658"/>
      <c r="CM12" s="658"/>
      <c r="CN12" s="658"/>
      <c r="CO12" s="658"/>
      <c r="CP12" s="658"/>
      <c r="CQ12" s="659"/>
      <c r="CR12" s="660">
        <v>520499</v>
      </c>
      <c r="CS12" s="661"/>
      <c r="CT12" s="661"/>
      <c r="CU12" s="661"/>
      <c r="CV12" s="661"/>
      <c r="CW12" s="661"/>
      <c r="CX12" s="661"/>
      <c r="CY12" s="662"/>
      <c r="CZ12" s="684">
        <v>2</v>
      </c>
      <c r="DA12" s="684"/>
      <c r="DB12" s="684"/>
      <c r="DC12" s="684"/>
      <c r="DD12" s="651">
        <v>34285</v>
      </c>
      <c r="DE12" s="661"/>
      <c r="DF12" s="661"/>
      <c r="DG12" s="661"/>
      <c r="DH12" s="661"/>
      <c r="DI12" s="661"/>
      <c r="DJ12" s="661"/>
      <c r="DK12" s="661"/>
      <c r="DL12" s="661"/>
      <c r="DM12" s="661"/>
      <c r="DN12" s="661"/>
      <c r="DO12" s="661"/>
      <c r="DP12" s="662"/>
      <c r="DQ12" s="651">
        <v>369224</v>
      </c>
      <c r="DR12" s="661"/>
      <c r="DS12" s="661"/>
      <c r="DT12" s="661"/>
      <c r="DU12" s="661"/>
      <c r="DV12" s="661"/>
      <c r="DW12" s="661"/>
      <c r="DX12" s="661"/>
      <c r="DY12" s="661"/>
      <c r="DZ12" s="661"/>
      <c r="EA12" s="661"/>
      <c r="EB12" s="661"/>
      <c r="EC12" s="692"/>
    </row>
    <row r="13" spans="2:143" ht="11.25" customHeight="1" x14ac:dyDescent="0.15">
      <c r="B13" s="657" t="s">
        <v>252</v>
      </c>
      <c r="C13" s="658"/>
      <c r="D13" s="658"/>
      <c r="E13" s="658"/>
      <c r="F13" s="658"/>
      <c r="G13" s="658"/>
      <c r="H13" s="658"/>
      <c r="I13" s="658"/>
      <c r="J13" s="658"/>
      <c r="K13" s="658"/>
      <c r="L13" s="658"/>
      <c r="M13" s="658"/>
      <c r="N13" s="658"/>
      <c r="O13" s="658"/>
      <c r="P13" s="658"/>
      <c r="Q13" s="659"/>
      <c r="R13" s="660" t="s">
        <v>127</v>
      </c>
      <c r="S13" s="661"/>
      <c r="T13" s="661"/>
      <c r="U13" s="661"/>
      <c r="V13" s="661"/>
      <c r="W13" s="661"/>
      <c r="X13" s="661"/>
      <c r="Y13" s="662"/>
      <c r="Z13" s="684" t="s">
        <v>127</v>
      </c>
      <c r="AA13" s="684"/>
      <c r="AB13" s="684"/>
      <c r="AC13" s="684"/>
      <c r="AD13" s="685" t="s">
        <v>127</v>
      </c>
      <c r="AE13" s="685"/>
      <c r="AF13" s="685"/>
      <c r="AG13" s="685"/>
      <c r="AH13" s="685"/>
      <c r="AI13" s="685"/>
      <c r="AJ13" s="685"/>
      <c r="AK13" s="685"/>
      <c r="AL13" s="663" t="s">
        <v>127</v>
      </c>
      <c r="AM13" s="664"/>
      <c r="AN13" s="664"/>
      <c r="AO13" s="686"/>
      <c r="AP13" s="657" t="s">
        <v>253</v>
      </c>
      <c r="AQ13" s="658"/>
      <c r="AR13" s="658"/>
      <c r="AS13" s="658"/>
      <c r="AT13" s="658"/>
      <c r="AU13" s="658"/>
      <c r="AV13" s="658"/>
      <c r="AW13" s="658"/>
      <c r="AX13" s="658"/>
      <c r="AY13" s="658"/>
      <c r="AZ13" s="658"/>
      <c r="BA13" s="658"/>
      <c r="BB13" s="658"/>
      <c r="BC13" s="658"/>
      <c r="BD13" s="658"/>
      <c r="BE13" s="658"/>
      <c r="BF13" s="659"/>
      <c r="BG13" s="660">
        <v>2467885</v>
      </c>
      <c r="BH13" s="661"/>
      <c r="BI13" s="661"/>
      <c r="BJ13" s="661"/>
      <c r="BK13" s="661"/>
      <c r="BL13" s="661"/>
      <c r="BM13" s="661"/>
      <c r="BN13" s="662"/>
      <c r="BO13" s="684">
        <v>39.6</v>
      </c>
      <c r="BP13" s="684"/>
      <c r="BQ13" s="684"/>
      <c r="BR13" s="684"/>
      <c r="BS13" s="685" t="s">
        <v>127</v>
      </c>
      <c r="BT13" s="685"/>
      <c r="BU13" s="685"/>
      <c r="BV13" s="685"/>
      <c r="BW13" s="685"/>
      <c r="BX13" s="685"/>
      <c r="BY13" s="685"/>
      <c r="BZ13" s="685"/>
      <c r="CA13" s="685"/>
      <c r="CB13" s="723"/>
      <c r="CD13" s="657" t="s">
        <v>254</v>
      </c>
      <c r="CE13" s="658"/>
      <c r="CF13" s="658"/>
      <c r="CG13" s="658"/>
      <c r="CH13" s="658"/>
      <c r="CI13" s="658"/>
      <c r="CJ13" s="658"/>
      <c r="CK13" s="658"/>
      <c r="CL13" s="658"/>
      <c r="CM13" s="658"/>
      <c r="CN13" s="658"/>
      <c r="CO13" s="658"/>
      <c r="CP13" s="658"/>
      <c r="CQ13" s="659"/>
      <c r="CR13" s="660">
        <v>1377938</v>
      </c>
      <c r="CS13" s="661"/>
      <c r="CT13" s="661"/>
      <c r="CU13" s="661"/>
      <c r="CV13" s="661"/>
      <c r="CW13" s="661"/>
      <c r="CX13" s="661"/>
      <c r="CY13" s="662"/>
      <c r="CZ13" s="684">
        <v>5.4</v>
      </c>
      <c r="DA13" s="684"/>
      <c r="DB13" s="684"/>
      <c r="DC13" s="684"/>
      <c r="DD13" s="651">
        <v>355713</v>
      </c>
      <c r="DE13" s="661"/>
      <c r="DF13" s="661"/>
      <c r="DG13" s="661"/>
      <c r="DH13" s="661"/>
      <c r="DI13" s="661"/>
      <c r="DJ13" s="661"/>
      <c r="DK13" s="661"/>
      <c r="DL13" s="661"/>
      <c r="DM13" s="661"/>
      <c r="DN13" s="661"/>
      <c r="DO13" s="661"/>
      <c r="DP13" s="662"/>
      <c r="DQ13" s="651">
        <v>899654</v>
      </c>
      <c r="DR13" s="661"/>
      <c r="DS13" s="661"/>
      <c r="DT13" s="661"/>
      <c r="DU13" s="661"/>
      <c r="DV13" s="661"/>
      <c r="DW13" s="661"/>
      <c r="DX13" s="661"/>
      <c r="DY13" s="661"/>
      <c r="DZ13" s="661"/>
      <c r="EA13" s="661"/>
      <c r="EB13" s="661"/>
      <c r="EC13" s="692"/>
    </row>
    <row r="14" spans="2:143" ht="11.25" customHeight="1" x14ac:dyDescent="0.15">
      <c r="B14" s="657" t="s">
        <v>255</v>
      </c>
      <c r="C14" s="658"/>
      <c r="D14" s="658"/>
      <c r="E14" s="658"/>
      <c r="F14" s="658"/>
      <c r="G14" s="658"/>
      <c r="H14" s="658"/>
      <c r="I14" s="658"/>
      <c r="J14" s="658"/>
      <c r="K14" s="658"/>
      <c r="L14" s="658"/>
      <c r="M14" s="658"/>
      <c r="N14" s="658"/>
      <c r="O14" s="658"/>
      <c r="P14" s="658"/>
      <c r="Q14" s="659"/>
      <c r="R14" s="660" t="s">
        <v>127</v>
      </c>
      <c r="S14" s="661"/>
      <c r="T14" s="661"/>
      <c r="U14" s="661"/>
      <c r="V14" s="661"/>
      <c r="W14" s="661"/>
      <c r="X14" s="661"/>
      <c r="Y14" s="662"/>
      <c r="Z14" s="684" t="s">
        <v>127</v>
      </c>
      <c r="AA14" s="684"/>
      <c r="AB14" s="684"/>
      <c r="AC14" s="684"/>
      <c r="AD14" s="685" t="s">
        <v>127</v>
      </c>
      <c r="AE14" s="685"/>
      <c r="AF14" s="685"/>
      <c r="AG14" s="685"/>
      <c r="AH14" s="685"/>
      <c r="AI14" s="685"/>
      <c r="AJ14" s="685"/>
      <c r="AK14" s="685"/>
      <c r="AL14" s="663" t="s">
        <v>127</v>
      </c>
      <c r="AM14" s="664"/>
      <c r="AN14" s="664"/>
      <c r="AO14" s="686"/>
      <c r="AP14" s="657" t="s">
        <v>256</v>
      </c>
      <c r="AQ14" s="658"/>
      <c r="AR14" s="658"/>
      <c r="AS14" s="658"/>
      <c r="AT14" s="658"/>
      <c r="AU14" s="658"/>
      <c r="AV14" s="658"/>
      <c r="AW14" s="658"/>
      <c r="AX14" s="658"/>
      <c r="AY14" s="658"/>
      <c r="AZ14" s="658"/>
      <c r="BA14" s="658"/>
      <c r="BB14" s="658"/>
      <c r="BC14" s="658"/>
      <c r="BD14" s="658"/>
      <c r="BE14" s="658"/>
      <c r="BF14" s="659"/>
      <c r="BG14" s="660">
        <v>178961</v>
      </c>
      <c r="BH14" s="661"/>
      <c r="BI14" s="661"/>
      <c r="BJ14" s="661"/>
      <c r="BK14" s="661"/>
      <c r="BL14" s="661"/>
      <c r="BM14" s="661"/>
      <c r="BN14" s="662"/>
      <c r="BO14" s="684">
        <v>2.9</v>
      </c>
      <c r="BP14" s="684"/>
      <c r="BQ14" s="684"/>
      <c r="BR14" s="684"/>
      <c r="BS14" s="685" t="s">
        <v>127</v>
      </c>
      <c r="BT14" s="685"/>
      <c r="BU14" s="685"/>
      <c r="BV14" s="685"/>
      <c r="BW14" s="685"/>
      <c r="BX14" s="685"/>
      <c r="BY14" s="685"/>
      <c r="BZ14" s="685"/>
      <c r="CA14" s="685"/>
      <c r="CB14" s="723"/>
      <c r="CD14" s="657" t="s">
        <v>257</v>
      </c>
      <c r="CE14" s="658"/>
      <c r="CF14" s="658"/>
      <c r="CG14" s="658"/>
      <c r="CH14" s="658"/>
      <c r="CI14" s="658"/>
      <c r="CJ14" s="658"/>
      <c r="CK14" s="658"/>
      <c r="CL14" s="658"/>
      <c r="CM14" s="658"/>
      <c r="CN14" s="658"/>
      <c r="CO14" s="658"/>
      <c r="CP14" s="658"/>
      <c r="CQ14" s="659"/>
      <c r="CR14" s="660">
        <v>845512</v>
      </c>
      <c r="CS14" s="661"/>
      <c r="CT14" s="661"/>
      <c r="CU14" s="661"/>
      <c r="CV14" s="661"/>
      <c r="CW14" s="661"/>
      <c r="CX14" s="661"/>
      <c r="CY14" s="662"/>
      <c r="CZ14" s="684">
        <v>3.3</v>
      </c>
      <c r="DA14" s="684"/>
      <c r="DB14" s="684"/>
      <c r="DC14" s="684"/>
      <c r="DD14" s="651">
        <v>5862</v>
      </c>
      <c r="DE14" s="661"/>
      <c r="DF14" s="661"/>
      <c r="DG14" s="661"/>
      <c r="DH14" s="661"/>
      <c r="DI14" s="661"/>
      <c r="DJ14" s="661"/>
      <c r="DK14" s="661"/>
      <c r="DL14" s="661"/>
      <c r="DM14" s="661"/>
      <c r="DN14" s="661"/>
      <c r="DO14" s="661"/>
      <c r="DP14" s="662"/>
      <c r="DQ14" s="651">
        <v>831482</v>
      </c>
      <c r="DR14" s="661"/>
      <c r="DS14" s="661"/>
      <c r="DT14" s="661"/>
      <c r="DU14" s="661"/>
      <c r="DV14" s="661"/>
      <c r="DW14" s="661"/>
      <c r="DX14" s="661"/>
      <c r="DY14" s="661"/>
      <c r="DZ14" s="661"/>
      <c r="EA14" s="661"/>
      <c r="EB14" s="661"/>
      <c r="EC14" s="692"/>
    </row>
    <row r="15" spans="2:143" ht="11.25" customHeight="1" x14ac:dyDescent="0.15">
      <c r="B15" s="657" t="s">
        <v>258</v>
      </c>
      <c r="C15" s="658"/>
      <c r="D15" s="658"/>
      <c r="E15" s="658"/>
      <c r="F15" s="658"/>
      <c r="G15" s="658"/>
      <c r="H15" s="658"/>
      <c r="I15" s="658"/>
      <c r="J15" s="658"/>
      <c r="K15" s="658"/>
      <c r="L15" s="658"/>
      <c r="M15" s="658"/>
      <c r="N15" s="658"/>
      <c r="O15" s="658"/>
      <c r="P15" s="658"/>
      <c r="Q15" s="659"/>
      <c r="R15" s="660" t="s">
        <v>127</v>
      </c>
      <c r="S15" s="661"/>
      <c r="T15" s="661"/>
      <c r="U15" s="661"/>
      <c r="V15" s="661"/>
      <c r="W15" s="661"/>
      <c r="X15" s="661"/>
      <c r="Y15" s="662"/>
      <c r="Z15" s="684" t="s">
        <v>127</v>
      </c>
      <c r="AA15" s="684"/>
      <c r="AB15" s="684"/>
      <c r="AC15" s="684"/>
      <c r="AD15" s="685" t="s">
        <v>127</v>
      </c>
      <c r="AE15" s="685"/>
      <c r="AF15" s="685"/>
      <c r="AG15" s="685"/>
      <c r="AH15" s="685"/>
      <c r="AI15" s="685"/>
      <c r="AJ15" s="685"/>
      <c r="AK15" s="685"/>
      <c r="AL15" s="663" t="s">
        <v>127</v>
      </c>
      <c r="AM15" s="664"/>
      <c r="AN15" s="664"/>
      <c r="AO15" s="686"/>
      <c r="AP15" s="657" t="s">
        <v>259</v>
      </c>
      <c r="AQ15" s="658"/>
      <c r="AR15" s="658"/>
      <c r="AS15" s="658"/>
      <c r="AT15" s="658"/>
      <c r="AU15" s="658"/>
      <c r="AV15" s="658"/>
      <c r="AW15" s="658"/>
      <c r="AX15" s="658"/>
      <c r="AY15" s="658"/>
      <c r="AZ15" s="658"/>
      <c r="BA15" s="658"/>
      <c r="BB15" s="658"/>
      <c r="BC15" s="658"/>
      <c r="BD15" s="658"/>
      <c r="BE15" s="658"/>
      <c r="BF15" s="659"/>
      <c r="BG15" s="660">
        <v>375421</v>
      </c>
      <c r="BH15" s="661"/>
      <c r="BI15" s="661"/>
      <c r="BJ15" s="661"/>
      <c r="BK15" s="661"/>
      <c r="BL15" s="661"/>
      <c r="BM15" s="661"/>
      <c r="BN15" s="662"/>
      <c r="BO15" s="684">
        <v>6</v>
      </c>
      <c r="BP15" s="684"/>
      <c r="BQ15" s="684"/>
      <c r="BR15" s="684"/>
      <c r="BS15" s="685" t="s">
        <v>127</v>
      </c>
      <c r="BT15" s="685"/>
      <c r="BU15" s="685"/>
      <c r="BV15" s="685"/>
      <c r="BW15" s="685"/>
      <c r="BX15" s="685"/>
      <c r="BY15" s="685"/>
      <c r="BZ15" s="685"/>
      <c r="CA15" s="685"/>
      <c r="CB15" s="723"/>
      <c r="CD15" s="657" t="s">
        <v>260</v>
      </c>
      <c r="CE15" s="658"/>
      <c r="CF15" s="658"/>
      <c r="CG15" s="658"/>
      <c r="CH15" s="658"/>
      <c r="CI15" s="658"/>
      <c r="CJ15" s="658"/>
      <c r="CK15" s="658"/>
      <c r="CL15" s="658"/>
      <c r="CM15" s="658"/>
      <c r="CN15" s="658"/>
      <c r="CO15" s="658"/>
      <c r="CP15" s="658"/>
      <c r="CQ15" s="659"/>
      <c r="CR15" s="660">
        <v>1772339</v>
      </c>
      <c r="CS15" s="661"/>
      <c r="CT15" s="661"/>
      <c r="CU15" s="661"/>
      <c r="CV15" s="661"/>
      <c r="CW15" s="661"/>
      <c r="CX15" s="661"/>
      <c r="CY15" s="662"/>
      <c r="CZ15" s="684">
        <v>6.9</v>
      </c>
      <c r="DA15" s="684"/>
      <c r="DB15" s="684"/>
      <c r="DC15" s="684"/>
      <c r="DD15" s="651">
        <v>68275</v>
      </c>
      <c r="DE15" s="661"/>
      <c r="DF15" s="661"/>
      <c r="DG15" s="661"/>
      <c r="DH15" s="661"/>
      <c r="DI15" s="661"/>
      <c r="DJ15" s="661"/>
      <c r="DK15" s="661"/>
      <c r="DL15" s="661"/>
      <c r="DM15" s="661"/>
      <c r="DN15" s="661"/>
      <c r="DO15" s="661"/>
      <c r="DP15" s="662"/>
      <c r="DQ15" s="651">
        <v>1325618</v>
      </c>
      <c r="DR15" s="661"/>
      <c r="DS15" s="661"/>
      <c r="DT15" s="661"/>
      <c r="DU15" s="661"/>
      <c r="DV15" s="661"/>
      <c r="DW15" s="661"/>
      <c r="DX15" s="661"/>
      <c r="DY15" s="661"/>
      <c r="DZ15" s="661"/>
      <c r="EA15" s="661"/>
      <c r="EB15" s="661"/>
      <c r="EC15" s="692"/>
    </row>
    <row r="16" spans="2:143" ht="11.25" customHeight="1" x14ac:dyDescent="0.15">
      <c r="B16" s="657" t="s">
        <v>261</v>
      </c>
      <c r="C16" s="658"/>
      <c r="D16" s="658"/>
      <c r="E16" s="658"/>
      <c r="F16" s="658"/>
      <c r="G16" s="658"/>
      <c r="H16" s="658"/>
      <c r="I16" s="658"/>
      <c r="J16" s="658"/>
      <c r="K16" s="658"/>
      <c r="L16" s="658"/>
      <c r="M16" s="658"/>
      <c r="N16" s="658"/>
      <c r="O16" s="658"/>
      <c r="P16" s="658"/>
      <c r="Q16" s="659"/>
      <c r="R16" s="660">
        <v>16573</v>
      </c>
      <c r="S16" s="661"/>
      <c r="T16" s="661"/>
      <c r="U16" s="661"/>
      <c r="V16" s="661"/>
      <c r="W16" s="661"/>
      <c r="X16" s="661"/>
      <c r="Y16" s="662"/>
      <c r="Z16" s="684">
        <v>0.1</v>
      </c>
      <c r="AA16" s="684"/>
      <c r="AB16" s="684"/>
      <c r="AC16" s="684"/>
      <c r="AD16" s="685">
        <v>16573</v>
      </c>
      <c r="AE16" s="685"/>
      <c r="AF16" s="685"/>
      <c r="AG16" s="685"/>
      <c r="AH16" s="685"/>
      <c r="AI16" s="685"/>
      <c r="AJ16" s="685"/>
      <c r="AK16" s="685"/>
      <c r="AL16" s="663">
        <v>0.1</v>
      </c>
      <c r="AM16" s="664"/>
      <c r="AN16" s="664"/>
      <c r="AO16" s="686"/>
      <c r="AP16" s="657" t="s">
        <v>262</v>
      </c>
      <c r="AQ16" s="658"/>
      <c r="AR16" s="658"/>
      <c r="AS16" s="658"/>
      <c r="AT16" s="658"/>
      <c r="AU16" s="658"/>
      <c r="AV16" s="658"/>
      <c r="AW16" s="658"/>
      <c r="AX16" s="658"/>
      <c r="AY16" s="658"/>
      <c r="AZ16" s="658"/>
      <c r="BA16" s="658"/>
      <c r="BB16" s="658"/>
      <c r="BC16" s="658"/>
      <c r="BD16" s="658"/>
      <c r="BE16" s="658"/>
      <c r="BF16" s="659"/>
      <c r="BG16" s="660" t="s">
        <v>127</v>
      </c>
      <c r="BH16" s="661"/>
      <c r="BI16" s="661"/>
      <c r="BJ16" s="661"/>
      <c r="BK16" s="661"/>
      <c r="BL16" s="661"/>
      <c r="BM16" s="661"/>
      <c r="BN16" s="662"/>
      <c r="BO16" s="684" t="s">
        <v>127</v>
      </c>
      <c r="BP16" s="684"/>
      <c r="BQ16" s="684"/>
      <c r="BR16" s="684"/>
      <c r="BS16" s="685" t="s">
        <v>127</v>
      </c>
      <c r="BT16" s="685"/>
      <c r="BU16" s="685"/>
      <c r="BV16" s="685"/>
      <c r="BW16" s="685"/>
      <c r="BX16" s="685"/>
      <c r="BY16" s="685"/>
      <c r="BZ16" s="685"/>
      <c r="CA16" s="685"/>
      <c r="CB16" s="723"/>
      <c r="CD16" s="657" t="s">
        <v>263</v>
      </c>
      <c r="CE16" s="658"/>
      <c r="CF16" s="658"/>
      <c r="CG16" s="658"/>
      <c r="CH16" s="658"/>
      <c r="CI16" s="658"/>
      <c r="CJ16" s="658"/>
      <c r="CK16" s="658"/>
      <c r="CL16" s="658"/>
      <c r="CM16" s="658"/>
      <c r="CN16" s="658"/>
      <c r="CO16" s="658"/>
      <c r="CP16" s="658"/>
      <c r="CQ16" s="659"/>
      <c r="CR16" s="660">
        <v>41708</v>
      </c>
      <c r="CS16" s="661"/>
      <c r="CT16" s="661"/>
      <c r="CU16" s="661"/>
      <c r="CV16" s="661"/>
      <c r="CW16" s="661"/>
      <c r="CX16" s="661"/>
      <c r="CY16" s="662"/>
      <c r="CZ16" s="684">
        <v>0.2</v>
      </c>
      <c r="DA16" s="684"/>
      <c r="DB16" s="684"/>
      <c r="DC16" s="684"/>
      <c r="DD16" s="651" t="s">
        <v>127</v>
      </c>
      <c r="DE16" s="661"/>
      <c r="DF16" s="661"/>
      <c r="DG16" s="661"/>
      <c r="DH16" s="661"/>
      <c r="DI16" s="661"/>
      <c r="DJ16" s="661"/>
      <c r="DK16" s="661"/>
      <c r="DL16" s="661"/>
      <c r="DM16" s="661"/>
      <c r="DN16" s="661"/>
      <c r="DO16" s="661"/>
      <c r="DP16" s="662"/>
      <c r="DQ16" s="651">
        <v>18127</v>
      </c>
      <c r="DR16" s="661"/>
      <c r="DS16" s="661"/>
      <c r="DT16" s="661"/>
      <c r="DU16" s="661"/>
      <c r="DV16" s="661"/>
      <c r="DW16" s="661"/>
      <c r="DX16" s="661"/>
      <c r="DY16" s="661"/>
      <c r="DZ16" s="661"/>
      <c r="EA16" s="661"/>
      <c r="EB16" s="661"/>
      <c r="EC16" s="692"/>
    </row>
    <row r="17" spans="2:133" ht="11.25" customHeight="1" x14ac:dyDescent="0.15">
      <c r="B17" s="657" t="s">
        <v>264</v>
      </c>
      <c r="C17" s="658"/>
      <c r="D17" s="658"/>
      <c r="E17" s="658"/>
      <c r="F17" s="658"/>
      <c r="G17" s="658"/>
      <c r="H17" s="658"/>
      <c r="I17" s="658"/>
      <c r="J17" s="658"/>
      <c r="K17" s="658"/>
      <c r="L17" s="658"/>
      <c r="M17" s="658"/>
      <c r="N17" s="658"/>
      <c r="O17" s="658"/>
      <c r="P17" s="658"/>
      <c r="Q17" s="659"/>
      <c r="R17" s="660">
        <v>48317</v>
      </c>
      <c r="S17" s="661"/>
      <c r="T17" s="661"/>
      <c r="U17" s="661"/>
      <c r="V17" s="661"/>
      <c r="W17" s="661"/>
      <c r="X17" s="661"/>
      <c r="Y17" s="662"/>
      <c r="Z17" s="684">
        <v>0.2</v>
      </c>
      <c r="AA17" s="684"/>
      <c r="AB17" s="684"/>
      <c r="AC17" s="684"/>
      <c r="AD17" s="685">
        <v>48317</v>
      </c>
      <c r="AE17" s="685"/>
      <c r="AF17" s="685"/>
      <c r="AG17" s="685"/>
      <c r="AH17" s="685"/>
      <c r="AI17" s="685"/>
      <c r="AJ17" s="685"/>
      <c r="AK17" s="685"/>
      <c r="AL17" s="663">
        <v>0.4</v>
      </c>
      <c r="AM17" s="664"/>
      <c r="AN17" s="664"/>
      <c r="AO17" s="686"/>
      <c r="AP17" s="657" t="s">
        <v>265</v>
      </c>
      <c r="AQ17" s="658"/>
      <c r="AR17" s="658"/>
      <c r="AS17" s="658"/>
      <c r="AT17" s="658"/>
      <c r="AU17" s="658"/>
      <c r="AV17" s="658"/>
      <c r="AW17" s="658"/>
      <c r="AX17" s="658"/>
      <c r="AY17" s="658"/>
      <c r="AZ17" s="658"/>
      <c r="BA17" s="658"/>
      <c r="BB17" s="658"/>
      <c r="BC17" s="658"/>
      <c r="BD17" s="658"/>
      <c r="BE17" s="658"/>
      <c r="BF17" s="659"/>
      <c r="BG17" s="660" t="s">
        <v>127</v>
      </c>
      <c r="BH17" s="661"/>
      <c r="BI17" s="661"/>
      <c r="BJ17" s="661"/>
      <c r="BK17" s="661"/>
      <c r="BL17" s="661"/>
      <c r="BM17" s="661"/>
      <c r="BN17" s="662"/>
      <c r="BO17" s="684" t="s">
        <v>127</v>
      </c>
      <c r="BP17" s="684"/>
      <c r="BQ17" s="684"/>
      <c r="BR17" s="684"/>
      <c r="BS17" s="685" t="s">
        <v>127</v>
      </c>
      <c r="BT17" s="685"/>
      <c r="BU17" s="685"/>
      <c r="BV17" s="685"/>
      <c r="BW17" s="685"/>
      <c r="BX17" s="685"/>
      <c r="BY17" s="685"/>
      <c r="BZ17" s="685"/>
      <c r="CA17" s="685"/>
      <c r="CB17" s="723"/>
      <c r="CD17" s="657" t="s">
        <v>266</v>
      </c>
      <c r="CE17" s="658"/>
      <c r="CF17" s="658"/>
      <c r="CG17" s="658"/>
      <c r="CH17" s="658"/>
      <c r="CI17" s="658"/>
      <c r="CJ17" s="658"/>
      <c r="CK17" s="658"/>
      <c r="CL17" s="658"/>
      <c r="CM17" s="658"/>
      <c r="CN17" s="658"/>
      <c r="CO17" s="658"/>
      <c r="CP17" s="658"/>
      <c r="CQ17" s="659"/>
      <c r="CR17" s="660">
        <v>2165033</v>
      </c>
      <c r="CS17" s="661"/>
      <c r="CT17" s="661"/>
      <c r="CU17" s="661"/>
      <c r="CV17" s="661"/>
      <c r="CW17" s="661"/>
      <c r="CX17" s="661"/>
      <c r="CY17" s="662"/>
      <c r="CZ17" s="684">
        <v>8.4</v>
      </c>
      <c r="DA17" s="684"/>
      <c r="DB17" s="684"/>
      <c r="DC17" s="684"/>
      <c r="DD17" s="651" t="s">
        <v>127</v>
      </c>
      <c r="DE17" s="661"/>
      <c r="DF17" s="661"/>
      <c r="DG17" s="661"/>
      <c r="DH17" s="661"/>
      <c r="DI17" s="661"/>
      <c r="DJ17" s="661"/>
      <c r="DK17" s="661"/>
      <c r="DL17" s="661"/>
      <c r="DM17" s="661"/>
      <c r="DN17" s="661"/>
      <c r="DO17" s="661"/>
      <c r="DP17" s="662"/>
      <c r="DQ17" s="651">
        <v>2148623</v>
      </c>
      <c r="DR17" s="661"/>
      <c r="DS17" s="661"/>
      <c r="DT17" s="661"/>
      <c r="DU17" s="661"/>
      <c r="DV17" s="661"/>
      <c r="DW17" s="661"/>
      <c r="DX17" s="661"/>
      <c r="DY17" s="661"/>
      <c r="DZ17" s="661"/>
      <c r="EA17" s="661"/>
      <c r="EB17" s="661"/>
      <c r="EC17" s="692"/>
    </row>
    <row r="18" spans="2:133" ht="11.25" customHeight="1" x14ac:dyDescent="0.15">
      <c r="B18" s="657" t="s">
        <v>267</v>
      </c>
      <c r="C18" s="658"/>
      <c r="D18" s="658"/>
      <c r="E18" s="658"/>
      <c r="F18" s="658"/>
      <c r="G18" s="658"/>
      <c r="H18" s="658"/>
      <c r="I18" s="658"/>
      <c r="J18" s="658"/>
      <c r="K18" s="658"/>
      <c r="L18" s="658"/>
      <c r="M18" s="658"/>
      <c r="N18" s="658"/>
      <c r="O18" s="658"/>
      <c r="P18" s="658"/>
      <c r="Q18" s="659"/>
      <c r="R18" s="660">
        <v>109435</v>
      </c>
      <c r="S18" s="661"/>
      <c r="T18" s="661"/>
      <c r="U18" s="661"/>
      <c r="V18" s="661"/>
      <c r="W18" s="661"/>
      <c r="X18" s="661"/>
      <c r="Y18" s="662"/>
      <c r="Z18" s="684">
        <v>0.4</v>
      </c>
      <c r="AA18" s="684"/>
      <c r="AB18" s="684"/>
      <c r="AC18" s="684"/>
      <c r="AD18" s="685">
        <v>103833</v>
      </c>
      <c r="AE18" s="685"/>
      <c r="AF18" s="685"/>
      <c r="AG18" s="685"/>
      <c r="AH18" s="685"/>
      <c r="AI18" s="685"/>
      <c r="AJ18" s="685"/>
      <c r="AK18" s="685"/>
      <c r="AL18" s="663">
        <v>0.80000001192092896</v>
      </c>
      <c r="AM18" s="664"/>
      <c r="AN18" s="664"/>
      <c r="AO18" s="686"/>
      <c r="AP18" s="657" t="s">
        <v>268</v>
      </c>
      <c r="AQ18" s="658"/>
      <c r="AR18" s="658"/>
      <c r="AS18" s="658"/>
      <c r="AT18" s="658"/>
      <c r="AU18" s="658"/>
      <c r="AV18" s="658"/>
      <c r="AW18" s="658"/>
      <c r="AX18" s="658"/>
      <c r="AY18" s="658"/>
      <c r="AZ18" s="658"/>
      <c r="BA18" s="658"/>
      <c r="BB18" s="658"/>
      <c r="BC18" s="658"/>
      <c r="BD18" s="658"/>
      <c r="BE18" s="658"/>
      <c r="BF18" s="659"/>
      <c r="BG18" s="660" t="s">
        <v>127</v>
      </c>
      <c r="BH18" s="661"/>
      <c r="BI18" s="661"/>
      <c r="BJ18" s="661"/>
      <c r="BK18" s="661"/>
      <c r="BL18" s="661"/>
      <c r="BM18" s="661"/>
      <c r="BN18" s="662"/>
      <c r="BO18" s="684" t="s">
        <v>127</v>
      </c>
      <c r="BP18" s="684"/>
      <c r="BQ18" s="684"/>
      <c r="BR18" s="684"/>
      <c r="BS18" s="685" t="s">
        <v>127</v>
      </c>
      <c r="BT18" s="685"/>
      <c r="BU18" s="685"/>
      <c r="BV18" s="685"/>
      <c r="BW18" s="685"/>
      <c r="BX18" s="685"/>
      <c r="BY18" s="685"/>
      <c r="BZ18" s="685"/>
      <c r="CA18" s="685"/>
      <c r="CB18" s="723"/>
      <c r="CD18" s="657" t="s">
        <v>269</v>
      </c>
      <c r="CE18" s="658"/>
      <c r="CF18" s="658"/>
      <c r="CG18" s="658"/>
      <c r="CH18" s="658"/>
      <c r="CI18" s="658"/>
      <c r="CJ18" s="658"/>
      <c r="CK18" s="658"/>
      <c r="CL18" s="658"/>
      <c r="CM18" s="658"/>
      <c r="CN18" s="658"/>
      <c r="CO18" s="658"/>
      <c r="CP18" s="658"/>
      <c r="CQ18" s="659"/>
      <c r="CR18" s="660" t="s">
        <v>127</v>
      </c>
      <c r="CS18" s="661"/>
      <c r="CT18" s="661"/>
      <c r="CU18" s="661"/>
      <c r="CV18" s="661"/>
      <c r="CW18" s="661"/>
      <c r="CX18" s="661"/>
      <c r="CY18" s="662"/>
      <c r="CZ18" s="684" t="s">
        <v>127</v>
      </c>
      <c r="DA18" s="684"/>
      <c r="DB18" s="684"/>
      <c r="DC18" s="684"/>
      <c r="DD18" s="651" t="s">
        <v>127</v>
      </c>
      <c r="DE18" s="661"/>
      <c r="DF18" s="661"/>
      <c r="DG18" s="661"/>
      <c r="DH18" s="661"/>
      <c r="DI18" s="661"/>
      <c r="DJ18" s="661"/>
      <c r="DK18" s="661"/>
      <c r="DL18" s="661"/>
      <c r="DM18" s="661"/>
      <c r="DN18" s="661"/>
      <c r="DO18" s="661"/>
      <c r="DP18" s="662"/>
      <c r="DQ18" s="651" t="s">
        <v>127</v>
      </c>
      <c r="DR18" s="661"/>
      <c r="DS18" s="661"/>
      <c r="DT18" s="661"/>
      <c r="DU18" s="661"/>
      <c r="DV18" s="661"/>
      <c r="DW18" s="661"/>
      <c r="DX18" s="661"/>
      <c r="DY18" s="661"/>
      <c r="DZ18" s="661"/>
      <c r="EA18" s="661"/>
      <c r="EB18" s="661"/>
      <c r="EC18" s="692"/>
    </row>
    <row r="19" spans="2:133" ht="11.25" customHeight="1" x14ac:dyDescent="0.15">
      <c r="B19" s="657" t="s">
        <v>270</v>
      </c>
      <c r="C19" s="658"/>
      <c r="D19" s="658"/>
      <c r="E19" s="658"/>
      <c r="F19" s="658"/>
      <c r="G19" s="658"/>
      <c r="H19" s="658"/>
      <c r="I19" s="658"/>
      <c r="J19" s="658"/>
      <c r="K19" s="658"/>
      <c r="L19" s="658"/>
      <c r="M19" s="658"/>
      <c r="N19" s="658"/>
      <c r="O19" s="658"/>
      <c r="P19" s="658"/>
      <c r="Q19" s="659"/>
      <c r="R19" s="660">
        <v>49406</v>
      </c>
      <c r="S19" s="661"/>
      <c r="T19" s="661"/>
      <c r="U19" s="661"/>
      <c r="V19" s="661"/>
      <c r="W19" s="661"/>
      <c r="X19" s="661"/>
      <c r="Y19" s="662"/>
      <c r="Z19" s="684">
        <v>0.2</v>
      </c>
      <c r="AA19" s="684"/>
      <c r="AB19" s="684"/>
      <c r="AC19" s="684"/>
      <c r="AD19" s="685">
        <v>49406</v>
      </c>
      <c r="AE19" s="685"/>
      <c r="AF19" s="685"/>
      <c r="AG19" s="685"/>
      <c r="AH19" s="685"/>
      <c r="AI19" s="685"/>
      <c r="AJ19" s="685"/>
      <c r="AK19" s="685"/>
      <c r="AL19" s="663">
        <v>0.4</v>
      </c>
      <c r="AM19" s="664"/>
      <c r="AN19" s="664"/>
      <c r="AO19" s="686"/>
      <c r="AP19" s="657" t="s">
        <v>271</v>
      </c>
      <c r="AQ19" s="658"/>
      <c r="AR19" s="658"/>
      <c r="AS19" s="658"/>
      <c r="AT19" s="658"/>
      <c r="AU19" s="658"/>
      <c r="AV19" s="658"/>
      <c r="AW19" s="658"/>
      <c r="AX19" s="658"/>
      <c r="AY19" s="658"/>
      <c r="AZ19" s="658"/>
      <c r="BA19" s="658"/>
      <c r="BB19" s="658"/>
      <c r="BC19" s="658"/>
      <c r="BD19" s="658"/>
      <c r="BE19" s="658"/>
      <c r="BF19" s="659"/>
      <c r="BG19" s="660">
        <v>435148</v>
      </c>
      <c r="BH19" s="661"/>
      <c r="BI19" s="661"/>
      <c r="BJ19" s="661"/>
      <c r="BK19" s="661"/>
      <c r="BL19" s="661"/>
      <c r="BM19" s="661"/>
      <c r="BN19" s="662"/>
      <c r="BO19" s="684">
        <v>7</v>
      </c>
      <c r="BP19" s="684"/>
      <c r="BQ19" s="684"/>
      <c r="BR19" s="684"/>
      <c r="BS19" s="685" t="s">
        <v>127</v>
      </c>
      <c r="BT19" s="685"/>
      <c r="BU19" s="685"/>
      <c r="BV19" s="685"/>
      <c r="BW19" s="685"/>
      <c r="BX19" s="685"/>
      <c r="BY19" s="685"/>
      <c r="BZ19" s="685"/>
      <c r="CA19" s="685"/>
      <c r="CB19" s="723"/>
      <c r="CD19" s="657" t="s">
        <v>272</v>
      </c>
      <c r="CE19" s="658"/>
      <c r="CF19" s="658"/>
      <c r="CG19" s="658"/>
      <c r="CH19" s="658"/>
      <c r="CI19" s="658"/>
      <c r="CJ19" s="658"/>
      <c r="CK19" s="658"/>
      <c r="CL19" s="658"/>
      <c r="CM19" s="658"/>
      <c r="CN19" s="658"/>
      <c r="CO19" s="658"/>
      <c r="CP19" s="658"/>
      <c r="CQ19" s="659"/>
      <c r="CR19" s="660" t="s">
        <v>127</v>
      </c>
      <c r="CS19" s="661"/>
      <c r="CT19" s="661"/>
      <c r="CU19" s="661"/>
      <c r="CV19" s="661"/>
      <c r="CW19" s="661"/>
      <c r="CX19" s="661"/>
      <c r="CY19" s="662"/>
      <c r="CZ19" s="684" t="s">
        <v>127</v>
      </c>
      <c r="DA19" s="684"/>
      <c r="DB19" s="684"/>
      <c r="DC19" s="684"/>
      <c r="DD19" s="651" t="s">
        <v>127</v>
      </c>
      <c r="DE19" s="661"/>
      <c r="DF19" s="661"/>
      <c r="DG19" s="661"/>
      <c r="DH19" s="661"/>
      <c r="DI19" s="661"/>
      <c r="DJ19" s="661"/>
      <c r="DK19" s="661"/>
      <c r="DL19" s="661"/>
      <c r="DM19" s="661"/>
      <c r="DN19" s="661"/>
      <c r="DO19" s="661"/>
      <c r="DP19" s="662"/>
      <c r="DQ19" s="651" t="s">
        <v>127</v>
      </c>
      <c r="DR19" s="661"/>
      <c r="DS19" s="661"/>
      <c r="DT19" s="661"/>
      <c r="DU19" s="661"/>
      <c r="DV19" s="661"/>
      <c r="DW19" s="661"/>
      <c r="DX19" s="661"/>
      <c r="DY19" s="661"/>
      <c r="DZ19" s="661"/>
      <c r="EA19" s="661"/>
      <c r="EB19" s="661"/>
      <c r="EC19" s="692"/>
    </row>
    <row r="20" spans="2:133" ht="11.25" customHeight="1" x14ac:dyDescent="0.15">
      <c r="B20" s="657" t="s">
        <v>273</v>
      </c>
      <c r="C20" s="658"/>
      <c r="D20" s="658"/>
      <c r="E20" s="658"/>
      <c r="F20" s="658"/>
      <c r="G20" s="658"/>
      <c r="H20" s="658"/>
      <c r="I20" s="658"/>
      <c r="J20" s="658"/>
      <c r="K20" s="658"/>
      <c r="L20" s="658"/>
      <c r="M20" s="658"/>
      <c r="N20" s="658"/>
      <c r="O20" s="658"/>
      <c r="P20" s="658"/>
      <c r="Q20" s="659"/>
      <c r="R20" s="660">
        <v>5583</v>
      </c>
      <c r="S20" s="661"/>
      <c r="T20" s="661"/>
      <c r="U20" s="661"/>
      <c r="V20" s="661"/>
      <c r="W20" s="661"/>
      <c r="X20" s="661"/>
      <c r="Y20" s="662"/>
      <c r="Z20" s="684">
        <v>0</v>
      </c>
      <c r="AA20" s="684"/>
      <c r="AB20" s="684"/>
      <c r="AC20" s="684"/>
      <c r="AD20" s="685">
        <v>5583</v>
      </c>
      <c r="AE20" s="685"/>
      <c r="AF20" s="685"/>
      <c r="AG20" s="685"/>
      <c r="AH20" s="685"/>
      <c r="AI20" s="685"/>
      <c r="AJ20" s="685"/>
      <c r="AK20" s="685"/>
      <c r="AL20" s="663">
        <v>0</v>
      </c>
      <c r="AM20" s="664"/>
      <c r="AN20" s="664"/>
      <c r="AO20" s="686"/>
      <c r="AP20" s="657" t="s">
        <v>274</v>
      </c>
      <c r="AQ20" s="658"/>
      <c r="AR20" s="658"/>
      <c r="AS20" s="658"/>
      <c r="AT20" s="658"/>
      <c r="AU20" s="658"/>
      <c r="AV20" s="658"/>
      <c r="AW20" s="658"/>
      <c r="AX20" s="658"/>
      <c r="AY20" s="658"/>
      <c r="AZ20" s="658"/>
      <c r="BA20" s="658"/>
      <c r="BB20" s="658"/>
      <c r="BC20" s="658"/>
      <c r="BD20" s="658"/>
      <c r="BE20" s="658"/>
      <c r="BF20" s="659"/>
      <c r="BG20" s="660">
        <v>435148</v>
      </c>
      <c r="BH20" s="661"/>
      <c r="BI20" s="661"/>
      <c r="BJ20" s="661"/>
      <c r="BK20" s="661"/>
      <c r="BL20" s="661"/>
      <c r="BM20" s="661"/>
      <c r="BN20" s="662"/>
      <c r="BO20" s="684">
        <v>7</v>
      </c>
      <c r="BP20" s="684"/>
      <c r="BQ20" s="684"/>
      <c r="BR20" s="684"/>
      <c r="BS20" s="685" t="s">
        <v>127</v>
      </c>
      <c r="BT20" s="685"/>
      <c r="BU20" s="685"/>
      <c r="BV20" s="685"/>
      <c r="BW20" s="685"/>
      <c r="BX20" s="685"/>
      <c r="BY20" s="685"/>
      <c r="BZ20" s="685"/>
      <c r="CA20" s="685"/>
      <c r="CB20" s="723"/>
      <c r="CD20" s="657" t="s">
        <v>275</v>
      </c>
      <c r="CE20" s="658"/>
      <c r="CF20" s="658"/>
      <c r="CG20" s="658"/>
      <c r="CH20" s="658"/>
      <c r="CI20" s="658"/>
      <c r="CJ20" s="658"/>
      <c r="CK20" s="658"/>
      <c r="CL20" s="658"/>
      <c r="CM20" s="658"/>
      <c r="CN20" s="658"/>
      <c r="CO20" s="658"/>
      <c r="CP20" s="658"/>
      <c r="CQ20" s="659"/>
      <c r="CR20" s="660">
        <v>25755117</v>
      </c>
      <c r="CS20" s="661"/>
      <c r="CT20" s="661"/>
      <c r="CU20" s="661"/>
      <c r="CV20" s="661"/>
      <c r="CW20" s="661"/>
      <c r="CX20" s="661"/>
      <c r="CY20" s="662"/>
      <c r="CZ20" s="684">
        <v>100</v>
      </c>
      <c r="DA20" s="684"/>
      <c r="DB20" s="684"/>
      <c r="DC20" s="684"/>
      <c r="DD20" s="651">
        <v>1417885</v>
      </c>
      <c r="DE20" s="661"/>
      <c r="DF20" s="661"/>
      <c r="DG20" s="661"/>
      <c r="DH20" s="661"/>
      <c r="DI20" s="661"/>
      <c r="DJ20" s="661"/>
      <c r="DK20" s="661"/>
      <c r="DL20" s="661"/>
      <c r="DM20" s="661"/>
      <c r="DN20" s="661"/>
      <c r="DO20" s="661"/>
      <c r="DP20" s="662"/>
      <c r="DQ20" s="651">
        <v>15843322</v>
      </c>
      <c r="DR20" s="661"/>
      <c r="DS20" s="661"/>
      <c r="DT20" s="661"/>
      <c r="DU20" s="661"/>
      <c r="DV20" s="661"/>
      <c r="DW20" s="661"/>
      <c r="DX20" s="661"/>
      <c r="DY20" s="661"/>
      <c r="DZ20" s="661"/>
      <c r="EA20" s="661"/>
      <c r="EB20" s="661"/>
      <c r="EC20" s="692"/>
    </row>
    <row r="21" spans="2:133" ht="11.25" customHeight="1" x14ac:dyDescent="0.15">
      <c r="B21" s="657" t="s">
        <v>276</v>
      </c>
      <c r="C21" s="658"/>
      <c r="D21" s="658"/>
      <c r="E21" s="658"/>
      <c r="F21" s="658"/>
      <c r="G21" s="658"/>
      <c r="H21" s="658"/>
      <c r="I21" s="658"/>
      <c r="J21" s="658"/>
      <c r="K21" s="658"/>
      <c r="L21" s="658"/>
      <c r="M21" s="658"/>
      <c r="N21" s="658"/>
      <c r="O21" s="658"/>
      <c r="P21" s="658"/>
      <c r="Q21" s="659"/>
      <c r="R21" s="660">
        <v>3262</v>
      </c>
      <c r="S21" s="661"/>
      <c r="T21" s="661"/>
      <c r="U21" s="661"/>
      <c r="V21" s="661"/>
      <c r="W21" s="661"/>
      <c r="X21" s="661"/>
      <c r="Y21" s="662"/>
      <c r="Z21" s="684">
        <v>0</v>
      </c>
      <c r="AA21" s="684"/>
      <c r="AB21" s="684"/>
      <c r="AC21" s="684"/>
      <c r="AD21" s="685">
        <v>3262</v>
      </c>
      <c r="AE21" s="685"/>
      <c r="AF21" s="685"/>
      <c r="AG21" s="685"/>
      <c r="AH21" s="685"/>
      <c r="AI21" s="685"/>
      <c r="AJ21" s="685"/>
      <c r="AK21" s="685"/>
      <c r="AL21" s="663">
        <v>0</v>
      </c>
      <c r="AM21" s="664"/>
      <c r="AN21" s="664"/>
      <c r="AO21" s="686"/>
      <c r="AP21" s="657" t="s">
        <v>277</v>
      </c>
      <c r="AQ21" s="731"/>
      <c r="AR21" s="731"/>
      <c r="AS21" s="731"/>
      <c r="AT21" s="731"/>
      <c r="AU21" s="731"/>
      <c r="AV21" s="731"/>
      <c r="AW21" s="731"/>
      <c r="AX21" s="731"/>
      <c r="AY21" s="731"/>
      <c r="AZ21" s="731"/>
      <c r="BA21" s="731"/>
      <c r="BB21" s="731"/>
      <c r="BC21" s="731"/>
      <c r="BD21" s="731"/>
      <c r="BE21" s="731"/>
      <c r="BF21" s="732"/>
      <c r="BG21" s="660" t="s">
        <v>127</v>
      </c>
      <c r="BH21" s="661"/>
      <c r="BI21" s="661"/>
      <c r="BJ21" s="661"/>
      <c r="BK21" s="661"/>
      <c r="BL21" s="661"/>
      <c r="BM21" s="661"/>
      <c r="BN21" s="662"/>
      <c r="BO21" s="684" t="s">
        <v>127</v>
      </c>
      <c r="BP21" s="684"/>
      <c r="BQ21" s="684"/>
      <c r="BR21" s="684"/>
      <c r="BS21" s="685" t="s">
        <v>127</v>
      </c>
      <c r="BT21" s="685"/>
      <c r="BU21" s="685"/>
      <c r="BV21" s="685"/>
      <c r="BW21" s="685"/>
      <c r="BX21" s="685"/>
      <c r="BY21" s="685"/>
      <c r="BZ21" s="685"/>
      <c r="CA21" s="685"/>
      <c r="CB21" s="723"/>
      <c r="CD21" s="635"/>
      <c r="CE21" s="636"/>
      <c r="CF21" s="636"/>
      <c r="CG21" s="636"/>
      <c r="CH21" s="636"/>
      <c r="CI21" s="636"/>
      <c r="CJ21" s="636"/>
      <c r="CK21" s="636"/>
      <c r="CL21" s="636"/>
      <c r="CM21" s="636"/>
      <c r="CN21" s="636"/>
      <c r="CO21" s="636"/>
      <c r="CP21" s="636"/>
      <c r="CQ21" s="637"/>
      <c r="CR21" s="744"/>
      <c r="CS21" s="742"/>
      <c r="CT21" s="742"/>
      <c r="CU21" s="742"/>
      <c r="CV21" s="742"/>
      <c r="CW21" s="742"/>
      <c r="CX21" s="742"/>
      <c r="CY21" s="745"/>
      <c r="CZ21" s="746"/>
      <c r="DA21" s="746"/>
      <c r="DB21" s="746"/>
      <c r="DC21" s="746"/>
      <c r="DD21" s="741"/>
      <c r="DE21" s="742"/>
      <c r="DF21" s="742"/>
      <c r="DG21" s="742"/>
      <c r="DH21" s="742"/>
      <c r="DI21" s="742"/>
      <c r="DJ21" s="742"/>
      <c r="DK21" s="742"/>
      <c r="DL21" s="742"/>
      <c r="DM21" s="742"/>
      <c r="DN21" s="742"/>
      <c r="DO21" s="742"/>
      <c r="DP21" s="745"/>
      <c r="DQ21" s="741"/>
      <c r="DR21" s="742"/>
      <c r="DS21" s="742"/>
      <c r="DT21" s="742"/>
      <c r="DU21" s="742"/>
      <c r="DV21" s="742"/>
      <c r="DW21" s="742"/>
      <c r="DX21" s="742"/>
      <c r="DY21" s="742"/>
      <c r="DZ21" s="742"/>
      <c r="EA21" s="742"/>
      <c r="EB21" s="742"/>
      <c r="EC21" s="743"/>
    </row>
    <row r="22" spans="2:133" ht="11.25" customHeight="1" x14ac:dyDescent="0.15">
      <c r="B22" s="715" t="s">
        <v>278</v>
      </c>
      <c r="C22" s="716"/>
      <c r="D22" s="716"/>
      <c r="E22" s="716"/>
      <c r="F22" s="716"/>
      <c r="G22" s="716"/>
      <c r="H22" s="716"/>
      <c r="I22" s="716"/>
      <c r="J22" s="716"/>
      <c r="K22" s="716"/>
      <c r="L22" s="716"/>
      <c r="M22" s="716"/>
      <c r="N22" s="716"/>
      <c r="O22" s="716"/>
      <c r="P22" s="716"/>
      <c r="Q22" s="717"/>
      <c r="R22" s="660">
        <v>51184</v>
      </c>
      <c r="S22" s="661"/>
      <c r="T22" s="661"/>
      <c r="U22" s="661"/>
      <c r="V22" s="661"/>
      <c r="W22" s="661"/>
      <c r="X22" s="661"/>
      <c r="Y22" s="662"/>
      <c r="Z22" s="684">
        <v>0.2</v>
      </c>
      <c r="AA22" s="684"/>
      <c r="AB22" s="684"/>
      <c r="AC22" s="684"/>
      <c r="AD22" s="685">
        <v>45582</v>
      </c>
      <c r="AE22" s="685"/>
      <c r="AF22" s="685"/>
      <c r="AG22" s="685"/>
      <c r="AH22" s="685"/>
      <c r="AI22" s="685"/>
      <c r="AJ22" s="685"/>
      <c r="AK22" s="685"/>
      <c r="AL22" s="663">
        <v>0.40000000596046448</v>
      </c>
      <c r="AM22" s="664"/>
      <c r="AN22" s="664"/>
      <c r="AO22" s="686"/>
      <c r="AP22" s="657" t="s">
        <v>279</v>
      </c>
      <c r="AQ22" s="731"/>
      <c r="AR22" s="731"/>
      <c r="AS22" s="731"/>
      <c r="AT22" s="731"/>
      <c r="AU22" s="731"/>
      <c r="AV22" s="731"/>
      <c r="AW22" s="731"/>
      <c r="AX22" s="731"/>
      <c r="AY22" s="731"/>
      <c r="AZ22" s="731"/>
      <c r="BA22" s="731"/>
      <c r="BB22" s="731"/>
      <c r="BC22" s="731"/>
      <c r="BD22" s="731"/>
      <c r="BE22" s="731"/>
      <c r="BF22" s="732"/>
      <c r="BG22" s="660" t="s">
        <v>127</v>
      </c>
      <c r="BH22" s="661"/>
      <c r="BI22" s="661"/>
      <c r="BJ22" s="661"/>
      <c r="BK22" s="661"/>
      <c r="BL22" s="661"/>
      <c r="BM22" s="661"/>
      <c r="BN22" s="662"/>
      <c r="BO22" s="684" t="s">
        <v>127</v>
      </c>
      <c r="BP22" s="684"/>
      <c r="BQ22" s="684"/>
      <c r="BR22" s="684"/>
      <c r="BS22" s="685" t="s">
        <v>127</v>
      </c>
      <c r="BT22" s="685"/>
      <c r="BU22" s="685"/>
      <c r="BV22" s="685"/>
      <c r="BW22" s="685"/>
      <c r="BX22" s="685"/>
      <c r="BY22" s="685"/>
      <c r="BZ22" s="685"/>
      <c r="CA22" s="685"/>
      <c r="CB22" s="723"/>
      <c r="CD22" s="711" t="s">
        <v>280</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7" t="s">
        <v>281</v>
      </c>
      <c r="C23" s="658"/>
      <c r="D23" s="658"/>
      <c r="E23" s="658"/>
      <c r="F23" s="658"/>
      <c r="G23" s="658"/>
      <c r="H23" s="658"/>
      <c r="I23" s="658"/>
      <c r="J23" s="658"/>
      <c r="K23" s="658"/>
      <c r="L23" s="658"/>
      <c r="M23" s="658"/>
      <c r="N23" s="658"/>
      <c r="O23" s="658"/>
      <c r="P23" s="658"/>
      <c r="Q23" s="659"/>
      <c r="R23" s="660">
        <v>6553359</v>
      </c>
      <c r="S23" s="661"/>
      <c r="T23" s="661"/>
      <c r="U23" s="661"/>
      <c r="V23" s="661"/>
      <c r="W23" s="661"/>
      <c r="X23" s="661"/>
      <c r="Y23" s="662"/>
      <c r="Z23" s="684">
        <v>24.4</v>
      </c>
      <c r="AA23" s="684"/>
      <c r="AB23" s="684"/>
      <c r="AC23" s="684"/>
      <c r="AD23" s="685">
        <v>5444391</v>
      </c>
      <c r="AE23" s="685"/>
      <c r="AF23" s="685"/>
      <c r="AG23" s="685"/>
      <c r="AH23" s="685"/>
      <c r="AI23" s="685"/>
      <c r="AJ23" s="685"/>
      <c r="AK23" s="685"/>
      <c r="AL23" s="663">
        <v>41.9</v>
      </c>
      <c r="AM23" s="664"/>
      <c r="AN23" s="664"/>
      <c r="AO23" s="686"/>
      <c r="AP23" s="657" t="s">
        <v>282</v>
      </c>
      <c r="AQ23" s="731"/>
      <c r="AR23" s="731"/>
      <c r="AS23" s="731"/>
      <c r="AT23" s="731"/>
      <c r="AU23" s="731"/>
      <c r="AV23" s="731"/>
      <c r="AW23" s="731"/>
      <c r="AX23" s="731"/>
      <c r="AY23" s="731"/>
      <c r="AZ23" s="731"/>
      <c r="BA23" s="731"/>
      <c r="BB23" s="731"/>
      <c r="BC23" s="731"/>
      <c r="BD23" s="731"/>
      <c r="BE23" s="731"/>
      <c r="BF23" s="732"/>
      <c r="BG23" s="660">
        <v>435148</v>
      </c>
      <c r="BH23" s="661"/>
      <c r="BI23" s="661"/>
      <c r="BJ23" s="661"/>
      <c r="BK23" s="661"/>
      <c r="BL23" s="661"/>
      <c r="BM23" s="661"/>
      <c r="BN23" s="662"/>
      <c r="BO23" s="684">
        <v>7</v>
      </c>
      <c r="BP23" s="684"/>
      <c r="BQ23" s="684"/>
      <c r="BR23" s="684"/>
      <c r="BS23" s="685" t="s">
        <v>127</v>
      </c>
      <c r="BT23" s="685"/>
      <c r="BU23" s="685"/>
      <c r="BV23" s="685"/>
      <c r="BW23" s="685"/>
      <c r="BX23" s="685"/>
      <c r="BY23" s="685"/>
      <c r="BZ23" s="685"/>
      <c r="CA23" s="685"/>
      <c r="CB23" s="723"/>
      <c r="CD23" s="711" t="s">
        <v>222</v>
      </c>
      <c r="CE23" s="712"/>
      <c r="CF23" s="712"/>
      <c r="CG23" s="712"/>
      <c r="CH23" s="712"/>
      <c r="CI23" s="712"/>
      <c r="CJ23" s="712"/>
      <c r="CK23" s="712"/>
      <c r="CL23" s="712"/>
      <c r="CM23" s="712"/>
      <c r="CN23" s="712"/>
      <c r="CO23" s="712"/>
      <c r="CP23" s="712"/>
      <c r="CQ23" s="713"/>
      <c r="CR23" s="711" t="s">
        <v>283</v>
      </c>
      <c r="CS23" s="712"/>
      <c r="CT23" s="712"/>
      <c r="CU23" s="712"/>
      <c r="CV23" s="712"/>
      <c r="CW23" s="712"/>
      <c r="CX23" s="712"/>
      <c r="CY23" s="713"/>
      <c r="CZ23" s="711" t="s">
        <v>284</v>
      </c>
      <c r="DA23" s="712"/>
      <c r="DB23" s="712"/>
      <c r="DC23" s="713"/>
      <c r="DD23" s="711" t="s">
        <v>285</v>
      </c>
      <c r="DE23" s="712"/>
      <c r="DF23" s="712"/>
      <c r="DG23" s="712"/>
      <c r="DH23" s="712"/>
      <c r="DI23" s="712"/>
      <c r="DJ23" s="712"/>
      <c r="DK23" s="713"/>
      <c r="DL23" s="738" t="s">
        <v>286</v>
      </c>
      <c r="DM23" s="739"/>
      <c r="DN23" s="739"/>
      <c r="DO23" s="739"/>
      <c r="DP23" s="739"/>
      <c r="DQ23" s="739"/>
      <c r="DR23" s="739"/>
      <c r="DS23" s="739"/>
      <c r="DT23" s="739"/>
      <c r="DU23" s="739"/>
      <c r="DV23" s="740"/>
      <c r="DW23" s="711" t="s">
        <v>287</v>
      </c>
      <c r="DX23" s="712"/>
      <c r="DY23" s="712"/>
      <c r="DZ23" s="712"/>
      <c r="EA23" s="712"/>
      <c r="EB23" s="712"/>
      <c r="EC23" s="713"/>
    </row>
    <row r="24" spans="2:133" ht="11.25" customHeight="1" x14ac:dyDescent="0.15">
      <c r="B24" s="657" t="s">
        <v>288</v>
      </c>
      <c r="C24" s="658"/>
      <c r="D24" s="658"/>
      <c r="E24" s="658"/>
      <c r="F24" s="658"/>
      <c r="G24" s="658"/>
      <c r="H24" s="658"/>
      <c r="I24" s="658"/>
      <c r="J24" s="658"/>
      <c r="K24" s="658"/>
      <c r="L24" s="658"/>
      <c r="M24" s="658"/>
      <c r="N24" s="658"/>
      <c r="O24" s="658"/>
      <c r="P24" s="658"/>
      <c r="Q24" s="659"/>
      <c r="R24" s="660">
        <v>5444391</v>
      </c>
      <c r="S24" s="661"/>
      <c r="T24" s="661"/>
      <c r="U24" s="661"/>
      <c r="V24" s="661"/>
      <c r="W24" s="661"/>
      <c r="X24" s="661"/>
      <c r="Y24" s="662"/>
      <c r="Z24" s="684">
        <v>20.3</v>
      </c>
      <c r="AA24" s="684"/>
      <c r="AB24" s="684"/>
      <c r="AC24" s="684"/>
      <c r="AD24" s="685">
        <v>5444391</v>
      </c>
      <c r="AE24" s="685"/>
      <c r="AF24" s="685"/>
      <c r="AG24" s="685"/>
      <c r="AH24" s="685"/>
      <c r="AI24" s="685"/>
      <c r="AJ24" s="685"/>
      <c r="AK24" s="685"/>
      <c r="AL24" s="663">
        <v>41.9</v>
      </c>
      <c r="AM24" s="664"/>
      <c r="AN24" s="664"/>
      <c r="AO24" s="686"/>
      <c r="AP24" s="657" t="s">
        <v>289</v>
      </c>
      <c r="AQ24" s="731"/>
      <c r="AR24" s="731"/>
      <c r="AS24" s="731"/>
      <c r="AT24" s="731"/>
      <c r="AU24" s="731"/>
      <c r="AV24" s="731"/>
      <c r="AW24" s="731"/>
      <c r="AX24" s="731"/>
      <c r="AY24" s="731"/>
      <c r="AZ24" s="731"/>
      <c r="BA24" s="731"/>
      <c r="BB24" s="731"/>
      <c r="BC24" s="731"/>
      <c r="BD24" s="731"/>
      <c r="BE24" s="731"/>
      <c r="BF24" s="732"/>
      <c r="BG24" s="660" t="s">
        <v>127</v>
      </c>
      <c r="BH24" s="661"/>
      <c r="BI24" s="661"/>
      <c r="BJ24" s="661"/>
      <c r="BK24" s="661"/>
      <c r="BL24" s="661"/>
      <c r="BM24" s="661"/>
      <c r="BN24" s="662"/>
      <c r="BO24" s="684" t="s">
        <v>127</v>
      </c>
      <c r="BP24" s="684"/>
      <c r="BQ24" s="684"/>
      <c r="BR24" s="684"/>
      <c r="BS24" s="685" t="s">
        <v>127</v>
      </c>
      <c r="BT24" s="685"/>
      <c r="BU24" s="685"/>
      <c r="BV24" s="685"/>
      <c r="BW24" s="685"/>
      <c r="BX24" s="685"/>
      <c r="BY24" s="685"/>
      <c r="BZ24" s="685"/>
      <c r="CA24" s="685"/>
      <c r="CB24" s="723"/>
      <c r="CD24" s="708" t="s">
        <v>290</v>
      </c>
      <c r="CE24" s="709"/>
      <c r="CF24" s="709"/>
      <c r="CG24" s="709"/>
      <c r="CH24" s="709"/>
      <c r="CI24" s="709"/>
      <c r="CJ24" s="709"/>
      <c r="CK24" s="709"/>
      <c r="CL24" s="709"/>
      <c r="CM24" s="709"/>
      <c r="CN24" s="709"/>
      <c r="CO24" s="709"/>
      <c r="CP24" s="709"/>
      <c r="CQ24" s="710"/>
      <c r="CR24" s="705">
        <v>13575268</v>
      </c>
      <c r="CS24" s="706"/>
      <c r="CT24" s="706"/>
      <c r="CU24" s="706"/>
      <c r="CV24" s="706"/>
      <c r="CW24" s="706"/>
      <c r="CX24" s="706"/>
      <c r="CY24" s="734"/>
      <c r="CZ24" s="735">
        <v>52.7</v>
      </c>
      <c r="DA24" s="718"/>
      <c r="DB24" s="718"/>
      <c r="DC24" s="737"/>
      <c r="DD24" s="733">
        <v>7781431</v>
      </c>
      <c r="DE24" s="706"/>
      <c r="DF24" s="706"/>
      <c r="DG24" s="706"/>
      <c r="DH24" s="706"/>
      <c r="DI24" s="706"/>
      <c r="DJ24" s="706"/>
      <c r="DK24" s="734"/>
      <c r="DL24" s="733">
        <v>7611472</v>
      </c>
      <c r="DM24" s="706"/>
      <c r="DN24" s="706"/>
      <c r="DO24" s="706"/>
      <c r="DP24" s="706"/>
      <c r="DQ24" s="706"/>
      <c r="DR24" s="706"/>
      <c r="DS24" s="706"/>
      <c r="DT24" s="706"/>
      <c r="DU24" s="706"/>
      <c r="DV24" s="734"/>
      <c r="DW24" s="735">
        <v>55.2</v>
      </c>
      <c r="DX24" s="718"/>
      <c r="DY24" s="718"/>
      <c r="DZ24" s="718"/>
      <c r="EA24" s="718"/>
      <c r="EB24" s="718"/>
      <c r="EC24" s="736"/>
    </row>
    <row r="25" spans="2:133" ht="11.25" customHeight="1" x14ac:dyDescent="0.15">
      <c r="B25" s="657" t="s">
        <v>291</v>
      </c>
      <c r="C25" s="658"/>
      <c r="D25" s="658"/>
      <c r="E25" s="658"/>
      <c r="F25" s="658"/>
      <c r="G25" s="658"/>
      <c r="H25" s="658"/>
      <c r="I25" s="658"/>
      <c r="J25" s="658"/>
      <c r="K25" s="658"/>
      <c r="L25" s="658"/>
      <c r="M25" s="658"/>
      <c r="N25" s="658"/>
      <c r="O25" s="658"/>
      <c r="P25" s="658"/>
      <c r="Q25" s="659"/>
      <c r="R25" s="660">
        <v>1108968</v>
      </c>
      <c r="S25" s="661"/>
      <c r="T25" s="661"/>
      <c r="U25" s="661"/>
      <c r="V25" s="661"/>
      <c r="W25" s="661"/>
      <c r="X25" s="661"/>
      <c r="Y25" s="662"/>
      <c r="Z25" s="684">
        <v>4.0999999999999996</v>
      </c>
      <c r="AA25" s="684"/>
      <c r="AB25" s="684"/>
      <c r="AC25" s="684"/>
      <c r="AD25" s="685" t="s">
        <v>127</v>
      </c>
      <c r="AE25" s="685"/>
      <c r="AF25" s="685"/>
      <c r="AG25" s="685"/>
      <c r="AH25" s="685"/>
      <c r="AI25" s="685"/>
      <c r="AJ25" s="685"/>
      <c r="AK25" s="685"/>
      <c r="AL25" s="663" t="s">
        <v>127</v>
      </c>
      <c r="AM25" s="664"/>
      <c r="AN25" s="664"/>
      <c r="AO25" s="686"/>
      <c r="AP25" s="657" t="s">
        <v>292</v>
      </c>
      <c r="AQ25" s="731"/>
      <c r="AR25" s="731"/>
      <c r="AS25" s="731"/>
      <c r="AT25" s="731"/>
      <c r="AU25" s="731"/>
      <c r="AV25" s="731"/>
      <c r="AW25" s="731"/>
      <c r="AX25" s="731"/>
      <c r="AY25" s="731"/>
      <c r="AZ25" s="731"/>
      <c r="BA25" s="731"/>
      <c r="BB25" s="731"/>
      <c r="BC25" s="731"/>
      <c r="BD25" s="731"/>
      <c r="BE25" s="731"/>
      <c r="BF25" s="732"/>
      <c r="BG25" s="660" t="s">
        <v>127</v>
      </c>
      <c r="BH25" s="661"/>
      <c r="BI25" s="661"/>
      <c r="BJ25" s="661"/>
      <c r="BK25" s="661"/>
      <c r="BL25" s="661"/>
      <c r="BM25" s="661"/>
      <c r="BN25" s="662"/>
      <c r="BO25" s="684" t="s">
        <v>127</v>
      </c>
      <c r="BP25" s="684"/>
      <c r="BQ25" s="684"/>
      <c r="BR25" s="684"/>
      <c r="BS25" s="685" t="s">
        <v>127</v>
      </c>
      <c r="BT25" s="685"/>
      <c r="BU25" s="685"/>
      <c r="BV25" s="685"/>
      <c r="BW25" s="685"/>
      <c r="BX25" s="685"/>
      <c r="BY25" s="685"/>
      <c r="BZ25" s="685"/>
      <c r="CA25" s="685"/>
      <c r="CB25" s="723"/>
      <c r="CD25" s="657" t="s">
        <v>293</v>
      </c>
      <c r="CE25" s="658"/>
      <c r="CF25" s="658"/>
      <c r="CG25" s="658"/>
      <c r="CH25" s="658"/>
      <c r="CI25" s="658"/>
      <c r="CJ25" s="658"/>
      <c r="CK25" s="658"/>
      <c r="CL25" s="658"/>
      <c r="CM25" s="658"/>
      <c r="CN25" s="658"/>
      <c r="CO25" s="658"/>
      <c r="CP25" s="658"/>
      <c r="CQ25" s="659"/>
      <c r="CR25" s="660">
        <v>4333712</v>
      </c>
      <c r="CS25" s="652"/>
      <c r="CT25" s="652"/>
      <c r="CU25" s="652"/>
      <c r="CV25" s="652"/>
      <c r="CW25" s="652"/>
      <c r="CX25" s="652"/>
      <c r="CY25" s="653"/>
      <c r="CZ25" s="663">
        <v>16.8</v>
      </c>
      <c r="DA25" s="670"/>
      <c r="DB25" s="670"/>
      <c r="DC25" s="671"/>
      <c r="DD25" s="651">
        <v>3937037</v>
      </c>
      <c r="DE25" s="652"/>
      <c r="DF25" s="652"/>
      <c r="DG25" s="652"/>
      <c r="DH25" s="652"/>
      <c r="DI25" s="652"/>
      <c r="DJ25" s="652"/>
      <c r="DK25" s="653"/>
      <c r="DL25" s="651">
        <v>3875688</v>
      </c>
      <c r="DM25" s="652"/>
      <c r="DN25" s="652"/>
      <c r="DO25" s="652"/>
      <c r="DP25" s="652"/>
      <c r="DQ25" s="652"/>
      <c r="DR25" s="652"/>
      <c r="DS25" s="652"/>
      <c r="DT25" s="652"/>
      <c r="DU25" s="652"/>
      <c r="DV25" s="653"/>
      <c r="DW25" s="663">
        <v>28.1</v>
      </c>
      <c r="DX25" s="670"/>
      <c r="DY25" s="670"/>
      <c r="DZ25" s="670"/>
      <c r="EA25" s="670"/>
      <c r="EB25" s="670"/>
      <c r="EC25" s="701"/>
    </row>
    <row r="26" spans="2:133" ht="11.25" customHeight="1" x14ac:dyDescent="0.15">
      <c r="B26" s="657" t="s">
        <v>294</v>
      </c>
      <c r="C26" s="658"/>
      <c r="D26" s="658"/>
      <c r="E26" s="658"/>
      <c r="F26" s="658"/>
      <c r="G26" s="658"/>
      <c r="H26" s="658"/>
      <c r="I26" s="658"/>
      <c r="J26" s="658"/>
      <c r="K26" s="658"/>
      <c r="L26" s="658"/>
      <c r="M26" s="658"/>
      <c r="N26" s="658"/>
      <c r="O26" s="658"/>
      <c r="P26" s="658"/>
      <c r="Q26" s="659"/>
      <c r="R26" s="660" t="s">
        <v>127</v>
      </c>
      <c r="S26" s="661"/>
      <c r="T26" s="661"/>
      <c r="U26" s="661"/>
      <c r="V26" s="661"/>
      <c r="W26" s="661"/>
      <c r="X26" s="661"/>
      <c r="Y26" s="662"/>
      <c r="Z26" s="684" t="s">
        <v>127</v>
      </c>
      <c r="AA26" s="684"/>
      <c r="AB26" s="684"/>
      <c r="AC26" s="684"/>
      <c r="AD26" s="685" t="s">
        <v>127</v>
      </c>
      <c r="AE26" s="685"/>
      <c r="AF26" s="685"/>
      <c r="AG26" s="685"/>
      <c r="AH26" s="685"/>
      <c r="AI26" s="685"/>
      <c r="AJ26" s="685"/>
      <c r="AK26" s="685"/>
      <c r="AL26" s="663" t="s">
        <v>127</v>
      </c>
      <c r="AM26" s="664"/>
      <c r="AN26" s="664"/>
      <c r="AO26" s="686"/>
      <c r="AP26" s="657" t="s">
        <v>295</v>
      </c>
      <c r="AQ26" s="731"/>
      <c r="AR26" s="731"/>
      <c r="AS26" s="731"/>
      <c r="AT26" s="731"/>
      <c r="AU26" s="731"/>
      <c r="AV26" s="731"/>
      <c r="AW26" s="731"/>
      <c r="AX26" s="731"/>
      <c r="AY26" s="731"/>
      <c r="AZ26" s="731"/>
      <c r="BA26" s="731"/>
      <c r="BB26" s="731"/>
      <c r="BC26" s="731"/>
      <c r="BD26" s="731"/>
      <c r="BE26" s="731"/>
      <c r="BF26" s="732"/>
      <c r="BG26" s="660" t="s">
        <v>127</v>
      </c>
      <c r="BH26" s="661"/>
      <c r="BI26" s="661"/>
      <c r="BJ26" s="661"/>
      <c r="BK26" s="661"/>
      <c r="BL26" s="661"/>
      <c r="BM26" s="661"/>
      <c r="BN26" s="662"/>
      <c r="BO26" s="684" t="s">
        <v>127</v>
      </c>
      <c r="BP26" s="684"/>
      <c r="BQ26" s="684"/>
      <c r="BR26" s="684"/>
      <c r="BS26" s="685" t="s">
        <v>127</v>
      </c>
      <c r="BT26" s="685"/>
      <c r="BU26" s="685"/>
      <c r="BV26" s="685"/>
      <c r="BW26" s="685"/>
      <c r="BX26" s="685"/>
      <c r="BY26" s="685"/>
      <c r="BZ26" s="685"/>
      <c r="CA26" s="685"/>
      <c r="CB26" s="723"/>
      <c r="CD26" s="657" t="s">
        <v>296</v>
      </c>
      <c r="CE26" s="658"/>
      <c r="CF26" s="658"/>
      <c r="CG26" s="658"/>
      <c r="CH26" s="658"/>
      <c r="CI26" s="658"/>
      <c r="CJ26" s="658"/>
      <c r="CK26" s="658"/>
      <c r="CL26" s="658"/>
      <c r="CM26" s="658"/>
      <c r="CN26" s="658"/>
      <c r="CO26" s="658"/>
      <c r="CP26" s="658"/>
      <c r="CQ26" s="659"/>
      <c r="CR26" s="660">
        <v>2949814</v>
      </c>
      <c r="CS26" s="661"/>
      <c r="CT26" s="661"/>
      <c r="CU26" s="661"/>
      <c r="CV26" s="661"/>
      <c r="CW26" s="661"/>
      <c r="CX26" s="661"/>
      <c r="CY26" s="662"/>
      <c r="CZ26" s="663">
        <v>11.5</v>
      </c>
      <c r="DA26" s="670"/>
      <c r="DB26" s="670"/>
      <c r="DC26" s="671"/>
      <c r="DD26" s="651">
        <v>2621307</v>
      </c>
      <c r="DE26" s="661"/>
      <c r="DF26" s="661"/>
      <c r="DG26" s="661"/>
      <c r="DH26" s="661"/>
      <c r="DI26" s="661"/>
      <c r="DJ26" s="661"/>
      <c r="DK26" s="662"/>
      <c r="DL26" s="651" t="s">
        <v>127</v>
      </c>
      <c r="DM26" s="661"/>
      <c r="DN26" s="661"/>
      <c r="DO26" s="661"/>
      <c r="DP26" s="661"/>
      <c r="DQ26" s="661"/>
      <c r="DR26" s="661"/>
      <c r="DS26" s="661"/>
      <c r="DT26" s="661"/>
      <c r="DU26" s="661"/>
      <c r="DV26" s="662"/>
      <c r="DW26" s="663" t="s">
        <v>127</v>
      </c>
      <c r="DX26" s="670"/>
      <c r="DY26" s="670"/>
      <c r="DZ26" s="670"/>
      <c r="EA26" s="670"/>
      <c r="EB26" s="670"/>
      <c r="EC26" s="701"/>
    </row>
    <row r="27" spans="2:133" ht="11.25" customHeight="1" x14ac:dyDescent="0.15">
      <c r="B27" s="657" t="s">
        <v>297</v>
      </c>
      <c r="C27" s="658"/>
      <c r="D27" s="658"/>
      <c r="E27" s="658"/>
      <c r="F27" s="658"/>
      <c r="G27" s="658"/>
      <c r="H27" s="658"/>
      <c r="I27" s="658"/>
      <c r="J27" s="658"/>
      <c r="K27" s="658"/>
      <c r="L27" s="658"/>
      <c r="M27" s="658"/>
      <c r="N27" s="658"/>
      <c r="O27" s="658"/>
      <c r="P27" s="658"/>
      <c r="Q27" s="659"/>
      <c r="R27" s="660">
        <v>14495319</v>
      </c>
      <c r="S27" s="661"/>
      <c r="T27" s="661"/>
      <c r="U27" s="661"/>
      <c r="V27" s="661"/>
      <c r="W27" s="661"/>
      <c r="X27" s="661"/>
      <c r="Y27" s="662"/>
      <c r="Z27" s="684">
        <v>53.9</v>
      </c>
      <c r="AA27" s="684"/>
      <c r="AB27" s="684"/>
      <c r="AC27" s="684"/>
      <c r="AD27" s="685">
        <v>12945601</v>
      </c>
      <c r="AE27" s="685"/>
      <c r="AF27" s="685"/>
      <c r="AG27" s="685"/>
      <c r="AH27" s="685"/>
      <c r="AI27" s="685"/>
      <c r="AJ27" s="685"/>
      <c r="AK27" s="685"/>
      <c r="AL27" s="663">
        <v>99.5</v>
      </c>
      <c r="AM27" s="664"/>
      <c r="AN27" s="664"/>
      <c r="AO27" s="686"/>
      <c r="AP27" s="657" t="s">
        <v>298</v>
      </c>
      <c r="AQ27" s="658"/>
      <c r="AR27" s="658"/>
      <c r="AS27" s="658"/>
      <c r="AT27" s="658"/>
      <c r="AU27" s="658"/>
      <c r="AV27" s="658"/>
      <c r="AW27" s="658"/>
      <c r="AX27" s="658"/>
      <c r="AY27" s="658"/>
      <c r="AZ27" s="658"/>
      <c r="BA27" s="658"/>
      <c r="BB27" s="658"/>
      <c r="BC27" s="658"/>
      <c r="BD27" s="658"/>
      <c r="BE27" s="658"/>
      <c r="BF27" s="659"/>
      <c r="BG27" s="660">
        <v>6234986</v>
      </c>
      <c r="BH27" s="661"/>
      <c r="BI27" s="661"/>
      <c r="BJ27" s="661"/>
      <c r="BK27" s="661"/>
      <c r="BL27" s="661"/>
      <c r="BM27" s="661"/>
      <c r="BN27" s="662"/>
      <c r="BO27" s="684">
        <v>100</v>
      </c>
      <c r="BP27" s="684"/>
      <c r="BQ27" s="684"/>
      <c r="BR27" s="684"/>
      <c r="BS27" s="685">
        <v>44018</v>
      </c>
      <c r="BT27" s="685"/>
      <c r="BU27" s="685"/>
      <c r="BV27" s="685"/>
      <c r="BW27" s="685"/>
      <c r="BX27" s="685"/>
      <c r="BY27" s="685"/>
      <c r="BZ27" s="685"/>
      <c r="CA27" s="685"/>
      <c r="CB27" s="723"/>
      <c r="CD27" s="657" t="s">
        <v>299</v>
      </c>
      <c r="CE27" s="658"/>
      <c r="CF27" s="658"/>
      <c r="CG27" s="658"/>
      <c r="CH27" s="658"/>
      <c r="CI27" s="658"/>
      <c r="CJ27" s="658"/>
      <c r="CK27" s="658"/>
      <c r="CL27" s="658"/>
      <c r="CM27" s="658"/>
      <c r="CN27" s="658"/>
      <c r="CO27" s="658"/>
      <c r="CP27" s="658"/>
      <c r="CQ27" s="659"/>
      <c r="CR27" s="660">
        <v>7076831</v>
      </c>
      <c r="CS27" s="652"/>
      <c r="CT27" s="652"/>
      <c r="CU27" s="652"/>
      <c r="CV27" s="652"/>
      <c r="CW27" s="652"/>
      <c r="CX27" s="652"/>
      <c r="CY27" s="653"/>
      <c r="CZ27" s="663">
        <v>27.5</v>
      </c>
      <c r="DA27" s="670"/>
      <c r="DB27" s="670"/>
      <c r="DC27" s="671"/>
      <c r="DD27" s="651">
        <v>1696079</v>
      </c>
      <c r="DE27" s="652"/>
      <c r="DF27" s="652"/>
      <c r="DG27" s="652"/>
      <c r="DH27" s="652"/>
      <c r="DI27" s="652"/>
      <c r="DJ27" s="652"/>
      <c r="DK27" s="653"/>
      <c r="DL27" s="651">
        <v>1587469</v>
      </c>
      <c r="DM27" s="652"/>
      <c r="DN27" s="652"/>
      <c r="DO27" s="652"/>
      <c r="DP27" s="652"/>
      <c r="DQ27" s="652"/>
      <c r="DR27" s="652"/>
      <c r="DS27" s="652"/>
      <c r="DT27" s="652"/>
      <c r="DU27" s="652"/>
      <c r="DV27" s="653"/>
      <c r="DW27" s="663">
        <v>11.5</v>
      </c>
      <c r="DX27" s="670"/>
      <c r="DY27" s="670"/>
      <c r="DZ27" s="670"/>
      <c r="EA27" s="670"/>
      <c r="EB27" s="670"/>
      <c r="EC27" s="701"/>
    </row>
    <row r="28" spans="2:133" ht="11.25" customHeight="1" x14ac:dyDescent="0.15">
      <c r="B28" s="657" t="s">
        <v>300</v>
      </c>
      <c r="C28" s="658"/>
      <c r="D28" s="658"/>
      <c r="E28" s="658"/>
      <c r="F28" s="658"/>
      <c r="G28" s="658"/>
      <c r="H28" s="658"/>
      <c r="I28" s="658"/>
      <c r="J28" s="658"/>
      <c r="K28" s="658"/>
      <c r="L28" s="658"/>
      <c r="M28" s="658"/>
      <c r="N28" s="658"/>
      <c r="O28" s="658"/>
      <c r="P28" s="658"/>
      <c r="Q28" s="659"/>
      <c r="R28" s="660">
        <v>5946</v>
      </c>
      <c r="S28" s="661"/>
      <c r="T28" s="661"/>
      <c r="U28" s="661"/>
      <c r="V28" s="661"/>
      <c r="W28" s="661"/>
      <c r="X28" s="661"/>
      <c r="Y28" s="662"/>
      <c r="Z28" s="684">
        <v>0</v>
      </c>
      <c r="AA28" s="684"/>
      <c r="AB28" s="684"/>
      <c r="AC28" s="684"/>
      <c r="AD28" s="685">
        <v>5946</v>
      </c>
      <c r="AE28" s="685"/>
      <c r="AF28" s="685"/>
      <c r="AG28" s="685"/>
      <c r="AH28" s="685"/>
      <c r="AI28" s="685"/>
      <c r="AJ28" s="685"/>
      <c r="AK28" s="685"/>
      <c r="AL28" s="663">
        <v>0</v>
      </c>
      <c r="AM28" s="664"/>
      <c r="AN28" s="664"/>
      <c r="AO28" s="686"/>
      <c r="AP28" s="657"/>
      <c r="AQ28" s="658"/>
      <c r="AR28" s="658"/>
      <c r="AS28" s="658"/>
      <c r="AT28" s="658"/>
      <c r="AU28" s="658"/>
      <c r="AV28" s="658"/>
      <c r="AW28" s="658"/>
      <c r="AX28" s="658"/>
      <c r="AY28" s="658"/>
      <c r="AZ28" s="658"/>
      <c r="BA28" s="658"/>
      <c r="BB28" s="658"/>
      <c r="BC28" s="658"/>
      <c r="BD28" s="658"/>
      <c r="BE28" s="658"/>
      <c r="BF28" s="659"/>
      <c r="BG28" s="660"/>
      <c r="BH28" s="661"/>
      <c r="BI28" s="661"/>
      <c r="BJ28" s="661"/>
      <c r="BK28" s="661"/>
      <c r="BL28" s="661"/>
      <c r="BM28" s="661"/>
      <c r="BN28" s="662"/>
      <c r="BO28" s="684"/>
      <c r="BP28" s="684"/>
      <c r="BQ28" s="684"/>
      <c r="BR28" s="684"/>
      <c r="BS28" s="651"/>
      <c r="BT28" s="661"/>
      <c r="BU28" s="661"/>
      <c r="BV28" s="661"/>
      <c r="BW28" s="661"/>
      <c r="BX28" s="661"/>
      <c r="BY28" s="661"/>
      <c r="BZ28" s="661"/>
      <c r="CA28" s="661"/>
      <c r="CB28" s="692"/>
      <c r="CD28" s="657" t="s">
        <v>301</v>
      </c>
      <c r="CE28" s="658"/>
      <c r="CF28" s="658"/>
      <c r="CG28" s="658"/>
      <c r="CH28" s="658"/>
      <c r="CI28" s="658"/>
      <c r="CJ28" s="658"/>
      <c r="CK28" s="658"/>
      <c r="CL28" s="658"/>
      <c r="CM28" s="658"/>
      <c r="CN28" s="658"/>
      <c r="CO28" s="658"/>
      <c r="CP28" s="658"/>
      <c r="CQ28" s="659"/>
      <c r="CR28" s="660">
        <v>2164725</v>
      </c>
      <c r="CS28" s="661"/>
      <c r="CT28" s="661"/>
      <c r="CU28" s="661"/>
      <c r="CV28" s="661"/>
      <c r="CW28" s="661"/>
      <c r="CX28" s="661"/>
      <c r="CY28" s="662"/>
      <c r="CZ28" s="663">
        <v>8.4</v>
      </c>
      <c r="DA28" s="670"/>
      <c r="DB28" s="670"/>
      <c r="DC28" s="671"/>
      <c r="DD28" s="651">
        <v>2148315</v>
      </c>
      <c r="DE28" s="661"/>
      <c r="DF28" s="661"/>
      <c r="DG28" s="661"/>
      <c r="DH28" s="661"/>
      <c r="DI28" s="661"/>
      <c r="DJ28" s="661"/>
      <c r="DK28" s="662"/>
      <c r="DL28" s="651">
        <v>2148315</v>
      </c>
      <c r="DM28" s="661"/>
      <c r="DN28" s="661"/>
      <c r="DO28" s="661"/>
      <c r="DP28" s="661"/>
      <c r="DQ28" s="661"/>
      <c r="DR28" s="661"/>
      <c r="DS28" s="661"/>
      <c r="DT28" s="661"/>
      <c r="DU28" s="661"/>
      <c r="DV28" s="662"/>
      <c r="DW28" s="663">
        <v>15.6</v>
      </c>
      <c r="DX28" s="670"/>
      <c r="DY28" s="670"/>
      <c r="DZ28" s="670"/>
      <c r="EA28" s="670"/>
      <c r="EB28" s="670"/>
      <c r="EC28" s="701"/>
    </row>
    <row r="29" spans="2:133" ht="11.25" customHeight="1" x14ac:dyDescent="0.15">
      <c r="B29" s="657" t="s">
        <v>302</v>
      </c>
      <c r="C29" s="658"/>
      <c r="D29" s="658"/>
      <c r="E29" s="658"/>
      <c r="F29" s="658"/>
      <c r="G29" s="658"/>
      <c r="H29" s="658"/>
      <c r="I29" s="658"/>
      <c r="J29" s="658"/>
      <c r="K29" s="658"/>
      <c r="L29" s="658"/>
      <c r="M29" s="658"/>
      <c r="N29" s="658"/>
      <c r="O29" s="658"/>
      <c r="P29" s="658"/>
      <c r="Q29" s="659"/>
      <c r="R29" s="660">
        <v>407046</v>
      </c>
      <c r="S29" s="661"/>
      <c r="T29" s="661"/>
      <c r="U29" s="661"/>
      <c r="V29" s="661"/>
      <c r="W29" s="661"/>
      <c r="X29" s="661"/>
      <c r="Y29" s="662"/>
      <c r="Z29" s="684">
        <v>1.5</v>
      </c>
      <c r="AA29" s="684"/>
      <c r="AB29" s="684"/>
      <c r="AC29" s="684"/>
      <c r="AD29" s="685" t="s">
        <v>127</v>
      </c>
      <c r="AE29" s="685"/>
      <c r="AF29" s="685"/>
      <c r="AG29" s="685"/>
      <c r="AH29" s="685"/>
      <c r="AI29" s="685"/>
      <c r="AJ29" s="685"/>
      <c r="AK29" s="685"/>
      <c r="AL29" s="663" t="s">
        <v>127</v>
      </c>
      <c r="AM29" s="664"/>
      <c r="AN29" s="664"/>
      <c r="AO29" s="686"/>
      <c r="AP29" s="635"/>
      <c r="AQ29" s="636"/>
      <c r="AR29" s="636"/>
      <c r="AS29" s="636"/>
      <c r="AT29" s="636"/>
      <c r="AU29" s="636"/>
      <c r="AV29" s="636"/>
      <c r="AW29" s="636"/>
      <c r="AX29" s="636"/>
      <c r="AY29" s="636"/>
      <c r="AZ29" s="636"/>
      <c r="BA29" s="636"/>
      <c r="BB29" s="636"/>
      <c r="BC29" s="636"/>
      <c r="BD29" s="636"/>
      <c r="BE29" s="636"/>
      <c r="BF29" s="637"/>
      <c r="BG29" s="660"/>
      <c r="BH29" s="661"/>
      <c r="BI29" s="661"/>
      <c r="BJ29" s="661"/>
      <c r="BK29" s="661"/>
      <c r="BL29" s="661"/>
      <c r="BM29" s="661"/>
      <c r="BN29" s="662"/>
      <c r="BO29" s="684"/>
      <c r="BP29" s="684"/>
      <c r="BQ29" s="684"/>
      <c r="BR29" s="684"/>
      <c r="BS29" s="685"/>
      <c r="BT29" s="685"/>
      <c r="BU29" s="685"/>
      <c r="BV29" s="685"/>
      <c r="BW29" s="685"/>
      <c r="BX29" s="685"/>
      <c r="BY29" s="685"/>
      <c r="BZ29" s="685"/>
      <c r="CA29" s="685"/>
      <c r="CB29" s="723"/>
      <c r="CD29" s="678" t="s">
        <v>303</v>
      </c>
      <c r="CE29" s="679"/>
      <c r="CF29" s="657" t="s">
        <v>69</v>
      </c>
      <c r="CG29" s="658"/>
      <c r="CH29" s="658"/>
      <c r="CI29" s="658"/>
      <c r="CJ29" s="658"/>
      <c r="CK29" s="658"/>
      <c r="CL29" s="658"/>
      <c r="CM29" s="658"/>
      <c r="CN29" s="658"/>
      <c r="CO29" s="658"/>
      <c r="CP29" s="658"/>
      <c r="CQ29" s="659"/>
      <c r="CR29" s="660">
        <v>2164670</v>
      </c>
      <c r="CS29" s="652"/>
      <c r="CT29" s="652"/>
      <c r="CU29" s="652"/>
      <c r="CV29" s="652"/>
      <c r="CW29" s="652"/>
      <c r="CX29" s="652"/>
      <c r="CY29" s="653"/>
      <c r="CZ29" s="663">
        <v>8.4</v>
      </c>
      <c r="DA29" s="670"/>
      <c r="DB29" s="670"/>
      <c r="DC29" s="671"/>
      <c r="DD29" s="651">
        <v>2148260</v>
      </c>
      <c r="DE29" s="652"/>
      <c r="DF29" s="652"/>
      <c r="DG29" s="652"/>
      <c r="DH29" s="652"/>
      <c r="DI29" s="652"/>
      <c r="DJ29" s="652"/>
      <c r="DK29" s="653"/>
      <c r="DL29" s="651">
        <v>2148260</v>
      </c>
      <c r="DM29" s="652"/>
      <c r="DN29" s="652"/>
      <c r="DO29" s="652"/>
      <c r="DP29" s="652"/>
      <c r="DQ29" s="652"/>
      <c r="DR29" s="652"/>
      <c r="DS29" s="652"/>
      <c r="DT29" s="652"/>
      <c r="DU29" s="652"/>
      <c r="DV29" s="653"/>
      <c r="DW29" s="663">
        <v>15.6</v>
      </c>
      <c r="DX29" s="670"/>
      <c r="DY29" s="670"/>
      <c r="DZ29" s="670"/>
      <c r="EA29" s="670"/>
      <c r="EB29" s="670"/>
      <c r="EC29" s="701"/>
    </row>
    <row r="30" spans="2:133" ht="11.25" customHeight="1" x14ac:dyDescent="0.15">
      <c r="B30" s="657" t="s">
        <v>304</v>
      </c>
      <c r="C30" s="658"/>
      <c r="D30" s="658"/>
      <c r="E30" s="658"/>
      <c r="F30" s="658"/>
      <c r="G30" s="658"/>
      <c r="H30" s="658"/>
      <c r="I30" s="658"/>
      <c r="J30" s="658"/>
      <c r="K30" s="658"/>
      <c r="L30" s="658"/>
      <c r="M30" s="658"/>
      <c r="N30" s="658"/>
      <c r="O30" s="658"/>
      <c r="P30" s="658"/>
      <c r="Q30" s="659"/>
      <c r="R30" s="660">
        <v>222927</v>
      </c>
      <c r="S30" s="661"/>
      <c r="T30" s="661"/>
      <c r="U30" s="661"/>
      <c r="V30" s="661"/>
      <c r="W30" s="661"/>
      <c r="X30" s="661"/>
      <c r="Y30" s="662"/>
      <c r="Z30" s="684">
        <v>0.8</v>
      </c>
      <c r="AA30" s="684"/>
      <c r="AB30" s="684"/>
      <c r="AC30" s="684"/>
      <c r="AD30" s="685">
        <v>30731</v>
      </c>
      <c r="AE30" s="685"/>
      <c r="AF30" s="685"/>
      <c r="AG30" s="685"/>
      <c r="AH30" s="685"/>
      <c r="AI30" s="685"/>
      <c r="AJ30" s="685"/>
      <c r="AK30" s="685"/>
      <c r="AL30" s="663">
        <v>0.2</v>
      </c>
      <c r="AM30" s="664"/>
      <c r="AN30" s="664"/>
      <c r="AO30" s="686"/>
      <c r="AP30" s="711" t="s">
        <v>222</v>
      </c>
      <c r="AQ30" s="712"/>
      <c r="AR30" s="712"/>
      <c r="AS30" s="712"/>
      <c r="AT30" s="712"/>
      <c r="AU30" s="712"/>
      <c r="AV30" s="712"/>
      <c r="AW30" s="712"/>
      <c r="AX30" s="712"/>
      <c r="AY30" s="712"/>
      <c r="AZ30" s="712"/>
      <c r="BA30" s="712"/>
      <c r="BB30" s="712"/>
      <c r="BC30" s="712"/>
      <c r="BD30" s="712"/>
      <c r="BE30" s="712"/>
      <c r="BF30" s="713"/>
      <c r="BG30" s="711" t="s">
        <v>305</v>
      </c>
      <c r="BH30" s="721"/>
      <c r="BI30" s="721"/>
      <c r="BJ30" s="721"/>
      <c r="BK30" s="721"/>
      <c r="BL30" s="721"/>
      <c r="BM30" s="721"/>
      <c r="BN30" s="721"/>
      <c r="BO30" s="721"/>
      <c r="BP30" s="721"/>
      <c r="BQ30" s="722"/>
      <c r="BR30" s="711" t="s">
        <v>306</v>
      </c>
      <c r="BS30" s="721"/>
      <c r="BT30" s="721"/>
      <c r="BU30" s="721"/>
      <c r="BV30" s="721"/>
      <c r="BW30" s="721"/>
      <c r="BX30" s="721"/>
      <c r="BY30" s="721"/>
      <c r="BZ30" s="721"/>
      <c r="CA30" s="721"/>
      <c r="CB30" s="722"/>
      <c r="CD30" s="680"/>
      <c r="CE30" s="681"/>
      <c r="CF30" s="657" t="s">
        <v>307</v>
      </c>
      <c r="CG30" s="658"/>
      <c r="CH30" s="658"/>
      <c r="CI30" s="658"/>
      <c r="CJ30" s="658"/>
      <c r="CK30" s="658"/>
      <c r="CL30" s="658"/>
      <c r="CM30" s="658"/>
      <c r="CN30" s="658"/>
      <c r="CO30" s="658"/>
      <c r="CP30" s="658"/>
      <c r="CQ30" s="659"/>
      <c r="CR30" s="660">
        <v>2082521</v>
      </c>
      <c r="CS30" s="661"/>
      <c r="CT30" s="661"/>
      <c r="CU30" s="661"/>
      <c r="CV30" s="661"/>
      <c r="CW30" s="661"/>
      <c r="CX30" s="661"/>
      <c r="CY30" s="662"/>
      <c r="CZ30" s="663">
        <v>8.1</v>
      </c>
      <c r="DA30" s="670"/>
      <c r="DB30" s="670"/>
      <c r="DC30" s="671"/>
      <c r="DD30" s="651">
        <v>2079121</v>
      </c>
      <c r="DE30" s="661"/>
      <c r="DF30" s="661"/>
      <c r="DG30" s="661"/>
      <c r="DH30" s="661"/>
      <c r="DI30" s="661"/>
      <c r="DJ30" s="661"/>
      <c r="DK30" s="662"/>
      <c r="DL30" s="651">
        <v>2079121</v>
      </c>
      <c r="DM30" s="661"/>
      <c r="DN30" s="661"/>
      <c r="DO30" s="661"/>
      <c r="DP30" s="661"/>
      <c r="DQ30" s="661"/>
      <c r="DR30" s="661"/>
      <c r="DS30" s="661"/>
      <c r="DT30" s="661"/>
      <c r="DU30" s="661"/>
      <c r="DV30" s="662"/>
      <c r="DW30" s="663">
        <v>15.1</v>
      </c>
      <c r="DX30" s="670"/>
      <c r="DY30" s="670"/>
      <c r="DZ30" s="670"/>
      <c r="EA30" s="670"/>
      <c r="EB30" s="670"/>
      <c r="EC30" s="701"/>
    </row>
    <row r="31" spans="2:133" ht="11.25" customHeight="1" x14ac:dyDescent="0.15">
      <c r="B31" s="657" t="s">
        <v>308</v>
      </c>
      <c r="C31" s="658"/>
      <c r="D31" s="658"/>
      <c r="E31" s="658"/>
      <c r="F31" s="658"/>
      <c r="G31" s="658"/>
      <c r="H31" s="658"/>
      <c r="I31" s="658"/>
      <c r="J31" s="658"/>
      <c r="K31" s="658"/>
      <c r="L31" s="658"/>
      <c r="M31" s="658"/>
      <c r="N31" s="658"/>
      <c r="O31" s="658"/>
      <c r="P31" s="658"/>
      <c r="Q31" s="659"/>
      <c r="R31" s="660">
        <v>426588</v>
      </c>
      <c r="S31" s="661"/>
      <c r="T31" s="661"/>
      <c r="U31" s="661"/>
      <c r="V31" s="661"/>
      <c r="W31" s="661"/>
      <c r="X31" s="661"/>
      <c r="Y31" s="662"/>
      <c r="Z31" s="684">
        <v>1.6</v>
      </c>
      <c r="AA31" s="684"/>
      <c r="AB31" s="684"/>
      <c r="AC31" s="684"/>
      <c r="AD31" s="685" t="s">
        <v>127</v>
      </c>
      <c r="AE31" s="685"/>
      <c r="AF31" s="685"/>
      <c r="AG31" s="685"/>
      <c r="AH31" s="685"/>
      <c r="AI31" s="685"/>
      <c r="AJ31" s="685"/>
      <c r="AK31" s="685"/>
      <c r="AL31" s="663" t="s">
        <v>127</v>
      </c>
      <c r="AM31" s="664"/>
      <c r="AN31" s="664"/>
      <c r="AO31" s="686"/>
      <c r="AP31" s="725" t="s">
        <v>309</v>
      </c>
      <c r="AQ31" s="726"/>
      <c r="AR31" s="726"/>
      <c r="AS31" s="726"/>
      <c r="AT31" s="727" t="s">
        <v>310</v>
      </c>
      <c r="AU31" s="355"/>
      <c r="AV31" s="355"/>
      <c r="AW31" s="355"/>
      <c r="AX31" s="708" t="s">
        <v>187</v>
      </c>
      <c r="AY31" s="709"/>
      <c r="AZ31" s="709"/>
      <c r="BA31" s="709"/>
      <c r="BB31" s="709"/>
      <c r="BC31" s="709"/>
      <c r="BD31" s="709"/>
      <c r="BE31" s="709"/>
      <c r="BF31" s="710"/>
      <c r="BG31" s="724">
        <v>99.7</v>
      </c>
      <c r="BH31" s="719"/>
      <c r="BI31" s="719"/>
      <c r="BJ31" s="719"/>
      <c r="BK31" s="719"/>
      <c r="BL31" s="719"/>
      <c r="BM31" s="718">
        <v>99.3</v>
      </c>
      <c r="BN31" s="719"/>
      <c r="BO31" s="719"/>
      <c r="BP31" s="719"/>
      <c r="BQ31" s="720"/>
      <c r="BR31" s="724">
        <v>99.2</v>
      </c>
      <c r="BS31" s="719"/>
      <c r="BT31" s="719"/>
      <c r="BU31" s="719"/>
      <c r="BV31" s="719"/>
      <c r="BW31" s="719"/>
      <c r="BX31" s="718">
        <v>98.7</v>
      </c>
      <c r="BY31" s="719"/>
      <c r="BZ31" s="719"/>
      <c r="CA31" s="719"/>
      <c r="CB31" s="720"/>
      <c r="CD31" s="680"/>
      <c r="CE31" s="681"/>
      <c r="CF31" s="657" t="s">
        <v>311</v>
      </c>
      <c r="CG31" s="658"/>
      <c r="CH31" s="658"/>
      <c r="CI31" s="658"/>
      <c r="CJ31" s="658"/>
      <c r="CK31" s="658"/>
      <c r="CL31" s="658"/>
      <c r="CM31" s="658"/>
      <c r="CN31" s="658"/>
      <c r="CO31" s="658"/>
      <c r="CP31" s="658"/>
      <c r="CQ31" s="659"/>
      <c r="CR31" s="660">
        <v>82149</v>
      </c>
      <c r="CS31" s="652"/>
      <c r="CT31" s="652"/>
      <c r="CU31" s="652"/>
      <c r="CV31" s="652"/>
      <c r="CW31" s="652"/>
      <c r="CX31" s="652"/>
      <c r="CY31" s="653"/>
      <c r="CZ31" s="663">
        <v>0.3</v>
      </c>
      <c r="DA31" s="670"/>
      <c r="DB31" s="670"/>
      <c r="DC31" s="671"/>
      <c r="DD31" s="651">
        <v>69139</v>
      </c>
      <c r="DE31" s="652"/>
      <c r="DF31" s="652"/>
      <c r="DG31" s="652"/>
      <c r="DH31" s="652"/>
      <c r="DI31" s="652"/>
      <c r="DJ31" s="652"/>
      <c r="DK31" s="653"/>
      <c r="DL31" s="651">
        <v>69139</v>
      </c>
      <c r="DM31" s="652"/>
      <c r="DN31" s="652"/>
      <c r="DO31" s="652"/>
      <c r="DP31" s="652"/>
      <c r="DQ31" s="652"/>
      <c r="DR31" s="652"/>
      <c r="DS31" s="652"/>
      <c r="DT31" s="652"/>
      <c r="DU31" s="652"/>
      <c r="DV31" s="653"/>
      <c r="DW31" s="663">
        <v>0.5</v>
      </c>
      <c r="DX31" s="670"/>
      <c r="DY31" s="670"/>
      <c r="DZ31" s="670"/>
      <c r="EA31" s="670"/>
      <c r="EB31" s="670"/>
      <c r="EC31" s="701"/>
    </row>
    <row r="32" spans="2:133" ht="11.25" customHeight="1" x14ac:dyDescent="0.15">
      <c r="B32" s="657" t="s">
        <v>312</v>
      </c>
      <c r="C32" s="658"/>
      <c r="D32" s="658"/>
      <c r="E32" s="658"/>
      <c r="F32" s="658"/>
      <c r="G32" s="658"/>
      <c r="H32" s="658"/>
      <c r="I32" s="658"/>
      <c r="J32" s="658"/>
      <c r="K32" s="658"/>
      <c r="L32" s="658"/>
      <c r="M32" s="658"/>
      <c r="N32" s="658"/>
      <c r="O32" s="658"/>
      <c r="P32" s="658"/>
      <c r="Q32" s="659"/>
      <c r="R32" s="660">
        <v>6099677</v>
      </c>
      <c r="S32" s="661"/>
      <c r="T32" s="661"/>
      <c r="U32" s="661"/>
      <c r="V32" s="661"/>
      <c r="W32" s="661"/>
      <c r="X32" s="661"/>
      <c r="Y32" s="662"/>
      <c r="Z32" s="684">
        <v>22.7</v>
      </c>
      <c r="AA32" s="684"/>
      <c r="AB32" s="684"/>
      <c r="AC32" s="684"/>
      <c r="AD32" s="685" t="s">
        <v>127</v>
      </c>
      <c r="AE32" s="685"/>
      <c r="AF32" s="685"/>
      <c r="AG32" s="685"/>
      <c r="AH32" s="685"/>
      <c r="AI32" s="685"/>
      <c r="AJ32" s="685"/>
      <c r="AK32" s="685"/>
      <c r="AL32" s="663" t="s">
        <v>127</v>
      </c>
      <c r="AM32" s="664"/>
      <c r="AN32" s="664"/>
      <c r="AO32" s="686"/>
      <c r="AP32" s="697"/>
      <c r="AQ32" s="698"/>
      <c r="AR32" s="698"/>
      <c r="AS32" s="698"/>
      <c r="AT32" s="728"/>
      <c r="AU32" s="211" t="s">
        <v>313</v>
      </c>
      <c r="AX32" s="657" t="s">
        <v>314</v>
      </c>
      <c r="AY32" s="658"/>
      <c r="AZ32" s="658"/>
      <c r="BA32" s="658"/>
      <c r="BB32" s="658"/>
      <c r="BC32" s="658"/>
      <c r="BD32" s="658"/>
      <c r="BE32" s="658"/>
      <c r="BF32" s="659"/>
      <c r="BG32" s="730">
        <v>99.7</v>
      </c>
      <c r="BH32" s="652"/>
      <c r="BI32" s="652"/>
      <c r="BJ32" s="652"/>
      <c r="BK32" s="652"/>
      <c r="BL32" s="652"/>
      <c r="BM32" s="664">
        <v>99.4</v>
      </c>
      <c r="BN32" s="652"/>
      <c r="BO32" s="652"/>
      <c r="BP32" s="652"/>
      <c r="BQ32" s="696"/>
      <c r="BR32" s="730">
        <v>99.3</v>
      </c>
      <c r="BS32" s="652"/>
      <c r="BT32" s="652"/>
      <c r="BU32" s="652"/>
      <c r="BV32" s="652"/>
      <c r="BW32" s="652"/>
      <c r="BX32" s="664">
        <v>99</v>
      </c>
      <c r="BY32" s="652"/>
      <c r="BZ32" s="652"/>
      <c r="CA32" s="652"/>
      <c r="CB32" s="696"/>
      <c r="CD32" s="682"/>
      <c r="CE32" s="683"/>
      <c r="CF32" s="657" t="s">
        <v>315</v>
      </c>
      <c r="CG32" s="658"/>
      <c r="CH32" s="658"/>
      <c r="CI32" s="658"/>
      <c r="CJ32" s="658"/>
      <c r="CK32" s="658"/>
      <c r="CL32" s="658"/>
      <c r="CM32" s="658"/>
      <c r="CN32" s="658"/>
      <c r="CO32" s="658"/>
      <c r="CP32" s="658"/>
      <c r="CQ32" s="659"/>
      <c r="CR32" s="660">
        <v>55</v>
      </c>
      <c r="CS32" s="661"/>
      <c r="CT32" s="661"/>
      <c r="CU32" s="661"/>
      <c r="CV32" s="661"/>
      <c r="CW32" s="661"/>
      <c r="CX32" s="661"/>
      <c r="CY32" s="662"/>
      <c r="CZ32" s="663">
        <v>0</v>
      </c>
      <c r="DA32" s="670"/>
      <c r="DB32" s="670"/>
      <c r="DC32" s="671"/>
      <c r="DD32" s="651">
        <v>55</v>
      </c>
      <c r="DE32" s="661"/>
      <c r="DF32" s="661"/>
      <c r="DG32" s="661"/>
      <c r="DH32" s="661"/>
      <c r="DI32" s="661"/>
      <c r="DJ32" s="661"/>
      <c r="DK32" s="662"/>
      <c r="DL32" s="651">
        <v>55</v>
      </c>
      <c r="DM32" s="661"/>
      <c r="DN32" s="661"/>
      <c r="DO32" s="661"/>
      <c r="DP32" s="661"/>
      <c r="DQ32" s="661"/>
      <c r="DR32" s="661"/>
      <c r="DS32" s="661"/>
      <c r="DT32" s="661"/>
      <c r="DU32" s="661"/>
      <c r="DV32" s="662"/>
      <c r="DW32" s="663">
        <v>0</v>
      </c>
      <c r="DX32" s="670"/>
      <c r="DY32" s="670"/>
      <c r="DZ32" s="670"/>
      <c r="EA32" s="670"/>
      <c r="EB32" s="670"/>
      <c r="EC32" s="701"/>
    </row>
    <row r="33" spans="2:133" ht="11.25" customHeight="1" x14ac:dyDescent="0.15">
      <c r="B33" s="715" t="s">
        <v>316</v>
      </c>
      <c r="C33" s="716"/>
      <c r="D33" s="716"/>
      <c r="E33" s="716"/>
      <c r="F33" s="716"/>
      <c r="G33" s="716"/>
      <c r="H33" s="716"/>
      <c r="I33" s="716"/>
      <c r="J33" s="716"/>
      <c r="K33" s="716"/>
      <c r="L33" s="716"/>
      <c r="M33" s="716"/>
      <c r="N33" s="716"/>
      <c r="O33" s="716"/>
      <c r="P33" s="716"/>
      <c r="Q33" s="717"/>
      <c r="R33" s="660" t="s">
        <v>127</v>
      </c>
      <c r="S33" s="661"/>
      <c r="T33" s="661"/>
      <c r="U33" s="661"/>
      <c r="V33" s="661"/>
      <c r="W33" s="661"/>
      <c r="X33" s="661"/>
      <c r="Y33" s="662"/>
      <c r="Z33" s="684" t="s">
        <v>127</v>
      </c>
      <c r="AA33" s="684"/>
      <c r="AB33" s="684"/>
      <c r="AC33" s="684"/>
      <c r="AD33" s="685" t="s">
        <v>127</v>
      </c>
      <c r="AE33" s="685"/>
      <c r="AF33" s="685"/>
      <c r="AG33" s="685"/>
      <c r="AH33" s="685"/>
      <c r="AI33" s="685"/>
      <c r="AJ33" s="685"/>
      <c r="AK33" s="685"/>
      <c r="AL33" s="663" t="s">
        <v>127</v>
      </c>
      <c r="AM33" s="664"/>
      <c r="AN33" s="664"/>
      <c r="AO33" s="686"/>
      <c r="AP33" s="699"/>
      <c r="AQ33" s="700"/>
      <c r="AR33" s="700"/>
      <c r="AS33" s="700"/>
      <c r="AT33" s="729"/>
      <c r="AU33" s="356"/>
      <c r="AV33" s="356"/>
      <c r="AW33" s="356"/>
      <c r="AX33" s="635" t="s">
        <v>317</v>
      </c>
      <c r="AY33" s="636"/>
      <c r="AZ33" s="636"/>
      <c r="BA33" s="636"/>
      <c r="BB33" s="636"/>
      <c r="BC33" s="636"/>
      <c r="BD33" s="636"/>
      <c r="BE33" s="636"/>
      <c r="BF33" s="637"/>
      <c r="BG33" s="714">
        <v>99.7</v>
      </c>
      <c r="BH33" s="639"/>
      <c r="BI33" s="639"/>
      <c r="BJ33" s="639"/>
      <c r="BK33" s="639"/>
      <c r="BL33" s="639"/>
      <c r="BM33" s="676">
        <v>99.1</v>
      </c>
      <c r="BN33" s="639"/>
      <c r="BO33" s="639"/>
      <c r="BP33" s="639"/>
      <c r="BQ33" s="687"/>
      <c r="BR33" s="714">
        <v>98.9</v>
      </c>
      <c r="BS33" s="639"/>
      <c r="BT33" s="639"/>
      <c r="BU33" s="639"/>
      <c r="BV33" s="639"/>
      <c r="BW33" s="639"/>
      <c r="BX33" s="676">
        <v>98.3</v>
      </c>
      <c r="BY33" s="639"/>
      <c r="BZ33" s="639"/>
      <c r="CA33" s="639"/>
      <c r="CB33" s="687"/>
      <c r="CD33" s="657" t="s">
        <v>318</v>
      </c>
      <c r="CE33" s="658"/>
      <c r="CF33" s="658"/>
      <c r="CG33" s="658"/>
      <c r="CH33" s="658"/>
      <c r="CI33" s="658"/>
      <c r="CJ33" s="658"/>
      <c r="CK33" s="658"/>
      <c r="CL33" s="658"/>
      <c r="CM33" s="658"/>
      <c r="CN33" s="658"/>
      <c r="CO33" s="658"/>
      <c r="CP33" s="658"/>
      <c r="CQ33" s="659"/>
      <c r="CR33" s="660">
        <v>10720256</v>
      </c>
      <c r="CS33" s="652"/>
      <c r="CT33" s="652"/>
      <c r="CU33" s="652"/>
      <c r="CV33" s="652"/>
      <c r="CW33" s="652"/>
      <c r="CX33" s="652"/>
      <c r="CY33" s="653"/>
      <c r="CZ33" s="663">
        <v>41.6</v>
      </c>
      <c r="DA33" s="670"/>
      <c r="DB33" s="670"/>
      <c r="DC33" s="671"/>
      <c r="DD33" s="651">
        <v>7781800</v>
      </c>
      <c r="DE33" s="652"/>
      <c r="DF33" s="652"/>
      <c r="DG33" s="652"/>
      <c r="DH33" s="652"/>
      <c r="DI33" s="652"/>
      <c r="DJ33" s="652"/>
      <c r="DK33" s="653"/>
      <c r="DL33" s="651">
        <v>5188696</v>
      </c>
      <c r="DM33" s="652"/>
      <c r="DN33" s="652"/>
      <c r="DO33" s="652"/>
      <c r="DP33" s="652"/>
      <c r="DQ33" s="652"/>
      <c r="DR33" s="652"/>
      <c r="DS33" s="652"/>
      <c r="DT33" s="652"/>
      <c r="DU33" s="652"/>
      <c r="DV33" s="653"/>
      <c r="DW33" s="663">
        <v>37.6</v>
      </c>
      <c r="DX33" s="670"/>
      <c r="DY33" s="670"/>
      <c r="DZ33" s="670"/>
      <c r="EA33" s="670"/>
      <c r="EB33" s="670"/>
      <c r="EC33" s="701"/>
    </row>
    <row r="34" spans="2:133" ht="11.25" customHeight="1" x14ac:dyDescent="0.15">
      <c r="B34" s="657" t="s">
        <v>319</v>
      </c>
      <c r="C34" s="658"/>
      <c r="D34" s="658"/>
      <c r="E34" s="658"/>
      <c r="F34" s="658"/>
      <c r="G34" s="658"/>
      <c r="H34" s="658"/>
      <c r="I34" s="658"/>
      <c r="J34" s="658"/>
      <c r="K34" s="658"/>
      <c r="L34" s="658"/>
      <c r="M34" s="658"/>
      <c r="N34" s="658"/>
      <c r="O34" s="658"/>
      <c r="P34" s="658"/>
      <c r="Q34" s="659"/>
      <c r="R34" s="660">
        <v>1540668</v>
      </c>
      <c r="S34" s="661"/>
      <c r="T34" s="661"/>
      <c r="U34" s="661"/>
      <c r="V34" s="661"/>
      <c r="W34" s="661"/>
      <c r="X34" s="661"/>
      <c r="Y34" s="662"/>
      <c r="Z34" s="684">
        <v>5.7</v>
      </c>
      <c r="AA34" s="684"/>
      <c r="AB34" s="684"/>
      <c r="AC34" s="684"/>
      <c r="AD34" s="685" t="s">
        <v>127</v>
      </c>
      <c r="AE34" s="685"/>
      <c r="AF34" s="685"/>
      <c r="AG34" s="685"/>
      <c r="AH34" s="685"/>
      <c r="AI34" s="685"/>
      <c r="AJ34" s="685"/>
      <c r="AK34" s="685"/>
      <c r="AL34" s="663" t="s">
        <v>127</v>
      </c>
      <c r="AM34" s="664"/>
      <c r="AN34" s="664"/>
      <c r="AO34" s="686"/>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7" t="s">
        <v>320</v>
      </c>
      <c r="CE34" s="658"/>
      <c r="CF34" s="658"/>
      <c r="CG34" s="658"/>
      <c r="CH34" s="658"/>
      <c r="CI34" s="658"/>
      <c r="CJ34" s="658"/>
      <c r="CK34" s="658"/>
      <c r="CL34" s="658"/>
      <c r="CM34" s="658"/>
      <c r="CN34" s="658"/>
      <c r="CO34" s="658"/>
      <c r="CP34" s="658"/>
      <c r="CQ34" s="659"/>
      <c r="CR34" s="660">
        <v>4866229</v>
      </c>
      <c r="CS34" s="661"/>
      <c r="CT34" s="661"/>
      <c r="CU34" s="661"/>
      <c r="CV34" s="661"/>
      <c r="CW34" s="661"/>
      <c r="CX34" s="661"/>
      <c r="CY34" s="662"/>
      <c r="CZ34" s="663">
        <v>18.899999999999999</v>
      </c>
      <c r="DA34" s="670"/>
      <c r="DB34" s="670"/>
      <c r="DC34" s="671"/>
      <c r="DD34" s="651">
        <v>2891738</v>
      </c>
      <c r="DE34" s="661"/>
      <c r="DF34" s="661"/>
      <c r="DG34" s="661"/>
      <c r="DH34" s="661"/>
      <c r="DI34" s="661"/>
      <c r="DJ34" s="661"/>
      <c r="DK34" s="662"/>
      <c r="DL34" s="651">
        <v>2086465</v>
      </c>
      <c r="DM34" s="661"/>
      <c r="DN34" s="661"/>
      <c r="DO34" s="661"/>
      <c r="DP34" s="661"/>
      <c r="DQ34" s="661"/>
      <c r="DR34" s="661"/>
      <c r="DS34" s="661"/>
      <c r="DT34" s="661"/>
      <c r="DU34" s="661"/>
      <c r="DV34" s="662"/>
      <c r="DW34" s="663">
        <v>15.1</v>
      </c>
      <c r="DX34" s="670"/>
      <c r="DY34" s="670"/>
      <c r="DZ34" s="670"/>
      <c r="EA34" s="670"/>
      <c r="EB34" s="670"/>
      <c r="EC34" s="701"/>
    </row>
    <row r="35" spans="2:133" ht="11.25" customHeight="1" x14ac:dyDescent="0.15">
      <c r="B35" s="657" t="s">
        <v>321</v>
      </c>
      <c r="C35" s="658"/>
      <c r="D35" s="658"/>
      <c r="E35" s="658"/>
      <c r="F35" s="658"/>
      <c r="G35" s="658"/>
      <c r="H35" s="658"/>
      <c r="I35" s="658"/>
      <c r="J35" s="658"/>
      <c r="K35" s="658"/>
      <c r="L35" s="658"/>
      <c r="M35" s="658"/>
      <c r="N35" s="658"/>
      <c r="O35" s="658"/>
      <c r="P35" s="658"/>
      <c r="Q35" s="659"/>
      <c r="R35" s="660">
        <v>28033</v>
      </c>
      <c r="S35" s="661"/>
      <c r="T35" s="661"/>
      <c r="U35" s="661"/>
      <c r="V35" s="661"/>
      <c r="W35" s="661"/>
      <c r="X35" s="661"/>
      <c r="Y35" s="662"/>
      <c r="Z35" s="684">
        <v>0.1</v>
      </c>
      <c r="AA35" s="684"/>
      <c r="AB35" s="684"/>
      <c r="AC35" s="684"/>
      <c r="AD35" s="685">
        <v>20675</v>
      </c>
      <c r="AE35" s="685"/>
      <c r="AF35" s="685"/>
      <c r="AG35" s="685"/>
      <c r="AH35" s="685"/>
      <c r="AI35" s="685"/>
      <c r="AJ35" s="685"/>
      <c r="AK35" s="685"/>
      <c r="AL35" s="663">
        <v>0.2</v>
      </c>
      <c r="AM35" s="664"/>
      <c r="AN35" s="664"/>
      <c r="AO35" s="686"/>
      <c r="AP35" s="216"/>
      <c r="AQ35" s="711" t="s">
        <v>322</v>
      </c>
      <c r="AR35" s="712"/>
      <c r="AS35" s="712"/>
      <c r="AT35" s="712"/>
      <c r="AU35" s="712"/>
      <c r="AV35" s="712"/>
      <c r="AW35" s="712"/>
      <c r="AX35" s="712"/>
      <c r="AY35" s="712"/>
      <c r="AZ35" s="712"/>
      <c r="BA35" s="712"/>
      <c r="BB35" s="712"/>
      <c r="BC35" s="712"/>
      <c r="BD35" s="712"/>
      <c r="BE35" s="712"/>
      <c r="BF35" s="713"/>
      <c r="BG35" s="711" t="s">
        <v>323</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7" t="s">
        <v>324</v>
      </c>
      <c r="CE35" s="658"/>
      <c r="CF35" s="658"/>
      <c r="CG35" s="658"/>
      <c r="CH35" s="658"/>
      <c r="CI35" s="658"/>
      <c r="CJ35" s="658"/>
      <c r="CK35" s="658"/>
      <c r="CL35" s="658"/>
      <c r="CM35" s="658"/>
      <c r="CN35" s="658"/>
      <c r="CO35" s="658"/>
      <c r="CP35" s="658"/>
      <c r="CQ35" s="659"/>
      <c r="CR35" s="660">
        <v>103938</v>
      </c>
      <c r="CS35" s="652"/>
      <c r="CT35" s="652"/>
      <c r="CU35" s="652"/>
      <c r="CV35" s="652"/>
      <c r="CW35" s="652"/>
      <c r="CX35" s="652"/>
      <c r="CY35" s="653"/>
      <c r="CZ35" s="663">
        <v>0.4</v>
      </c>
      <c r="DA35" s="670"/>
      <c r="DB35" s="670"/>
      <c r="DC35" s="671"/>
      <c r="DD35" s="651">
        <v>50798</v>
      </c>
      <c r="DE35" s="652"/>
      <c r="DF35" s="652"/>
      <c r="DG35" s="652"/>
      <c r="DH35" s="652"/>
      <c r="DI35" s="652"/>
      <c r="DJ35" s="652"/>
      <c r="DK35" s="653"/>
      <c r="DL35" s="651">
        <v>50798</v>
      </c>
      <c r="DM35" s="652"/>
      <c r="DN35" s="652"/>
      <c r="DO35" s="652"/>
      <c r="DP35" s="652"/>
      <c r="DQ35" s="652"/>
      <c r="DR35" s="652"/>
      <c r="DS35" s="652"/>
      <c r="DT35" s="652"/>
      <c r="DU35" s="652"/>
      <c r="DV35" s="653"/>
      <c r="DW35" s="663">
        <v>0.4</v>
      </c>
      <c r="DX35" s="670"/>
      <c r="DY35" s="670"/>
      <c r="DZ35" s="670"/>
      <c r="EA35" s="670"/>
      <c r="EB35" s="670"/>
      <c r="EC35" s="701"/>
    </row>
    <row r="36" spans="2:133" ht="11.25" customHeight="1" x14ac:dyDescent="0.15">
      <c r="B36" s="657" t="s">
        <v>325</v>
      </c>
      <c r="C36" s="658"/>
      <c r="D36" s="658"/>
      <c r="E36" s="658"/>
      <c r="F36" s="658"/>
      <c r="G36" s="658"/>
      <c r="H36" s="658"/>
      <c r="I36" s="658"/>
      <c r="J36" s="658"/>
      <c r="K36" s="658"/>
      <c r="L36" s="658"/>
      <c r="M36" s="658"/>
      <c r="N36" s="658"/>
      <c r="O36" s="658"/>
      <c r="P36" s="658"/>
      <c r="Q36" s="659"/>
      <c r="R36" s="660">
        <v>233040</v>
      </c>
      <c r="S36" s="661"/>
      <c r="T36" s="661"/>
      <c r="U36" s="661"/>
      <c r="V36" s="661"/>
      <c r="W36" s="661"/>
      <c r="X36" s="661"/>
      <c r="Y36" s="662"/>
      <c r="Z36" s="684">
        <v>0.9</v>
      </c>
      <c r="AA36" s="684"/>
      <c r="AB36" s="684"/>
      <c r="AC36" s="684"/>
      <c r="AD36" s="685" t="s">
        <v>127</v>
      </c>
      <c r="AE36" s="685"/>
      <c r="AF36" s="685"/>
      <c r="AG36" s="685"/>
      <c r="AH36" s="685"/>
      <c r="AI36" s="685"/>
      <c r="AJ36" s="685"/>
      <c r="AK36" s="685"/>
      <c r="AL36" s="663" t="s">
        <v>127</v>
      </c>
      <c r="AM36" s="664"/>
      <c r="AN36" s="664"/>
      <c r="AO36" s="686"/>
      <c r="AP36" s="216"/>
      <c r="AQ36" s="702" t="s">
        <v>326</v>
      </c>
      <c r="AR36" s="703"/>
      <c r="AS36" s="703"/>
      <c r="AT36" s="703"/>
      <c r="AU36" s="703"/>
      <c r="AV36" s="703"/>
      <c r="AW36" s="703"/>
      <c r="AX36" s="703"/>
      <c r="AY36" s="704"/>
      <c r="AZ36" s="705">
        <v>2835050</v>
      </c>
      <c r="BA36" s="706"/>
      <c r="BB36" s="706"/>
      <c r="BC36" s="706"/>
      <c r="BD36" s="706"/>
      <c r="BE36" s="706"/>
      <c r="BF36" s="707"/>
      <c r="BG36" s="708" t="s">
        <v>327</v>
      </c>
      <c r="BH36" s="709"/>
      <c r="BI36" s="709"/>
      <c r="BJ36" s="709"/>
      <c r="BK36" s="709"/>
      <c r="BL36" s="709"/>
      <c r="BM36" s="709"/>
      <c r="BN36" s="709"/>
      <c r="BO36" s="709"/>
      <c r="BP36" s="709"/>
      <c r="BQ36" s="709"/>
      <c r="BR36" s="709"/>
      <c r="BS36" s="709"/>
      <c r="BT36" s="709"/>
      <c r="BU36" s="710"/>
      <c r="BV36" s="705">
        <v>397090</v>
      </c>
      <c r="BW36" s="706"/>
      <c r="BX36" s="706"/>
      <c r="BY36" s="706"/>
      <c r="BZ36" s="706"/>
      <c r="CA36" s="706"/>
      <c r="CB36" s="707"/>
      <c r="CD36" s="657" t="s">
        <v>328</v>
      </c>
      <c r="CE36" s="658"/>
      <c r="CF36" s="658"/>
      <c r="CG36" s="658"/>
      <c r="CH36" s="658"/>
      <c r="CI36" s="658"/>
      <c r="CJ36" s="658"/>
      <c r="CK36" s="658"/>
      <c r="CL36" s="658"/>
      <c r="CM36" s="658"/>
      <c r="CN36" s="658"/>
      <c r="CO36" s="658"/>
      <c r="CP36" s="658"/>
      <c r="CQ36" s="659"/>
      <c r="CR36" s="660">
        <v>2177176</v>
      </c>
      <c r="CS36" s="661"/>
      <c r="CT36" s="661"/>
      <c r="CU36" s="661"/>
      <c r="CV36" s="661"/>
      <c r="CW36" s="661"/>
      <c r="CX36" s="661"/>
      <c r="CY36" s="662"/>
      <c r="CZ36" s="663">
        <v>8.5</v>
      </c>
      <c r="DA36" s="670"/>
      <c r="DB36" s="670"/>
      <c r="DC36" s="671"/>
      <c r="DD36" s="651">
        <v>1948756</v>
      </c>
      <c r="DE36" s="661"/>
      <c r="DF36" s="661"/>
      <c r="DG36" s="661"/>
      <c r="DH36" s="661"/>
      <c r="DI36" s="661"/>
      <c r="DJ36" s="661"/>
      <c r="DK36" s="662"/>
      <c r="DL36" s="651">
        <v>1353124</v>
      </c>
      <c r="DM36" s="661"/>
      <c r="DN36" s="661"/>
      <c r="DO36" s="661"/>
      <c r="DP36" s="661"/>
      <c r="DQ36" s="661"/>
      <c r="DR36" s="661"/>
      <c r="DS36" s="661"/>
      <c r="DT36" s="661"/>
      <c r="DU36" s="661"/>
      <c r="DV36" s="662"/>
      <c r="DW36" s="663">
        <v>9.8000000000000007</v>
      </c>
      <c r="DX36" s="670"/>
      <c r="DY36" s="670"/>
      <c r="DZ36" s="670"/>
      <c r="EA36" s="670"/>
      <c r="EB36" s="670"/>
      <c r="EC36" s="701"/>
    </row>
    <row r="37" spans="2:133" ht="11.25" customHeight="1" x14ac:dyDescent="0.15">
      <c r="B37" s="657" t="s">
        <v>329</v>
      </c>
      <c r="C37" s="658"/>
      <c r="D37" s="658"/>
      <c r="E37" s="658"/>
      <c r="F37" s="658"/>
      <c r="G37" s="658"/>
      <c r="H37" s="658"/>
      <c r="I37" s="658"/>
      <c r="J37" s="658"/>
      <c r="K37" s="658"/>
      <c r="L37" s="658"/>
      <c r="M37" s="658"/>
      <c r="N37" s="658"/>
      <c r="O37" s="658"/>
      <c r="P37" s="658"/>
      <c r="Q37" s="659"/>
      <c r="R37" s="660">
        <v>634755</v>
      </c>
      <c r="S37" s="661"/>
      <c r="T37" s="661"/>
      <c r="U37" s="661"/>
      <c r="V37" s="661"/>
      <c r="W37" s="661"/>
      <c r="X37" s="661"/>
      <c r="Y37" s="662"/>
      <c r="Z37" s="684">
        <v>2.4</v>
      </c>
      <c r="AA37" s="684"/>
      <c r="AB37" s="684"/>
      <c r="AC37" s="684"/>
      <c r="AD37" s="685" t="s">
        <v>127</v>
      </c>
      <c r="AE37" s="685"/>
      <c r="AF37" s="685"/>
      <c r="AG37" s="685"/>
      <c r="AH37" s="685"/>
      <c r="AI37" s="685"/>
      <c r="AJ37" s="685"/>
      <c r="AK37" s="685"/>
      <c r="AL37" s="663" t="s">
        <v>127</v>
      </c>
      <c r="AM37" s="664"/>
      <c r="AN37" s="664"/>
      <c r="AO37" s="686"/>
      <c r="AQ37" s="693" t="s">
        <v>330</v>
      </c>
      <c r="AR37" s="694"/>
      <c r="AS37" s="694"/>
      <c r="AT37" s="694"/>
      <c r="AU37" s="694"/>
      <c r="AV37" s="694"/>
      <c r="AW37" s="694"/>
      <c r="AX37" s="694"/>
      <c r="AY37" s="695"/>
      <c r="AZ37" s="660">
        <v>545000</v>
      </c>
      <c r="BA37" s="661"/>
      <c r="BB37" s="661"/>
      <c r="BC37" s="661"/>
      <c r="BD37" s="652"/>
      <c r="BE37" s="652"/>
      <c r="BF37" s="696"/>
      <c r="BG37" s="657" t="s">
        <v>331</v>
      </c>
      <c r="BH37" s="658"/>
      <c r="BI37" s="658"/>
      <c r="BJ37" s="658"/>
      <c r="BK37" s="658"/>
      <c r="BL37" s="658"/>
      <c r="BM37" s="658"/>
      <c r="BN37" s="658"/>
      <c r="BO37" s="658"/>
      <c r="BP37" s="658"/>
      <c r="BQ37" s="658"/>
      <c r="BR37" s="658"/>
      <c r="BS37" s="658"/>
      <c r="BT37" s="658"/>
      <c r="BU37" s="659"/>
      <c r="BV37" s="660">
        <v>300981</v>
      </c>
      <c r="BW37" s="661"/>
      <c r="BX37" s="661"/>
      <c r="BY37" s="661"/>
      <c r="BZ37" s="661"/>
      <c r="CA37" s="661"/>
      <c r="CB37" s="692"/>
      <c r="CD37" s="657" t="s">
        <v>332</v>
      </c>
      <c r="CE37" s="658"/>
      <c r="CF37" s="658"/>
      <c r="CG37" s="658"/>
      <c r="CH37" s="658"/>
      <c r="CI37" s="658"/>
      <c r="CJ37" s="658"/>
      <c r="CK37" s="658"/>
      <c r="CL37" s="658"/>
      <c r="CM37" s="658"/>
      <c r="CN37" s="658"/>
      <c r="CO37" s="658"/>
      <c r="CP37" s="658"/>
      <c r="CQ37" s="659"/>
      <c r="CR37" s="660">
        <v>790818</v>
      </c>
      <c r="CS37" s="652"/>
      <c r="CT37" s="652"/>
      <c r="CU37" s="652"/>
      <c r="CV37" s="652"/>
      <c r="CW37" s="652"/>
      <c r="CX37" s="652"/>
      <c r="CY37" s="653"/>
      <c r="CZ37" s="663">
        <v>3.1</v>
      </c>
      <c r="DA37" s="670"/>
      <c r="DB37" s="670"/>
      <c r="DC37" s="671"/>
      <c r="DD37" s="651">
        <v>790818</v>
      </c>
      <c r="DE37" s="652"/>
      <c r="DF37" s="652"/>
      <c r="DG37" s="652"/>
      <c r="DH37" s="652"/>
      <c r="DI37" s="652"/>
      <c r="DJ37" s="652"/>
      <c r="DK37" s="653"/>
      <c r="DL37" s="651">
        <v>783645</v>
      </c>
      <c r="DM37" s="652"/>
      <c r="DN37" s="652"/>
      <c r="DO37" s="652"/>
      <c r="DP37" s="652"/>
      <c r="DQ37" s="652"/>
      <c r="DR37" s="652"/>
      <c r="DS37" s="652"/>
      <c r="DT37" s="652"/>
      <c r="DU37" s="652"/>
      <c r="DV37" s="653"/>
      <c r="DW37" s="663">
        <v>5.7</v>
      </c>
      <c r="DX37" s="670"/>
      <c r="DY37" s="670"/>
      <c r="DZ37" s="670"/>
      <c r="EA37" s="670"/>
      <c r="EB37" s="670"/>
      <c r="EC37" s="701"/>
    </row>
    <row r="38" spans="2:133" ht="11.25" customHeight="1" x14ac:dyDescent="0.15">
      <c r="B38" s="657" t="s">
        <v>333</v>
      </c>
      <c r="C38" s="658"/>
      <c r="D38" s="658"/>
      <c r="E38" s="658"/>
      <c r="F38" s="658"/>
      <c r="G38" s="658"/>
      <c r="H38" s="658"/>
      <c r="I38" s="658"/>
      <c r="J38" s="658"/>
      <c r="K38" s="658"/>
      <c r="L38" s="658"/>
      <c r="M38" s="658"/>
      <c r="N38" s="658"/>
      <c r="O38" s="658"/>
      <c r="P38" s="658"/>
      <c r="Q38" s="659"/>
      <c r="R38" s="660">
        <v>598437</v>
      </c>
      <c r="S38" s="661"/>
      <c r="T38" s="661"/>
      <c r="U38" s="661"/>
      <c r="V38" s="661"/>
      <c r="W38" s="661"/>
      <c r="X38" s="661"/>
      <c r="Y38" s="662"/>
      <c r="Z38" s="684">
        <v>2.2000000000000002</v>
      </c>
      <c r="AA38" s="684"/>
      <c r="AB38" s="684"/>
      <c r="AC38" s="684"/>
      <c r="AD38" s="685" t="s">
        <v>127</v>
      </c>
      <c r="AE38" s="685"/>
      <c r="AF38" s="685"/>
      <c r="AG38" s="685"/>
      <c r="AH38" s="685"/>
      <c r="AI38" s="685"/>
      <c r="AJ38" s="685"/>
      <c r="AK38" s="685"/>
      <c r="AL38" s="663" t="s">
        <v>127</v>
      </c>
      <c r="AM38" s="664"/>
      <c r="AN38" s="664"/>
      <c r="AO38" s="686"/>
      <c r="AQ38" s="693" t="s">
        <v>334</v>
      </c>
      <c r="AR38" s="694"/>
      <c r="AS38" s="694"/>
      <c r="AT38" s="694"/>
      <c r="AU38" s="694"/>
      <c r="AV38" s="694"/>
      <c r="AW38" s="694"/>
      <c r="AX38" s="694"/>
      <c r="AY38" s="695"/>
      <c r="AZ38" s="660">
        <v>14963</v>
      </c>
      <c r="BA38" s="661"/>
      <c r="BB38" s="661"/>
      <c r="BC38" s="661"/>
      <c r="BD38" s="652"/>
      <c r="BE38" s="652"/>
      <c r="BF38" s="696"/>
      <c r="BG38" s="657" t="s">
        <v>335</v>
      </c>
      <c r="BH38" s="658"/>
      <c r="BI38" s="658"/>
      <c r="BJ38" s="658"/>
      <c r="BK38" s="658"/>
      <c r="BL38" s="658"/>
      <c r="BM38" s="658"/>
      <c r="BN38" s="658"/>
      <c r="BO38" s="658"/>
      <c r="BP38" s="658"/>
      <c r="BQ38" s="658"/>
      <c r="BR38" s="658"/>
      <c r="BS38" s="658"/>
      <c r="BT38" s="658"/>
      <c r="BU38" s="659"/>
      <c r="BV38" s="660">
        <v>8286</v>
      </c>
      <c r="BW38" s="661"/>
      <c r="BX38" s="661"/>
      <c r="BY38" s="661"/>
      <c r="BZ38" s="661"/>
      <c r="CA38" s="661"/>
      <c r="CB38" s="692"/>
      <c r="CD38" s="657" t="s">
        <v>336</v>
      </c>
      <c r="CE38" s="658"/>
      <c r="CF38" s="658"/>
      <c r="CG38" s="658"/>
      <c r="CH38" s="658"/>
      <c r="CI38" s="658"/>
      <c r="CJ38" s="658"/>
      <c r="CK38" s="658"/>
      <c r="CL38" s="658"/>
      <c r="CM38" s="658"/>
      <c r="CN38" s="658"/>
      <c r="CO38" s="658"/>
      <c r="CP38" s="658"/>
      <c r="CQ38" s="659"/>
      <c r="CR38" s="660">
        <v>2275087</v>
      </c>
      <c r="CS38" s="661"/>
      <c r="CT38" s="661"/>
      <c r="CU38" s="661"/>
      <c r="CV38" s="661"/>
      <c r="CW38" s="661"/>
      <c r="CX38" s="661"/>
      <c r="CY38" s="662"/>
      <c r="CZ38" s="663">
        <v>8.8000000000000007</v>
      </c>
      <c r="DA38" s="670"/>
      <c r="DB38" s="670"/>
      <c r="DC38" s="671"/>
      <c r="DD38" s="651">
        <v>1794418</v>
      </c>
      <c r="DE38" s="661"/>
      <c r="DF38" s="661"/>
      <c r="DG38" s="661"/>
      <c r="DH38" s="661"/>
      <c r="DI38" s="661"/>
      <c r="DJ38" s="661"/>
      <c r="DK38" s="662"/>
      <c r="DL38" s="651">
        <v>1698309</v>
      </c>
      <c r="DM38" s="661"/>
      <c r="DN38" s="661"/>
      <c r="DO38" s="661"/>
      <c r="DP38" s="661"/>
      <c r="DQ38" s="661"/>
      <c r="DR38" s="661"/>
      <c r="DS38" s="661"/>
      <c r="DT38" s="661"/>
      <c r="DU38" s="661"/>
      <c r="DV38" s="662"/>
      <c r="DW38" s="663">
        <v>12.3</v>
      </c>
      <c r="DX38" s="670"/>
      <c r="DY38" s="670"/>
      <c r="DZ38" s="670"/>
      <c r="EA38" s="670"/>
      <c r="EB38" s="670"/>
      <c r="EC38" s="701"/>
    </row>
    <row r="39" spans="2:133" ht="11.25" customHeight="1" x14ac:dyDescent="0.15">
      <c r="B39" s="657" t="s">
        <v>337</v>
      </c>
      <c r="C39" s="658"/>
      <c r="D39" s="658"/>
      <c r="E39" s="658"/>
      <c r="F39" s="658"/>
      <c r="G39" s="658"/>
      <c r="H39" s="658"/>
      <c r="I39" s="658"/>
      <c r="J39" s="658"/>
      <c r="K39" s="658"/>
      <c r="L39" s="658"/>
      <c r="M39" s="658"/>
      <c r="N39" s="658"/>
      <c r="O39" s="658"/>
      <c r="P39" s="658"/>
      <c r="Q39" s="659"/>
      <c r="R39" s="660">
        <v>312019</v>
      </c>
      <c r="S39" s="661"/>
      <c r="T39" s="661"/>
      <c r="U39" s="661"/>
      <c r="V39" s="661"/>
      <c r="W39" s="661"/>
      <c r="X39" s="661"/>
      <c r="Y39" s="662"/>
      <c r="Z39" s="684">
        <v>1.2</v>
      </c>
      <c r="AA39" s="684"/>
      <c r="AB39" s="684"/>
      <c r="AC39" s="684"/>
      <c r="AD39" s="685">
        <v>5030</v>
      </c>
      <c r="AE39" s="685"/>
      <c r="AF39" s="685"/>
      <c r="AG39" s="685"/>
      <c r="AH39" s="685"/>
      <c r="AI39" s="685"/>
      <c r="AJ39" s="685"/>
      <c r="AK39" s="685"/>
      <c r="AL39" s="663">
        <v>0</v>
      </c>
      <c r="AM39" s="664"/>
      <c r="AN39" s="664"/>
      <c r="AO39" s="686"/>
      <c r="AQ39" s="693" t="s">
        <v>338</v>
      </c>
      <c r="AR39" s="694"/>
      <c r="AS39" s="694"/>
      <c r="AT39" s="694"/>
      <c r="AU39" s="694"/>
      <c r="AV39" s="694"/>
      <c r="AW39" s="694"/>
      <c r="AX39" s="694"/>
      <c r="AY39" s="695"/>
      <c r="AZ39" s="660" t="s">
        <v>127</v>
      </c>
      <c r="BA39" s="661"/>
      <c r="BB39" s="661"/>
      <c r="BC39" s="661"/>
      <c r="BD39" s="652"/>
      <c r="BE39" s="652"/>
      <c r="BF39" s="696"/>
      <c r="BG39" s="657" t="s">
        <v>339</v>
      </c>
      <c r="BH39" s="658"/>
      <c r="BI39" s="658"/>
      <c r="BJ39" s="658"/>
      <c r="BK39" s="658"/>
      <c r="BL39" s="658"/>
      <c r="BM39" s="658"/>
      <c r="BN39" s="658"/>
      <c r="BO39" s="658"/>
      <c r="BP39" s="658"/>
      <c r="BQ39" s="658"/>
      <c r="BR39" s="658"/>
      <c r="BS39" s="658"/>
      <c r="BT39" s="658"/>
      <c r="BU39" s="659"/>
      <c r="BV39" s="660">
        <v>13511</v>
      </c>
      <c r="BW39" s="661"/>
      <c r="BX39" s="661"/>
      <c r="BY39" s="661"/>
      <c r="BZ39" s="661"/>
      <c r="CA39" s="661"/>
      <c r="CB39" s="692"/>
      <c r="CD39" s="657" t="s">
        <v>340</v>
      </c>
      <c r="CE39" s="658"/>
      <c r="CF39" s="658"/>
      <c r="CG39" s="658"/>
      <c r="CH39" s="658"/>
      <c r="CI39" s="658"/>
      <c r="CJ39" s="658"/>
      <c r="CK39" s="658"/>
      <c r="CL39" s="658"/>
      <c r="CM39" s="658"/>
      <c r="CN39" s="658"/>
      <c r="CO39" s="658"/>
      <c r="CP39" s="658"/>
      <c r="CQ39" s="659"/>
      <c r="CR39" s="660">
        <v>1222370</v>
      </c>
      <c r="CS39" s="652"/>
      <c r="CT39" s="652"/>
      <c r="CU39" s="652"/>
      <c r="CV39" s="652"/>
      <c r="CW39" s="652"/>
      <c r="CX39" s="652"/>
      <c r="CY39" s="653"/>
      <c r="CZ39" s="663">
        <v>4.7</v>
      </c>
      <c r="DA39" s="670"/>
      <c r="DB39" s="670"/>
      <c r="DC39" s="671"/>
      <c r="DD39" s="651">
        <v>1096090</v>
      </c>
      <c r="DE39" s="652"/>
      <c r="DF39" s="652"/>
      <c r="DG39" s="652"/>
      <c r="DH39" s="652"/>
      <c r="DI39" s="652"/>
      <c r="DJ39" s="652"/>
      <c r="DK39" s="653"/>
      <c r="DL39" s="651" t="s">
        <v>127</v>
      </c>
      <c r="DM39" s="652"/>
      <c r="DN39" s="652"/>
      <c r="DO39" s="652"/>
      <c r="DP39" s="652"/>
      <c r="DQ39" s="652"/>
      <c r="DR39" s="652"/>
      <c r="DS39" s="652"/>
      <c r="DT39" s="652"/>
      <c r="DU39" s="652"/>
      <c r="DV39" s="653"/>
      <c r="DW39" s="663" t="s">
        <v>127</v>
      </c>
      <c r="DX39" s="670"/>
      <c r="DY39" s="670"/>
      <c r="DZ39" s="670"/>
      <c r="EA39" s="670"/>
      <c r="EB39" s="670"/>
      <c r="EC39" s="701"/>
    </row>
    <row r="40" spans="2:133" ht="11.25" customHeight="1" x14ac:dyDescent="0.15">
      <c r="B40" s="657" t="s">
        <v>341</v>
      </c>
      <c r="C40" s="658"/>
      <c r="D40" s="658"/>
      <c r="E40" s="658"/>
      <c r="F40" s="658"/>
      <c r="G40" s="658"/>
      <c r="H40" s="658"/>
      <c r="I40" s="658"/>
      <c r="J40" s="658"/>
      <c r="K40" s="658"/>
      <c r="L40" s="658"/>
      <c r="M40" s="658"/>
      <c r="N40" s="658"/>
      <c r="O40" s="658"/>
      <c r="P40" s="658"/>
      <c r="Q40" s="659"/>
      <c r="R40" s="660">
        <v>1870000</v>
      </c>
      <c r="S40" s="661"/>
      <c r="T40" s="661"/>
      <c r="U40" s="661"/>
      <c r="V40" s="661"/>
      <c r="W40" s="661"/>
      <c r="X40" s="661"/>
      <c r="Y40" s="662"/>
      <c r="Z40" s="684">
        <v>7</v>
      </c>
      <c r="AA40" s="684"/>
      <c r="AB40" s="684"/>
      <c r="AC40" s="684"/>
      <c r="AD40" s="685" t="s">
        <v>127</v>
      </c>
      <c r="AE40" s="685"/>
      <c r="AF40" s="685"/>
      <c r="AG40" s="685"/>
      <c r="AH40" s="685"/>
      <c r="AI40" s="685"/>
      <c r="AJ40" s="685"/>
      <c r="AK40" s="685"/>
      <c r="AL40" s="663" t="s">
        <v>127</v>
      </c>
      <c r="AM40" s="664"/>
      <c r="AN40" s="664"/>
      <c r="AO40" s="686"/>
      <c r="AQ40" s="693" t="s">
        <v>342</v>
      </c>
      <c r="AR40" s="694"/>
      <c r="AS40" s="694"/>
      <c r="AT40" s="694"/>
      <c r="AU40" s="694"/>
      <c r="AV40" s="694"/>
      <c r="AW40" s="694"/>
      <c r="AX40" s="694"/>
      <c r="AY40" s="695"/>
      <c r="AZ40" s="660" t="s">
        <v>127</v>
      </c>
      <c r="BA40" s="661"/>
      <c r="BB40" s="661"/>
      <c r="BC40" s="661"/>
      <c r="BD40" s="652"/>
      <c r="BE40" s="652"/>
      <c r="BF40" s="696"/>
      <c r="BG40" s="697" t="s">
        <v>343</v>
      </c>
      <c r="BH40" s="698"/>
      <c r="BI40" s="698"/>
      <c r="BJ40" s="698"/>
      <c r="BK40" s="698"/>
      <c r="BL40" s="359"/>
      <c r="BM40" s="658" t="s">
        <v>344</v>
      </c>
      <c r="BN40" s="658"/>
      <c r="BO40" s="658"/>
      <c r="BP40" s="658"/>
      <c r="BQ40" s="658"/>
      <c r="BR40" s="658"/>
      <c r="BS40" s="658"/>
      <c r="BT40" s="658"/>
      <c r="BU40" s="659"/>
      <c r="BV40" s="660">
        <v>87</v>
      </c>
      <c r="BW40" s="661"/>
      <c r="BX40" s="661"/>
      <c r="BY40" s="661"/>
      <c r="BZ40" s="661"/>
      <c r="CA40" s="661"/>
      <c r="CB40" s="692"/>
      <c r="CD40" s="657" t="s">
        <v>345</v>
      </c>
      <c r="CE40" s="658"/>
      <c r="CF40" s="658"/>
      <c r="CG40" s="658"/>
      <c r="CH40" s="658"/>
      <c r="CI40" s="658"/>
      <c r="CJ40" s="658"/>
      <c r="CK40" s="658"/>
      <c r="CL40" s="658"/>
      <c r="CM40" s="658"/>
      <c r="CN40" s="658"/>
      <c r="CO40" s="658"/>
      <c r="CP40" s="658"/>
      <c r="CQ40" s="659"/>
      <c r="CR40" s="660">
        <v>75456</v>
      </c>
      <c r="CS40" s="661"/>
      <c r="CT40" s="661"/>
      <c r="CU40" s="661"/>
      <c r="CV40" s="661"/>
      <c r="CW40" s="661"/>
      <c r="CX40" s="661"/>
      <c r="CY40" s="662"/>
      <c r="CZ40" s="663">
        <v>0.3</v>
      </c>
      <c r="DA40" s="670"/>
      <c r="DB40" s="670"/>
      <c r="DC40" s="671"/>
      <c r="DD40" s="651" t="s">
        <v>127</v>
      </c>
      <c r="DE40" s="661"/>
      <c r="DF40" s="661"/>
      <c r="DG40" s="661"/>
      <c r="DH40" s="661"/>
      <c r="DI40" s="661"/>
      <c r="DJ40" s="661"/>
      <c r="DK40" s="662"/>
      <c r="DL40" s="651" t="s">
        <v>127</v>
      </c>
      <c r="DM40" s="661"/>
      <c r="DN40" s="661"/>
      <c r="DO40" s="661"/>
      <c r="DP40" s="661"/>
      <c r="DQ40" s="661"/>
      <c r="DR40" s="661"/>
      <c r="DS40" s="661"/>
      <c r="DT40" s="661"/>
      <c r="DU40" s="661"/>
      <c r="DV40" s="662"/>
      <c r="DW40" s="663" t="s">
        <v>127</v>
      </c>
      <c r="DX40" s="670"/>
      <c r="DY40" s="670"/>
      <c r="DZ40" s="670"/>
      <c r="EA40" s="670"/>
      <c r="EB40" s="670"/>
      <c r="EC40" s="701"/>
    </row>
    <row r="41" spans="2:133" ht="11.25" customHeight="1" x14ac:dyDescent="0.15">
      <c r="B41" s="657" t="s">
        <v>346</v>
      </c>
      <c r="C41" s="658"/>
      <c r="D41" s="658"/>
      <c r="E41" s="658"/>
      <c r="F41" s="658"/>
      <c r="G41" s="658"/>
      <c r="H41" s="658"/>
      <c r="I41" s="658"/>
      <c r="J41" s="658"/>
      <c r="K41" s="658"/>
      <c r="L41" s="658"/>
      <c r="M41" s="658"/>
      <c r="N41" s="658"/>
      <c r="O41" s="658"/>
      <c r="P41" s="658"/>
      <c r="Q41" s="659"/>
      <c r="R41" s="660" t="s">
        <v>127</v>
      </c>
      <c r="S41" s="661"/>
      <c r="T41" s="661"/>
      <c r="U41" s="661"/>
      <c r="V41" s="661"/>
      <c r="W41" s="661"/>
      <c r="X41" s="661"/>
      <c r="Y41" s="662"/>
      <c r="Z41" s="684" t="s">
        <v>127</v>
      </c>
      <c r="AA41" s="684"/>
      <c r="AB41" s="684"/>
      <c r="AC41" s="684"/>
      <c r="AD41" s="685" t="s">
        <v>127</v>
      </c>
      <c r="AE41" s="685"/>
      <c r="AF41" s="685"/>
      <c r="AG41" s="685"/>
      <c r="AH41" s="685"/>
      <c r="AI41" s="685"/>
      <c r="AJ41" s="685"/>
      <c r="AK41" s="685"/>
      <c r="AL41" s="663" t="s">
        <v>127</v>
      </c>
      <c r="AM41" s="664"/>
      <c r="AN41" s="664"/>
      <c r="AO41" s="686"/>
      <c r="AQ41" s="693" t="s">
        <v>347</v>
      </c>
      <c r="AR41" s="694"/>
      <c r="AS41" s="694"/>
      <c r="AT41" s="694"/>
      <c r="AU41" s="694"/>
      <c r="AV41" s="694"/>
      <c r="AW41" s="694"/>
      <c r="AX41" s="694"/>
      <c r="AY41" s="695"/>
      <c r="AZ41" s="660">
        <v>509181</v>
      </c>
      <c r="BA41" s="661"/>
      <c r="BB41" s="661"/>
      <c r="BC41" s="661"/>
      <c r="BD41" s="652"/>
      <c r="BE41" s="652"/>
      <c r="BF41" s="696"/>
      <c r="BG41" s="697"/>
      <c r="BH41" s="698"/>
      <c r="BI41" s="698"/>
      <c r="BJ41" s="698"/>
      <c r="BK41" s="698"/>
      <c r="BL41" s="359"/>
      <c r="BM41" s="658" t="s">
        <v>348</v>
      </c>
      <c r="BN41" s="658"/>
      <c r="BO41" s="658"/>
      <c r="BP41" s="658"/>
      <c r="BQ41" s="658"/>
      <c r="BR41" s="658"/>
      <c r="BS41" s="658"/>
      <c r="BT41" s="658"/>
      <c r="BU41" s="659"/>
      <c r="BV41" s="660" t="s">
        <v>127</v>
      </c>
      <c r="BW41" s="661"/>
      <c r="BX41" s="661"/>
      <c r="BY41" s="661"/>
      <c r="BZ41" s="661"/>
      <c r="CA41" s="661"/>
      <c r="CB41" s="692"/>
      <c r="CD41" s="657" t="s">
        <v>349</v>
      </c>
      <c r="CE41" s="658"/>
      <c r="CF41" s="658"/>
      <c r="CG41" s="658"/>
      <c r="CH41" s="658"/>
      <c r="CI41" s="658"/>
      <c r="CJ41" s="658"/>
      <c r="CK41" s="658"/>
      <c r="CL41" s="658"/>
      <c r="CM41" s="658"/>
      <c r="CN41" s="658"/>
      <c r="CO41" s="658"/>
      <c r="CP41" s="658"/>
      <c r="CQ41" s="659"/>
      <c r="CR41" s="660" t="s">
        <v>127</v>
      </c>
      <c r="CS41" s="652"/>
      <c r="CT41" s="652"/>
      <c r="CU41" s="652"/>
      <c r="CV41" s="652"/>
      <c r="CW41" s="652"/>
      <c r="CX41" s="652"/>
      <c r="CY41" s="653"/>
      <c r="CZ41" s="663" t="s">
        <v>127</v>
      </c>
      <c r="DA41" s="670"/>
      <c r="DB41" s="670"/>
      <c r="DC41" s="671"/>
      <c r="DD41" s="651" t="s">
        <v>127</v>
      </c>
      <c r="DE41" s="652"/>
      <c r="DF41" s="652"/>
      <c r="DG41" s="652"/>
      <c r="DH41" s="652"/>
      <c r="DI41" s="652"/>
      <c r="DJ41" s="652"/>
      <c r="DK41" s="653"/>
      <c r="DL41" s="654"/>
      <c r="DM41" s="655"/>
      <c r="DN41" s="655"/>
      <c r="DO41" s="655"/>
      <c r="DP41" s="655"/>
      <c r="DQ41" s="655"/>
      <c r="DR41" s="655"/>
      <c r="DS41" s="655"/>
      <c r="DT41" s="655"/>
      <c r="DU41" s="655"/>
      <c r="DV41" s="656"/>
      <c r="DW41" s="666"/>
      <c r="DX41" s="667"/>
      <c r="DY41" s="667"/>
      <c r="DZ41" s="667"/>
      <c r="EA41" s="667"/>
      <c r="EB41" s="667"/>
      <c r="EC41" s="668"/>
    </row>
    <row r="42" spans="2:133" ht="11.25" customHeight="1" x14ac:dyDescent="0.15">
      <c r="B42" s="657" t="s">
        <v>350</v>
      </c>
      <c r="C42" s="658"/>
      <c r="D42" s="658"/>
      <c r="E42" s="658"/>
      <c r="F42" s="658"/>
      <c r="G42" s="658"/>
      <c r="H42" s="658"/>
      <c r="I42" s="658"/>
      <c r="J42" s="658"/>
      <c r="K42" s="658"/>
      <c r="L42" s="658"/>
      <c r="M42" s="658"/>
      <c r="N42" s="658"/>
      <c r="O42" s="658"/>
      <c r="P42" s="658"/>
      <c r="Q42" s="659"/>
      <c r="R42" s="660" t="s">
        <v>127</v>
      </c>
      <c r="S42" s="661"/>
      <c r="T42" s="661"/>
      <c r="U42" s="661"/>
      <c r="V42" s="661"/>
      <c r="W42" s="661"/>
      <c r="X42" s="661"/>
      <c r="Y42" s="662"/>
      <c r="Z42" s="684" t="s">
        <v>127</v>
      </c>
      <c r="AA42" s="684"/>
      <c r="AB42" s="684"/>
      <c r="AC42" s="684"/>
      <c r="AD42" s="685" t="s">
        <v>127</v>
      </c>
      <c r="AE42" s="685"/>
      <c r="AF42" s="685"/>
      <c r="AG42" s="685"/>
      <c r="AH42" s="685"/>
      <c r="AI42" s="685"/>
      <c r="AJ42" s="685"/>
      <c r="AK42" s="685"/>
      <c r="AL42" s="663" t="s">
        <v>127</v>
      </c>
      <c r="AM42" s="664"/>
      <c r="AN42" s="664"/>
      <c r="AO42" s="686"/>
      <c r="AQ42" s="689" t="s">
        <v>351</v>
      </c>
      <c r="AR42" s="690"/>
      <c r="AS42" s="690"/>
      <c r="AT42" s="690"/>
      <c r="AU42" s="690"/>
      <c r="AV42" s="690"/>
      <c r="AW42" s="690"/>
      <c r="AX42" s="690"/>
      <c r="AY42" s="691"/>
      <c r="AZ42" s="638">
        <v>1765906</v>
      </c>
      <c r="BA42" s="672"/>
      <c r="BB42" s="672"/>
      <c r="BC42" s="672"/>
      <c r="BD42" s="639"/>
      <c r="BE42" s="639"/>
      <c r="BF42" s="687"/>
      <c r="BG42" s="699"/>
      <c r="BH42" s="700"/>
      <c r="BI42" s="700"/>
      <c r="BJ42" s="700"/>
      <c r="BK42" s="700"/>
      <c r="BL42" s="357"/>
      <c r="BM42" s="636" t="s">
        <v>352</v>
      </c>
      <c r="BN42" s="636"/>
      <c r="BO42" s="636"/>
      <c r="BP42" s="636"/>
      <c r="BQ42" s="636"/>
      <c r="BR42" s="636"/>
      <c r="BS42" s="636"/>
      <c r="BT42" s="636"/>
      <c r="BU42" s="637"/>
      <c r="BV42" s="638">
        <v>331</v>
      </c>
      <c r="BW42" s="672"/>
      <c r="BX42" s="672"/>
      <c r="BY42" s="672"/>
      <c r="BZ42" s="672"/>
      <c r="CA42" s="672"/>
      <c r="CB42" s="688"/>
      <c r="CD42" s="657" t="s">
        <v>353</v>
      </c>
      <c r="CE42" s="658"/>
      <c r="CF42" s="658"/>
      <c r="CG42" s="658"/>
      <c r="CH42" s="658"/>
      <c r="CI42" s="658"/>
      <c r="CJ42" s="658"/>
      <c r="CK42" s="658"/>
      <c r="CL42" s="658"/>
      <c r="CM42" s="658"/>
      <c r="CN42" s="658"/>
      <c r="CO42" s="658"/>
      <c r="CP42" s="658"/>
      <c r="CQ42" s="659"/>
      <c r="CR42" s="660">
        <v>1459593</v>
      </c>
      <c r="CS42" s="652"/>
      <c r="CT42" s="652"/>
      <c r="CU42" s="652"/>
      <c r="CV42" s="652"/>
      <c r="CW42" s="652"/>
      <c r="CX42" s="652"/>
      <c r="CY42" s="653"/>
      <c r="CZ42" s="663">
        <v>5.7</v>
      </c>
      <c r="DA42" s="670"/>
      <c r="DB42" s="670"/>
      <c r="DC42" s="671"/>
      <c r="DD42" s="651">
        <v>280091</v>
      </c>
      <c r="DE42" s="652"/>
      <c r="DF42" s="652"/>
      <c r="DG42" s="652"/>
      <c r="DH42" s="652"/>
      <c r="DI42" s="652"/>
      <c r="DJ42" s="652"/>
      <c r="DK42" s="653"/>
      <c r="DL42" s="654"/>
      <c r="DM42" s="655"/>
      <c r="DN42" s="655"/>
      <c r="DO42" s="655"/>
      <c r="DP42" s="655"/>
      <c r="DQ42" s="655"/>
      <c r="DR42" s="655"/>
      <c r="DS42" s="655"/>
      <c r="DT42" s="655"/>
      <c r="DU42" s="655"/>
      <c r="DV42" s="656"/>
      <c r="DW42" s="666"/>
      <c r="DX42" s="667"/>
      <c r="DY42" s="667"/>
      <c r="DZ42" s="667"/>
      <c r="EA42" s="667"/>
      <c r="EB42" s="667"/>
      <c r="EC42" s="668"/>
    </row>
    <row r="43" spans="2:133" ht="11.25" customHeight="1" x14ac:dyDescent="0.15">
      <c r="B43" s="657" t="s">
        <v>354</v>
      </c>
      <c r="C43" s="658"/>
      <c r="D43" s="658"/>
      <c r="E43" s="658"/>
      <c r="F43" s="658"/>
      <c r="G43" s="658"/>
      <c r="H43" s="658"/>
      <c r="I43" s="658"/>
      <c r="J43" s="658"/>
      <c r="K43" s="658"/>
      <c r="L43" s="658"/>
      <c r="M43" s="658"/>
      <c r="N43" s="658"/>
      <c r="O43" s="658"/>
      <c r="P43" s="658"/>
      <c r="Q43" s="659"/>
      <c r="R43" s="660">
        <v>774200</v>
      </c>
      <c r="S43" s="661"/>
      <c r="T43" s="661"/>
      <c r="U43" s="661"/>
      <c r="V43" s="661"/>
      <c r="W43" s="661"/>
      <c r="X43" s="661"/>
      <c r="Y43" s="662"/>
      <c r="Z43" s="684">
        <v>2.9</v>
      </c>
      <c r="AA43" s="684"/>
      <c r="AB43" s="684"/>
      <c r="AC43" s="684"/>
      <c r="AD43" s="685" t="s">
        <v>127</v>
      </c>
      <c r="AE43" s="685"/>
      <c r="AF43" s="685"/>
      <c r="AG43" s="685"/>
      <c r="AH43" s="685"/>
      <c r="AI43" s="685"/>
      <c r="AJ43" s="685"/>
      <c r="AK43" s="685"/>
      <c r="AL43" s="663" t="s">
        <v>127</v>
      </c>
      <c r="AM43" s="664"/>
      <c r="AN43" s="664"/>
      <c r="AO43" s="686"/>
      <c r="CD43" s="657" t="s">
        <v>355</v>
      </c>
      <c r="CE43" s="658"/>
      <c r="CF43" s="658"/>
      <c r="CG43" s="658"/>
      <c r="CH43" s="658"/>
      <c r="CI43" s="658"/>
      <c r="CJ43" s="658"/>
      <c r="CK43" s="658"/>
      <c r="CL43" s="658"/>
      <c r="CM43" s="658"/>
      <c r="CN43" s="658"/>
      <c r="CO43" s="658"/>
      <c r="CP43" s="658"/>
      <c r="CQ43" s="659"/>
      <c r="CR43" s="660">
        <v>29938</v>
      </c>
      <c r="CS43" s="652"/>
      <c r="CT43" s="652"/>
      <c r="CU43" s="652"/>
      <c r="CV43" s="652"/>
      <c r="CW43" s="652"/>
      <c r="CX43" s="652"/>
      <c r="CY43" s="653"/>
      <c r="CZ43" s="663">
        <v>0.1</v>
      </c>
      <c r="DA43" s="670"/>
      <c r="DB43" s="670"/>
      <c r="DC43" s="671"/>
      <c r="DD43" s="651">
        <v>29938</v>
      </c>
      <c r="DE43" s="652"/>
      <c r="DF43" s="652"/>
      <c r="DG43" s="652"/>
      <c r="DH43" s="652"/>
      <c r="DI43" s="652"/>
      <c r="DJ43" s="652"/>
      <c r="DK43" s="653"/>
      <c r="DL43" s="654"/>
      <c r="DM43" s="655"/>
      <c r="DN43" s="655"/>
      <c r="DO43" s="655"/>
      <c r="DP43" s="655"/>
      <c r="DQ43" s="655"/>
      <c r="DR43" s="655"/>
      <c r="DS43" s="655"/>
      <c r="DT43" s="655"/>
      <c r="DU43" s="655"/>
      <c r="DV43" s="656"/>
      <c r="DW43" s="666"/>
      <c r="DX43" s="667"/>
      <c r="DY43" s="667"/>
      <c r="DZ43" s="667"/>
      <c r="EA43" s="667"/>
      <c r="EB43" s="667"/>
      <c r="EC43" s="668"/>
    </row>
    <row r="44" spans="2:133" ht="11.25" customHeight="1" x14ac:dyDescent="0.15">
      <c r="B44" s="635" t="s">
        <v>356</v>
      </c>
      <c r="C44" s="636"/>
      <c r="D44" s="636"/>
      <c r="E44" s="636"/>
      <c r="F44" s="636"/>
      <c r="G44" s="636"/>
      <c r="H44" s="636"/>
      <c r="I44" s="636"/>
      <c r="J44" s="636"/>
      <c r="K44" s="636"/>
      <c r="L44" s="636"/>
      <c r="M44" s="636"/>
      <c r="N44" s="636"/>
      <c r="O44" s="636"/>
      <c r="P44" s="636"/>
      <c r="Q44" s="637"/>
      <c r="R44" s="638">
        <v>26874455</v>
      </c>
      <c r="S44" s="672"/>
      <c r="T44" s="672"/>
      <c r="U44" s="672"/>
      <c r="V44" s="672"/>
      <c r="W44" s="672"/>
      <c r="X44" s="672"/>
      <c r="Y44" s="673"/>
      <c r="Z44" s="674">
        <v>100</v>
      </c>
      <c r="AA44" s="674"/>
      <c r="AB44" s="674"/>
      <c r="AC44" s="674"/>
      <c r="AD44" s="675">
        <v>13007983</v>
      </c>
      <c r="AE44" s="675"/>
      <c r="AF44" s="675"/>
      <c r="AG44" s="675"/>
      <c r="AH44" s="675"/>
      <c r="AI44" s="675"/>
      <c r="AJ44" s="675"/>
      <c r="AK44" s="675"/>
      <c r="AL44" s="641">
        <v>100</v>
      </c>
      <c r="AM44" s="676"/>
      <c r="AN44" s="676"/>
      <c r="AO44" s="677"/>
      <c r="CD44" s="678" t="s">
        <v>303</v>
      </c>
      <c r="CE44" s="679"/>
      <c r="CF44" s="657" t="s">
        <v>357</v>
      </c>
      <c r="CG44" s="658"/>
      <c r="CH44" s="658"/>
      <c r="CI44" s="658"/>
      <c r="CJ44" s="658"/>
      <c r="CK44" s="658"/>
      <c r="CL44" s="658"/>
      <c r="CM44" s="658"/>
      <c r="CN44" s="658"/>
      <c r="CO44" s="658"/>
      <c r="CP44" s="658"/>
      <c r="CQ44" s="659"/>
      <c r="CR44" s="660">
        <v>1417885</v>
      </c>
      <c r="CS44" s="661"/>
      <c r="CT44" s="661"/>
      <c r="CU44" s="661"/>
      <c r="CV44" s="661"/>
      <c r="CW44" s="661"/>
      <c r="CX44" s="661"/>
      <c r="CY44" s="662"/>
      <c r="CZ44" s="663">
        <v>5.5</v>
      </c>
      <c r="DA44" s="664"/>
      <c r="DB44" s="664"/>
      <c r="DC44" s="665"/>
      <c r="DD44" s="651">
        <v>261964</v>
      </c>
      <c r="DE44" s="661"/>
      <c r="DF44" s="661"/>
      <c r="DG44" s="661"/>
      <c r="DH44" s="661"/>
      <c r="DI44" s="661"/>
      <c r="DJ44" s="661"/>
      <c r="DK44" s="662"/>
      <c r="DL44" s="654"/>
      <c r="DM44" s="655"/>
      <c r="DN44" s="655"/>
      <c r="DO44" s="655"/>
      <c r="DP44" s="655"/>
      <c r="DQ44" s="655"/>
      <c r="DR44" s="655"/>
      <c r="DS44" s="655"/>
      <c r="DT44" s="655"/>
      <c r="DU44" s="655"/>
      <c r="DV44" s="656"/>
      <c r="DW44" s="666"/>
      <c r="DX44" s="667"/>
      <c r="DY44" s="667"/>
      <c r="DZ44" s="667"/>
      <c r="EA44" s="667"/>
      <c r="EB44" s="667"/>
      <c r="EC44" s="668"/>
    </row>
    <row r="45" spans="2:133" ht="11.25" customHeight="1" x14ac:dyDescent="0.15">
      <c r="CD45" s="680"/>
      <c r="CE45" s="681"/>
      <c r="CF45" s="657" t="s">
        <v>358</v>
      </c>
      <c r="CG45" s="658"/>
      <c r="CH45" s="658"/>
      <c r="CI45" s="658"/>
      <c r="CJ45" s="658"/>
      <c r="CK45" s="658"/>
      <c r="CL45" s="658"/>
      <c r="CM45" s="658"/>
      <c r="CN45" s="658"/>
      <c r="CO45" s="658"/>
      <c r="CP45" s="658"/>
      <c r="CQ45" s="659"/>
      <c r="CR45" s="660">
        <v>298435</v>
      </c>
      <c r="CS45" s="652"/>
      <c r="CT45" s="652"/>
      <c r="CU45" s="652"/>
      <c r="CV45" s="652"/>
      <c r="CW45" s="652"/>
      <c r="CX45" s="652"/>
      <c r="CY45" s="653"/>
      <c r="CZ45" s="663">
        <v>1.2</v>
      </c>
      <c r="DA45" s="670"/>
      <c r="DB45" s="670"/>
      <c r="DC45" s="671"/>
      <c r="DD45" s="651">
        <v>21968</v>
      </c>
      <c r="DE45" s="652"/>
      <c r="DF45" s="652"/>
      <c r="DG45" s="652"/>
      <c r="DH45" s="652"/>
      <c r="DI45" s="652"/>
      <c r="DJ45" s="652"/>
      <c r="DK45" s="653"/>
      <c r="DL45" s="654"/>
      <c r="DM45" s="655"/>
      <c r="DN45" s="655"/>
      <c r="DO45" s="655"/>
      <c r="DP45" s="655"/>
      <c r="DQ45" s="655"/>
      <c r="DR45" s="655"/>
      <c r="DS45" s="655"/>
      <c r="DT45" s="655"/>
      <c r="DU45" s="655"/>
      <c r="DV45" s="656"/>
      <c r="DW45" s="666"/>
      <c r="DX45" s="667"/>
      <c r="DY45" s="667"/>
      <c r="DZ45" s="667"/>
      <c r="EA45" s="667"/>
      <c r="EB45" s="667"/>
      <c r="EC45" s="668"/>
    </row>
    <row r="46" spans="2:133" ht="11.25" customHeight="1" x14ac:dyDescent="0.15">
      <c r="B46" s="211" t="s">
        <v>359</v>
      </c>
      <c r="CD46" s="680"/>
      <c r="CE46" s="681"/>
      <c r="CF46" s="657" t="s">
        <v>360</v>
      </c>
      <c r="CG46" s="658"/>
      <c r="CH46" s="658"/>
      <c r="CI46" s="658"/>
      <c r="CJ46" s="658"/>
      <c r="CK46" s="658"/>
      <c r="CL46" s="658"/>
      <c r="CM46" s="658"/>
      <c r="CN46" s="658"/>
      <c r="CO46" s="658"/>
      <c r="CP46" s="658"/>
      <c r="CQ46" s="659"/>
      <c r="CR46" s="660">
        <v>1111473</v>
      </c>
      <c r="CS46" s="661"/>
      <c r="CT46" s="661"/>
      <c r="CU46" s="661"/>
      <c r="CV46" s="661"/>
      <c r="CW46" s="661"/>
      <c r="CX46" s="661"/>
      <c r="CY46" s="662"/>
      <c r="CZ46" s="663">
        <v>4.3</v>
      </c>
      <c r="DA46" s="664"/>
      <c r="DB46" s="664"/>
      <c r="DC46" s="665"/>
      <c r="DD46" s="651">
        <v>236550</v>
      </c>
      <c r="DE46" s="661"/>
      <c r="DF46" s="661"/>
      <c r="DG46" s="661"/>
      <c r="DH46" s="661"/>
      <c r="DI46" s="661"/>
      <c r="DJ46" s="661"/>
      <c r="DK46" s="662"/>
      <c r="DL46" s="654"/>
      <c r="DM46" s="655"/>
      <c r="DN46" s="655"/>
      <c r="DO46" s="655"/>
      <c r="DP46" s="655"/>
      <c r="DQ46" s="655"/>
      <c r="DR46" s="655"/>
      <c r="DS46" s="655"/>
      <c r="DT46" s="655"/>
      <c r="DU46" s="655"/>
      <c r="DV46" s="656"/>
      <c r="DW46" s="666"/>
      <c r="DX46" s="667"/>
      <c r="DY46" s="667"/>
      <c r="DZ46" s="667"/>
      <c r="EA46" s="667"/>
      <c r="EB46" s="667"/>
      <c r="EC46" s="668"/>
    </row>
    <row r="47" spans="2:133" ht="11.25" customHeight="1" x14ac:dyDescent="0.15">
      <c r="B47" s="669" t="s">
        <v>361</v>
      </c>
      <c r="C47" s="669"/>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69"/>
      <c r="AY47" s="669"/>
      <c r="AZ47" s="669"/>
      <c r="BA47" s="669"/>
      <c r="BB47" s="669"/>
      <c r="BC47" s="669"/>
      <c r="BD47" s="669"/>
      <c r="BE47" s="669"/>
      <c r="BF47" s="669"/>
      <c r="BG47" s="669"/>
      <c r="BH47" s="669"/>
      <c r="BI47" s="669"/>
      <c r="BJ47" s="669"/>
      <c r="BK47" s="669"/>
      <c r="BL47" s="669"/>
      <c r="BM47" s="669"/>
      <c r="BN47" s="669"/>
      <c r="BO47" s="669"/>
      <c r="BP47" s="669"/>
      <c r="BQ47" s="669"/>
      <c r="BR47" s="669"/>
      <c r="BS47" s="669"/>
      <c r="BT47" s="669"/>
      <c r="BU47" s="669"/>
      <c r="BV47" s="669"/>
      <c r="BW47" s="669"/>
      <c r="BX47" s="669"/>
      <c r="BY47" s="669"/>
      <c r="BZ47" s="669"/>
      <c r="CA47" s="669"/>
      <c r="CB47" s="669"/>
      <c r="CD47" s="680"/>
      <c r="CE47" s="681"/>
      <c r="CF47" s="657" t="s">
        <v>362</v>
      </c>
      <c r="CG47" s="658"/>
      <c r="CH47" s="658"/>
      <c r="CI47" s="658"/>
      <c r="CJ47" s="658"/>
      <c r="CK47" s="658"/>
      <c r="CL47" s="658"/>
      <c r="CM47" s="658"/>
      <c r="CN47" s="658"/>
      <c r="CO47" s="658"/>
      <c r="CP47" s="658"/>
      <c r="CQ47" s="659"/>
      <c r="CR47" s="660">
        <v>41708</v>
      </c>
      <c r="CS47" s="652"/>
      <c r="CT47" s="652"/>
      <c r="CU47" s="652"/>
      <c r="CV47" s="652"/>
      <c r="CW47" s="652"/>
      <c r="CX47" s="652"/>
      <c r="CY47" s="653"/>
      <c r="CZ47" s="663">
        <v>0.2</v>
      </c>
      <c r="DA47" s="670"/>
      <c r="DB47" s="670"/>
      <c r="DC47" s="671"/>
      <c r="DD47" s="651">
        <v>18127</v>
      </c>
      <c r="DE47" s="652"/>
      <c r="DF47" s="652"/>
      <c r="DG47" s="652"/>
      <c r="DH47" s="652"/>
      <c r="DI47" s="652"/>
      <c r="DJ47" s="652"/>
      <c r="DK47" s="653"/>
      <c r="DL47" s="654"/>
      <c r="DM47" s="655"/>
      <c r="DN47" s="655"/>
      <c r="DO47" s="655"/>
      <c r="DP47" s="655"/>
      <c r="DQ47" s="655"/>
      <c r="DR47" s="655"/>
      <c r="DS47" s="655"/>
      <c r="DT47" s="655"/>
      <c r="DU47" s="655"/>
      <c r="DV47" s="656"/>
      <c r="DW47" s="666"/>
      <c r="DX47" s="667"/>
      <c r="DY47" s="667"/>
      <c r="DZ47" s="667"/>
      <c r="EA47" s="667"/>
      <c r="EB47" s="667"/>
      <c r="EC47" s="668"/>
    </row>
    <row r="48" spans="2:133" ht="11.25" x14ac:dyDescent="0.15">
      <c r="B48" s="669" t="s">
        <v>363</v>
      </c>
      <c r="C48" s="669"/>
      <c r="D48" s="669"/>
      <c r="E48" s="669"/>
      <c r="F48" s="669"/>
      <c r="G48" s="669"/>
      <c r="H48" s="669"/>
      <c r="I48" s="669"/>
      <c r="J48" s="669"/>
      <c r="K48" s="669"/>
      <c r="L48" s="669"/>
      <c r="M48" s="669"/>
      <c r="N48" s="669"/>
      <c r="O48" s="669"/>
      <c r="P48" s="669"/>
      <c r="Q48" s="669"/>
      <c r="R48" s="669"/>
      <c r="S48" s="669"/>
      <c r="T48" s="669"/>
      <c r="U48" s="669"/>
      <c r="V48" s="669"/>
      <c r="W48" s="669"/>
      <c r="X48" s="669"/>
      <c r="Y48" s="669"/>
      <c r="Z48" s="669"/>
      <c r="AA48" s="669"/>
      <c r="AB48" s="669"/>
      <c r="AC48" s="669"/>
      <c r="AD48" s="669"/>
      <c r="AE48" s="669"/>
      <c r="AF48" s="669"/>
      <c r="AG48" s="669"/>
      <c r="AH48" s="669"/>
      <c r="AI48" s="669"/>
      <c r="AJ48" s="669"/>
      <c r="AK48" s="669"/>
      <c r="AL48" s="669"/>
      <c r="AM48" s="669"/>
      <c r="AN48" s="669"/>
      <c r="AO48" s="669"/>
      <c r="AP48" s="669"/>
      <c r="AQ48" s="669"/>
      <c r="AR48" s="669"/>
      <c r="AS48" s="669"/>
      <c r="AT48" s="669"/>
      <c r="AU48" s="669"/>
      <c r="AV48" s="669"/>
      <c r="AW48" s="669"/>
      <c r="AX48" s="669"/>
      <c r="AY48" s="669"/>
      <c r="AZ48" s="669"/>
      <c r="BA48" s="669"/>
      <c r="BB48" s="669"/>
      <c r="BC48" s="669"/>
      <c r="BD48" s="669"/>
      <c r="BE48" s="669"/>
      <c r="BF48" s="669"/>
      <c r="BG48" s="669"/>
      <c r="BH48" s="669"/>
      <c r="BI48" s="669"/>
      <c r="BJ48" s="669"/>
      <c r="BK48" s="669"/>
      <c r="BL48" s="669"/>
      <c r="BM48" s="669"/>
      <c r="BN48" s="669"/>
      <c r="BO48" s="669"/>
      <c r="BP48" s="669"/>
      <c r="BQ48" s="669"/>
      <c r="BR48" s="669"/>
      <c r="BS48" s="669"/>
      <c r="BT48" s="669"/>
      <c r="BU48" s="669"/>
      <c r="BV48" s="669"/>
      <c r="BW48" s="669"/>
      <c r="BX48" s="669"/>
      <c r="BY48" s="669"/>
      <c r="BZ48" s="669"/>
      <c r="CA48" s="669"/>
      <c r="CB48" s="669"/>
      <c r="CD48" s="682"/>
      <c r="CE48" s="683"/>
      <c r="CF48" s="657" t="s">
        <v>364</v>
      </c>
      <c r="CG48" s="658"/>
      <c r="CH48" s="658"/>
      <c r="CI48" s="658"/>
      <c r="CJ48" s="658"/>
      <c r="CK48" s="658"/>
      <c r="CL48" s="658"/>
      <c r="CM48" s="658"/>
      <c r="CN48" s="658"/>
      <c r="CO48" s="658"/>
      <c r="CP48" s="658"/>
      <c r="CQ48" s="659"/>
      <c r="CR48" s="660" t="s">
        <v>127</v>
      </c>
      <c r="CS48" s="661"/>
      <c r="CT48" s="661"/>
      <c r="CU48" s="661"/>
      <c r="CV48" s="661"/>
      <c r="CW48" s="661"/>
      <c r="CX48" s="661"/>
      <c r="CY48" s="662"/>
      <c r="CZ48" s="663" t="s">
        <v>127</v>
      </c>
      <c r="DA48" s="664"/>
      <c r="DB48" s="664"/>
      <c r="DC48" s="665"/>
      <c r="DD48" s="651" t="s">
        <v>127</v>
      </c>
      <c r="DE48" s="661"/>
      <c r="DF48" s="661"/>
      <c r="DG48" s="661"/>
      <c r="DH48" s="661"/>
      <c r="DI48" s="661"/>
      <c r="DJ48" s="661"/>
      <c r="DK48" s="662"/>
      <c r="DL48" s="654"/>
      <c r="DM48" s="655"/>
      <c r="DN48" s="655"/>
      <c r="DO48" s="655"/>
      <c r="DP48" s="655"/>
      <c r="DQ48" s="655"/>
      <c r="DR48" s="655"/>
      <c r="DS48" s="655"/>
      <c r="DT48" s="655"/>
      <c r="DU48" s="655"/>
      <c r="DV48" s="656"/>
      <c r="DW48" s="666"/>
      <c r="DX48" s="667"/>
      <c r="DY48" s="667"/>
      <c r="DZ48" s="667"/>
      <c r="EA48" s="667"/>
      <c r="EB48" s="667"/>
      <c r="EC48" s="668"/>
    </row>
    <row r="49" spans="2:133" ht="11.25" customHeight="1" x14ac:dyDescent="0.15">
      <c r="B49" s="358"/>
      <c r="CD49" s="635" t="s">
        <v>365</v>
      </c>
      <c r="CE49" s="636"/>
      <c r="CF49" s="636"/>
      <c r="CG49" s="636"/>
      <c r="CH49" s="636"/>
      <c r="CI49" s="636"/>
      <c r="CJ49" s="636"/>
      <c r="CK49" s="636"/>
      <c r="CL49" s="636"/>
      <c r="CM49" s="636"/>
      <c r="CN49" s="636"/>
      <c r="CO49" s="636"/>
      <c r="CP49" s="636"/>
      <c r="CQ49" s="637"/>
      <c r="CR49" s="638">
        <v>25755117</v>
      </c>
      <c r="CS49" s="639"/>
      <c r="CT49" s="639"/>
      <c r="CU49" s="639"/>
      <c r="CV49" s="639"/>
      <c r="CW49" s="639"/>
      <c r="CX49" s="639"/>
      <c r="CY49" s="640"/>
      <c r="CZ49" s="641">
        <v>100</v>
      </c>
      <c r="DA49" s="642"/>
      <c r="DB49" s="642"/>
      <c r="DC49" s="643"/>
      <c r="DD49" s="644">
        <v>15843322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t="11.25" hidden="1" x14ac:dyDescent="0.15">
      <c r="B50" s="358"/>
    </row>
  </sheetData>
  <sheetProtection password="C5BB"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CZ13:DC13"/>
    <mergeCell ref="B12:Q12"/>
    <mergeCell ref="R12:Y12"/>
    <mergeCell ref="Z12:AC12"/>
    <mergeCell ref="AD12:AK12"/>
    <mergeCell ref="AL12:AO12"/>
    <mergeCell ref="AP12:BF12"/>
    <mergeCell ref="BG12:BN12"/>
    <mergeCell ref="BO13:BR13"/>
    <mergeCell ref="BS13:CB13"/>
    <mergeCell ref="BS11:CB11"/>
    <mergeCell ref="CD11:CQ11"/>
    <mergeCell ref="CR11:CY11"/>
    <mergeCell ref="BO12:BR12"/>
    <mergeCell ref="BS12:CB12"/>
    <mergeCell ref="CZ11:DC11"/>
    <mergeCell ref="B13:Q13"/>
    <mergeCell ref="R13:Y13"/>
    <mergeCell ref="Z13:AC13"/>
    <mergeCell ref="AD13:AK13"/>
    <mergeCell ref="AL13:AO13"/>
    <mergeCell ref="AP13:BF13"/>
    <mergeCell ref="BG13:BN13"/>
    <mergeCell ref="B11:Q11"/>
    <mergeCell ref="R11:Y11"/>
    <mergeCell ref="Z11:AC11"/>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CZ19:DC19"/>
    <mergeCell ref="B18:Q18"/>
    <mergeCell ref="R18:Y18"/>
    <mergeCell ref="Z18:AC18"/>
    <mergeCell ref="AD18:AK18"/>
    <mergeCell ref="AL18:AO18"/>
    <mergeCell ref="AP18:BF18"/>
    <mergeCell ref="BG18:BN18"/>
    <mergeCell ref="BO19:BR19"/>
    <mergeCell ref="BS19:CB19"/>
    <mergeCell ref="BS17:CB17"/>
    <mergeCell ref="CD17:CQ17"/>
    <mergeCell ref="CR17:CY17"/>
    <mergeCell ref="BO18:BR18"/>
    <mergeCell ref="BS18:CB18"/>
    <mergeCell ref="CZ17:DC17"/>
    <mergeCell ref="B19:Q19"/>
    <mergeCell ref="R19:Y19"/>
    <mergeCell ref="Z19:AC19"/>
    <mergeCell ref="AD19:AK19"/>
    <mergeCell ref="AL19:AO19"/>
    <mergeCell ref="AP19:BF19"/>
    <mergeCell ref="BG19:BN19"/>
    <mergeCell ref="B17:Q17"/>
    <mergeCell ref="R17:Y17"/>
    <mergeCell ref="Z17:AC17"/>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R41:Y41"/>
    <mergeCell ref="Z41:AC41"/>
    <mergeCell ref="AD41:AK41"/>
    <mergeCell ref="AL41:AO41"/>
    <mergeCell ref="AZ42:BF42"/>
    <mergeCell ref="BM42:BU42"/>
    <mergeCell ref="BV42:CB42"/>
    <mergeCell ref="CD42:CQ42"/>
    <mergeCell ref="CR42:CY42"/>
    <mergeCell ref="CZ42:DC42"/>
    <mergeCell ref="DD42:DK42"/>
    <mergeCell ref="Z42:AC42"/>
    <mergeCell ref="AD42:AK42"/>
    <mergeCell ref="AL42:AO42"/>
    <mergeCell ref="AQ42:AY42"/>
    <mergeCell ref="CD41:CQ41"/>
    <mergeCell ref="CR41:CY41"/>
    <mergeCell ref="CZ41:DC41"/>
    <mergeCell ref="DD41:DK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DD44:DK44"/>
    <mergeCell ref="DL44:DV44"/>
    <mergeCell ref="DW44:EC44"/>
    <mergeCell ref="DW46:EC46"/>
    <mergeCell ref="CF45:CQ45"/>
    <mergeCell ref="CR45:CY45"/>
    <mergeCell ref="CZ45:DC45"/>
    <mergeCell ref="DD45:DK45"/>
    <mergeCell ref="DL45:DV45"/>
    <mergeCell ref="DW45:EC45"/>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CF46:CQ46"/>
    <mergeCell ref="CR46:CY46"/>
    <mergeCell ref="CZ46:DC46"/>
    <mergeCell ref="DD46:DK46"/>
    <mergeCell ref="DL46:DV46"/>
    <mergeCell ref="DW47:EC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2" t="s">
        <v>366</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3" t="s">
        <v>367</v>
      </c>
      <c r="DK2" s="1124"/>
      <c r="DL2" s="1124"/>
      <c r="DM2" s="1124"/>
      <c r="DN2" s="1124"/>
      <c r="DO2" s="1125"/>
      <c r="DP2" s="219"/>
      <c r="DQ2" s="1123" t="s">
        <v>368</v>
      </c>
      <c r="DR2" s="1124"/>
      <c r="DS2" s="1124"/>
      <c r="DT2" s="1124"/>
      <c r="DU2" s="1124"/>
      <c r="DV2" s="1124"/>
      <c r="DW2" s="1124"/>
      <c r="DX2" s="1124"/>
      <c r="DY2" s="1124"/>
      <c r="DZ2" s="1125"/>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1" t="s">
        <v>369</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62" t="s">
        <v>370</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27" t="s">
        <v>371</v>
      </c>
      <c r="B5" s="1028"/>
      <c r="C5" s="1028"/>
      <c r="D5" s="1028"/>
      <c r="E5" s="1028"/>
      <c r="F5" s="1028"/>
      <c r="G5" s="1028"/>
      <c r="H5" s="1028"/>
      <c r="I5" s="1028"/>
      <c r="J5" s="1028"/>
      <c r="K5" s="1028"/>
      <c r="L5" s="1028"/>
      <c r="M5" s="1028"/>
      <c r="N5" s="1028"/>
      <c r="O5" s="1028"/>
      <c r="P5" s="1029"/>
      <c r="Q5" s="1033" t="s">
        <v>372</v>
      </c>
      <c r="R5" s="1034"/>
      <c r="S5" s="1034"/>
      <c r="T5" s="1034"/>
      <c r="U5" s="1035"/>
      <c r="V5" s="1033" t="s">
        <v>373</v>
      </c>
      <c r="W5" s="1034"/>
      <c r="X5" s="1034"/>
      <c r="Y5" s="1034"/>
      <c r="Z5" s="1035"/>
      <c r="AA5" s="1033" t="s">
        <v>374</v>
      </c>
      <c r="AB5" s="1034"/>
      <c r="AC5" s="1034"/>
      <c r="AD5" s="1034"/>
      <c r="AE5" s="1034"/>
      <c r="AF5" s="1126" t="s">
        <v>375</v>
      </c>
      <c r="AG5" s="1034"/>
      <c r="AH5" s="1034"/>
      <c r="AI5" s="1034"/>
      <c r="AJ5" s="1047"/>
      <c r="AK5" s="1034" t="s">
        <v>376</v>
      </c>
      <c r="AL5" s="1034"/>
      <c r="AM5" s="1034"/>
      <c r="AN5" s="1034"/>
      <c r="AO5" s="1035"/>
      <c r="AP5" s="1033" t="s">
        <v>377</v>
      </c>
      <c r="AQ5" s="1034"/>
      <c r="AR5" s="1034"/>
      <c r="AS5" s="1034"/>
      <c r="AT5" s="1035"/>
      <c r="AU5" s="1033" t="s">
        <v>378</v>
      </c>
      <c r="AV5" s="1034"/>
      <c r="AW5" s="1034"/>
      <c r="AX5" s="1034"/>
      <c r="AY5" s="1047"/>
      <c r="AZ5" s="223"/>
      <c r="BA5" s="223"/>
      <c r="BB5" s="223"/>
      <c r="BC5" s="223"/>
      <c r="BD5" s="223"/>
      <c r="BE5" s="224"/>
      <c r="BF5" s="224"/>
      <c r="BG5" s="224"/>
      <c r="BH5" s="224"/>
      <c r="BI5" s="224"/>
      <c r="BJ5" s="224"/>
      <c r="BK5" s="224"/>
      <c r="BL5" s="224"/>
      <c r="BM5" s="224"/>
      <c r="BN5" s="224"/>
      <c r="BO5" s="224"/>
      <c r="BP5" s="224"/>
      <c r="BQ5" s="1027" t="s">
        <v>379</v>
      </c>
      <c r="BR5" s="1028"/>
      <c r="BS5" s="1028"/>
      <c r="BT5" s="1028"/>
      <c r="BU5" s="1028"/>
      <c r="BV5" s="1028"/>
      <c r="BW5" s="1028"/>
      <c r="BX5" s="1028"/>
      <c r="BY5" s="1028"/>
      <c r="BZ5" s="1028"/>
      <c r="CA5" s="1028"/>
      <c r="CB5" s="1028"/>
      <c r="CC5" s="1028"/>
      <c r="CD5" s="1028"/>
      <c r="CE5" s="1028"/>
      <c r="CF5" s="1028"/>
      <c r="CG5" s="1029"/>
      <c r="CH5" s="1033" t="s">
        <v>380</v>
      </c>
      <c r="CI5" s="1034"/>
      <c r="CJ5" s="1034"/>
      <c r="CK5" s="1034"/>
      <c r="CL5" s="1035"/>
      <c r="CM5" s="1033" t="s">
        <v>381</v>
      </c>
      <c r="CN5" s="1034"/>
      <c r="CO5" s="1034"/>
      <c r="CP5" s="1034"/>
      <c r="CQ5" s="1035"/>
      <c r="CR5" s="1033" t="s">
        <v>382</v>
      </c>
      <c r="CS5" s="1034"/>
      <c r="CT5" s="1034"/>
      <c r="CU5" s="1034"/>
      <c r="CV5" s="1035"/>
      <c r="CW5" s="1033" t="s">
        <v>383</v>
      </c>
      <c r="CX5" s="1034"/>
      <c r="CY5" s="1034"/>
      <c r="CZ5" s="1034"/>
      <c r="DA5" s="1035"/>
      <c r="DB5" s="1033" t="s">
        <v>384</v>
      </c>
      <c r="DC5" s="1034"/>
      <c r="DD5" s="1034"/>
      <c r="DE5" s="1034"/>
      <c r="DF5" s="1035"/>
      <c r="DG5" s="1116" t="s">
        <v>385</v>
      </c>
      <c r="DH5" s="1117"/>
      <c r="DI5" s="1117"/>
      <c r="DJ5" s="1117"/>
      <c r="DK5" s="1118"/>
      <c r="DL5" s="1116" t="s">
        <v>386</v>
      </c>
      <c r="DM5" s="1117"/>
      <c r="DN5" s="1117"/>
      <c r="DO5" s="1117"/>
      <c r="DP5" s="1118"/>
      <c r="DQ5" s="1033" t="s">
        <v>387</v>
      </c>
      <c r="DR5" s="1034"/>
      <c r="DS5" s="1034"/>
      <c r="DT5" s="1034"/>
      <c r="DU5" s="1035"/>
      <c r="DV5" s="1033" t="s">
        <v>378</v>
      </c>
      <c r="DW5" s="1034"/>
      <c r="DX5" s="1034"/>
      <c r="DY5" s="1034"/>
      <c r="DZ5" s="1047"/>
      <c r="EA5" s="225"/>
    </row>
    <row r="6" spans="1:131" s="226"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5"/>
    </row>
    <row r="7" spans="1:131" s="226" customFormat="1" ht="26.25" customHeight="1" thickTop="1" x14ac:dyDescent="0.15">
      <c r="A7" s="227">
        <v>1</v>
      </c>
      <c r="B7" s="1079" t="s">
        <v>388</v>
      </c>
      <c r="C7" s="1080"/>
      <c r="D7" s="1080"/>
      <c r="E7" s="1080"/>
      <c r="F7" s="1080"/>
      <c r="G7" s="1080"/>
      <c r="H7" s="1080"/>
      <c r="I7" s="1080"/>
      <c r="J7" s="1080"/>
      <c r="K7" s="1080"/>
      <c r="L7" s="1080"/>
      <c r="M7" s="1080"/>
      <c r="N7" s="1080"/>
      <c r="O7" s="1080"/>
      <c r="P7" s="1081"/>
      <c r="Q7" s="1134">
        <v>26870</v>
      </c>
      <c r="R7" s="1135"/>
      <c r="S7" s="1135"/>
      <c r="T7" s="1135"/>
      <c r="U7" s="1135"/>
      <c r="V7" s="1135">
        <v>25733</v>
      </c>
      <c r="W7" s="1135"/>
      <c r="X7" s="1135"/>
      <c r="Y7" s="1135"/>
      <c r="Z7" s="1135"/>
      <c r="AA7" s="1135">
        <v>1137</v>
      </c>
      <c r="AB7" s="1135"/>
      <c r="AC7" s="1135"/>
      <c r="AD7" s="1135"/>
      <c r="AE7" s="1136"/>
      <c r="AF7" s="1137">
        <v>1120</v>
      </c>
      <c r="AG7" s="1138"/>
      <c r="AH7" s="1138"/>
      <c r="AI7" s="1138"/>
      <c r="AJ7" s="1139"/>
      <c r="AK7" s="1140">
        <v>24</v>
      </c>
      <c r="AL7" s="1141"/>
      <c r="AM7" s="1141"/>
      <c r="AN7" s="1141"/>
      <c r="AO7" s="1141"/>
      <c r="AP7" s="1141">
        <v>21933</v>
      </c>
      <c r="AQ7" s="1141"/>
      <c r="AR7" s="1141"/>
      <c r="AS7" s="1141"/>
      <c r="AT7" s="1141"/>
      <c r="AU7" s="1142"/>
      <c r="AV7" s="1142"/>
      <c r="AW7" s="1142"/>
      <c r="AX7" s="1142"/>
      <c r="AY7" s="1143"/>
      <c r="AZ7" s="223"/>
      <c r="BA7" s="223"/>
      <c r="BB7" s="223"/>
      <c r="BC7" s="223"/>
      <c r="BD7" s="223"/>
      <c r="BE7" s="224"/>
      <c r="BF7" s="224"/>
      <c r="BG7" s="224"/>
      <c r="BH7" s="224"/>
      <c r="BI7" s="224"/>
      <c r="BJ7" s="224"/>
      <c r="BK7" s="224"/>
      <c r="BL7" s="224"/>
      <c r="BM7" s="224"/>
      <c r="BN7" s="224"/>
      <c r="BO7" s="224"/>
      <c r="BP7" s="224"/>
      <c r="BQ7" s="227">
        <v>1</v>
      </c>
      <c r="BR7" s="228"/>
      <c r="BS7" s="1131" t="s">
        <v>597</v>
      </c>
      <c r="BT7" s="1132"/>
      <c r="BU7" s="1132"/>
      <c r="BV7" s="1132"/>
      <c r="BW7" s="1132"/>
      <c r="BX7" s="1132"/>
      <c r="BY7" s="1132"/>
      <c r="BZ7" s="1132"/>
      <c r="CA7" s="1132"/>
      <c r="CB7" s="1132"/>
      <c r="CC7" s="1132"/>
      <c r="CD7" s="1132"/>
      <c r="CE7" s="1132"/>
      <c r="CF7" s="1132"/>
      <c r="CG7" s="1144"/>
      <c r="CH7" s="1128">
        <v>0</v>
      </c>
      <c r="CI7" s="1129"/>
      <c r="CJ7" s="1129"/>
      <c r="CK7" s="1129"/>
      <c r="CL7" s="1130"/>
      <c r="CM7" s="1128">
        <v>41</v>
      </c>
      <c r="CN7" s="1129"/>
      <c r="CO7" s="1129"/>
      <c r="CP7" s="1129"/>
      <c r="CQ7" s="1130"/>
      <c r="CR7" s="1128">
        <v>3</v>
      </c>
      <c r="CS7" s="1129"/>
      <c r="CT7" s="1129"/>
      <c r="CU7" s="1129"/>
      <c r="CV7" s="1130"/>
      <c r="CW7" s="1128" t="s">
        <v>511</v>
      </c>
      <c r="CX7" s="1129"/>
      <c r="CY7" s="1129"/>
      <c r="CZ7" s="1129"/>
      <c r="DA7" s="1130"/>
      <c r="DB7" s="1128" t="s">
        <v>511</v>
      </c>
      <c r="DC7" s="1129"/>
      <c r="DD7" s="1129"/>
      <c r="DE7" s="1129"/>
      <c r="DF7" s="1130"/>
      <c r="DG7" s="1128" t="s">
        <v>511</v>
      </c>
      <c r="DH7" s="1129"/>
      <c r="DI7" s="1129"/>
      <c r="DJ7" s="1129"/>
      <c r="DK7" s="1130"/>
      <c r="DL7" s="1128" t="s">
        <v>511</v>
      </c>
      <c r="DM7" s="1129"/>
      <c r="DN7" s="1129"/>
      <c r="DO7" s="1129"/>
      <c r="DP7" s="1130"/>
      <c r="DQ7" s="1128" t="s">
        <v>511</v>
      </c>
      <c r="DR7" s="1129"/>
      <c r="DS7" s="1129"/>
      <c r="DT7" s="1129"/>
      <c r="DU7" s="1130"/>
      <c r="DV7" s="1131"/>
      <c r="DW7" s="1132"/>
      <c r="DX7" s="1132"/>
      <c r="DY7" s="1132"/>
      <c r="DZ7" s="1133"/>
      <c r="EA7" s="225"/>
    </row>
    <row r="8" spans="1:131" s="226" customFormat="1" ht="26.25" customHeight="1" x14ac:dyDescent="0.15">
      <c r="A8" s="229">
        <v>2</v>
      </c>
      <c r="B8" s="1062" t="s">
        <v>389</v>
      </c>
      <c r="C8" s="1063"/>
      <c r="D8" s="1063"/>
      <c r="E8" s="1063"/>
      <c r="F8" s="1063"/>
      <c r="G8" s="1063"/>
      <c r="H8" s="1063"/>
      <c r="I8" s="1063"/>
      <c r="J8" s="1063"/>
      <c r="K8" s="1063"/>
      <c r="L8" s="1063"/>
      <c r="M8" s="1063"/>
      <c r="N8" s="1063"/>
      <c r="O8" s="1063"/>
      <c r="P8" s="1064"/>
      <c r="Q8" s="1070">
        <v>18</v>
      </c>
      <c r="R8" s="1071"/>
      <c r="S8" s="1071"/>
      <c r="T8" s="1071"/>
      <c r="U8" s="1071"/>
      <c r="V8" s="1071">
        <v>35</v>
      </c>
      <c r="W8" s="1071"/>
      <c r="X8" s="1071"/>
      <c r="Y8" s="1071"/>
      <c r="Z8" s="1071"/>
      <c r="AA8" s="1071">
        <v>-17</v>
      </c>
      <c r="AB8" s="1071"/>
      <c r="AC8" s="1071"/>
      <c r="AD8" s="1071"/>
      <c r="AE8" s="1072"/>
      <c r="AF8" s="1067">
        <v>-17</v>
      </c>
      <c r="AG8" s="1068"/>
      <c r="AH8" s="1068"/>
      <c r="AI8" s="1068"/>
      <c r="AJ8" s="1069"/>
      <c r="AK8" s="1112" t="s">
        <v>589</v>
      </c>
      <c r="AL8" s="1113"/>
      <c r="AM8" s="1113"/>
      <c r="AN8" s="1113"/>
      <c r="AO8" s="1113"/>
      <c r="AP8" s="1113">
        <v>2</v>
      </c>
      <c r="AQ8" s="1113"/>
      <c r="AR8" s="1113"/>
      <c r="AS8" s="1113"/>
      <c r="AT8" s="1113"/>
      <c r="AU8" s="1114"/>
      <c r="AV8" s="1114"/>
      <c r="AW8" s="1114"/>
      <c r="AX8" s="1114"/>
      <c r="AY8" s="1115"/>
      <c r="AZ8" s="223"/>
      <c r="BA8" s="223"/>
      <c r="BB8" s="223"/>
      <c r="BC8" s="223"/>
      <c r="BD8" s="223"/>
      <c r="BE8" s="224"/>
      <c r="BF8" s="224"/>
      <c r="BG8" s="224"/>
      <c r="BH8" s="224"/>
      <c r="BI8" s="224"/>
      <c r="BJ8" s="224"/>
      <c r="BK8" s="224"/>
      <c r="BL8" s="224"/>
      <c r="BM8" s="224"/>
      <c r="BN8" s="224"/>
      <c r="BO8" s="224"/>
      <c r="BP8" s="224"/>
      <c r="BQ8" s="229">
        <v>2</v>
      </c>
      <c r="BR8" s="230"/>
      <c r="BS8" s="1024" t="s">
        <v>598</v>
      </c>
      <c r="BT8" s="1025"/>
      <c r="BU8" s="1025"/>
      <c r="BV8" s="1025"/>
      <c r="BW8" s="1025"/>
      <c r="BX8" s="1025"/>
      <c r="BY8" s="1025"/>
      <c r="BZ8" s="1025"/>
      <c r="CA8" s="1025"/>
      <c r="CB8" s="1025"/>
      <c r="CC8" s="1025"/>
      <c r="CD8" s="1025"/>
      <c r="CE8" s="1025"/>
      <c r="CF8" s="1025"/>
      <c r="CG8" s="1046"/>
      <c r="CH8" s="1021">
        <v>0</v>
      </c>
      <c r="CI8" s="1022"/>
      <c r="CJ8" s="1022"/>
      <c r="CK8" s="1022"/>
      <c r="CL8" s="1023"/>
      <c r="CM8" s="1021">
        <v>52</v>
      </c>
      <c r="CN8" s="1022"/>
      <c r="CO8" s="1022"/>
      <c r="CP8" s="1022"/>
      <c r="CQ8" s="1023"/>
      <c r="CR8" s="1021">
        <v>44</v>
      </c>
      <c r="CS8" s="1022"/>
      <c r="CT8" s="1022"/>
      <c r="CU8" s="1022"/>
      <c r="CV8" s="1023"/>
      <c r="CW8" s="1021">
        <v>5</v>
      </c>
      <c r="CX8" s="1022"/>
      <c r="CY8" s="1022"/>
      <c r="CZ8" s="1022"/>
      <c r="DA8" s="1023"/>
      <c r="DB8" s="1021" t="s">
        <v>511</v>
      </c>
      <c r="DC8" s="1022"/>
      <c r="DD8" s="1022"/>
      <c r="DE8" s="1022"/>
      <c r="DF8" s="1023"/>
      <c r="DG8" s="1021" t="s">
        <v>511</v>
      </c>
      <c r="DH8" s="1022"/>
      <c r="DI8" s="1022"/>
      <c r="DJ8" s="1022"/>
      <c r="DK8" s="1023"/>
      <c r="DL8" s="1021" t="s">
        <v>511</v>
      </c>
      <c r="DM8" s="1022"/>
      <c r="DN8" s="1022"/>
      <c r="DO8" s="1022"/>
      <c r="DP8" s="1023"/>
      <c r="DQ8" s="1021" t="s">
        <v>511</v>
      </c>
      <c r="DR8" s="1022"/>
      <c r="DS8" s="1022"/>
      <c r="DT8" s="1022"/>
      <c r="DU8" s="1023"/>
      <c r="DV8" s="1024"/>
      <c r="DW8" s="1025"/>
      <c r="DX8" s="1025"/>
      <c r="DY8" s="1025"/>
      <c r="DZ8" s="1026"/>
      <c r="EA8" s="225"/>
    </row>
    <row r="9" spans="1:131" s="226" customFormat="1" ht="26.25" customHeight="1" x14ac:dyDescent="0.15">
      <c r="A9" s="229">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23"/>
      <c r="BA9" s="223"/>
      <c r="BB9" s="223"/>
      <c r="BC9" s="223"/>
      <c r="BD9" s="223"/>
      <c r="BE9" s="224"/>
      <c r="BF9" s="224"/>
      <c r="BG9" s="224"/>
      <c r="BH9" s="224"/>
      <c r="BI9" s="224"/>
      <c r="BJ9" s="224"/>
      <c r="BK9" s="224"/>
      <c r="BL9" s="224"/>
      <c r="BM9" s="224"/>
      <c r="BN9" s="224"/>
      <c r="BO9" s="224"/>
      <c r="BP9" s="224"/>
      <c r="BQ9" s="229">
        <v>3</v>
      </c>
      <c r="BR9" s="230"/>
      <c r="BS9" s="1024" t="s">
        <v>599</v>
      </c>
      <c r="BT9" s="1025"/>
      <c r="BU9" s="1025"/>
      <c r="BV9" s="1025"/>
      <c r="BW9" s="1025"/>
      <c r="BX9" s="1025"/>
      <c r="BY9" s="1025"/>
      <c r="BZ9" s="1025"/>
      <c r="CA9" s="1025"/>
      <c r="CB9" s="1025"/>
      <c r="CC9" s="1025"/>
      <c r="CD9" s="1025"/>
      <c r="CE9" s="1025"/>
      <c r="CF9" s="1025"/>
      <c r="CG9" s="1046"/>
      <c r="CH9" s="1021">
        <v>0</v>
      </c>
      <c r="CI9" s="1022"/>
      <c r="CJ9" s="1022"/>
      <c r="CK9" s="1022"/>
      <c r="CL9" s="1023"/>
      <c r="CM9" s="1021">
        <v>33</v>
      </c>
      <c r="CN9" s="1022"/>
      <c r="CO9" s="1022"/>
      <c r="CP9" s="1022"/>
      <c r="CQ9" s="1023"/>
      <c r="CR9" s="1021">
        <v>4</v>
      </c>
      <c r="CS9" s="1022"/>
      <c r="CT9" s="1022"/>
      <c r="CU9" s="1022"/>
      <c r="CV9" s="1023"/>
      <c r="CW9" s="1021">
        <v>2</v>
      </c>
      <c r="CX9" s="1022"/>
      <c r="CY9" s="1022"/>
      <c r="CZ9" s="1022"/>
      <c r="DA9" s="1023"/>
      <c r="DB9" s="1021" t="s">
        <v>511</v>
      </c>
      <c r="DC9" s="1022"/>
      <c r="DD9" s="1022"/>
      <c r="DE9" s="1022"/>
      <c r="DF9" s="1023"/>
      <c r="DG9" s="1021" t="s">
        <v>511</v>
      </c>
      <c r="DH9" s="1022"/>
      <c r="DI9" s="1022"/>
      <c r="DJ9" s="1022"/>
      <c r="DK9" s="1023"/>
      <c r="DL9" s="1021" t="s">
        <v>511</v>
      </c>
      <c r="DM9" s="1022"/>
      <c r="DN9" s="1022"/>
      <c r="DO9" s="1022"/>
      <c r="DP9" s="1023"/>
      <c r="DQ9" s="1021" t="s">
        <v>511</v>
      </c>
      <c r="DR9" s="1022"/>
      <c r="DS9" s="1022"/>
      <c r="DT9" s="1022"/>
      <c r="DU9" s="1023"/>
      <c r="DV9" s="1024"/>
      <c r="DW9" s="1025"/>
      <c r="DX9" s="1025"/>
      <c r="DY9" s="1025"/>
      <c r="DZ9" s="1026"/>
      <c r="EA9" s="225"/>
    </row>
    <row r="10" spans="1:131" s="226" customFormat="1" ht="26.25" customHeight="1" x14ac:dyDescent="0.15">
      <c r="A10" s="229">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15">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15">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15">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15">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15">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15">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15">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15">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15">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15">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15">
      <c r="A22" s="229">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390</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
      <c r="A23" s="231" t="s">
        <v>391</v>
      </c>
      <c r="B23" s="969" t="s">
        <v>392</v>
      </c>
      <c r="C23" s="970"/>
      <c r="D23" s="970"/>
      <c r="E23" s="970"/>
      <c r="F23" s="970"/>
      <c r="G23" s="970"/>
      <c r="H23" s="970"/>
      <c r="I23" s="970"/>
      <c r="J23" s="970"/>
      <c r="K23" s="970"/>
      <c r="L23" s="970"/>
      <c r="M23" s="970"/>
      <c r="N23" s="970"/>
      <c r="O23" s="970"/>
      <c r="P23" s="980"/>
      <c r="Q23" s="1099">
        <v>26888</v>
      </c>
      <c r="R23" s="1093"/>
      <c r="S23" s="1093"/>
      <c r="T23" s="1093"/>
      <c r="U23" s="1093"/>
      <c r="V23" s="1093">
        <v>25768</v>
      </c>
      <c r="W23" s="1093"/>
      <c r="X23" s="1093"/>
      <c r="Y23" s="1093"/>
      <c r="Z23" s="1093"/>
      <c r="AA23" s="1093">
        <v>1120</v>
      </c>
      <c r="AB23" s="1093"/>
      <c r="AC23" s="1093"/>
      <c r="AD23" s="1093"/>
      <c r="AE23" s="1100"/>
      <c r="AF23" s="1101">
        <v>1103</v>
      </c>
      <c r="AG23" s="1093"/>
      <c r="AH23" s="1093"/>
      <c r="AI23" s="1093"/>
      <c r="AJ23" s="1102"/>
      <c r="AK23" s="1103"/>
      <c r="AL23" s="1104"/>
      <c r="AM23" s="1104"/>
      <c r="AN23" s="1104"/>
      <c r="AO23" s="1104"/>
      <c r="AP23" s="1093">
        <v>21935</v>
      </c>
      <c r="AQ23" s="1093"/>
      <c r="AR23" s="1093"/>
      <c r="AS23" s="1093"/>
      <c r="AT23" s="1093"/>
      <c r="AU23" s="1094"/>
      <c r="AV23" s="1094"/>
      <c r="AW23" s="1094"/>
      <c r="AX23" s="1094"/>
      <c r="AY23" s="1095"/>
      <c r="AZ23" s="1096" t="s">
        <v>174</v>
      </c>
      <c r="BA23" s="1097"/>
      <c r="BB23" s="1097"/>
      <c r="BC23" s="1097"/>
      <c r="BD23" s="1098"/>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15">
      <c r="A24" s="1092" t="s">
        <v>393</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
      <c r="A25" s="1091" t="s">
        <v>394</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15">
      <c r="A26" s="1027" t="s">
        <v>371</v>
      </c>
      <c r="B26" s="1028"/>
      <c r="C26" s="1028"/>
      <c r="D26" s="1028"/>
      <c r="E26" s="1028"/>
      <c r="F26" s="1028"/>
      <c r="G26" s="1028"/>
      <c r="H26" s="1028"/>
      <c r="I26" s="1028"/>
      <c r="J26" s="1028"/>
      <c r="K26" s="1028"/>
      <c r="L26" s="1028"/>
      <c r="M26" s="1028"/>
      <c r="N26" s="1028"/>
      <c r="O26" s="1028"/>
      <c r="P26" s="1029"/>
      <c r="Q26" s="1033" t="s">
        <v>395</v>
      </c>
      <c r="R26" s="1034"/>
      <c r="S26" s="1034"/>
      <c r="T26" s="1034"/>
      <c r="U26" s="1035"/>
      <c r="V26" s="1033" t="s">
        <v>396</v>
      </c>
      <c r="W26" s="1034"/>
      <c r="X26" s="1034"/>
      <c r="Y26" s="1034"/>
      <c r="Z26" s="1035"/>
      <c r="AA26" s="1033" t="s">
        <v>397</v>
      </c>
      <c r="AB26" s="1034"/>
      <c r="AC26" s="1034"/>
      <c r="AD26" s="1034"/>
      <c r="AE26" s="1034"/>
      <c r="AF26" s="1087" t="s">
        <v>398</v>
      </c>
      <c r="AG26" s="1040"/>
      <c r="AH26" s="1040"/>
      <c r="AI26" s="1040"/>
      <c r="AJ26" s="1088"/>
      <c r="AK26" s="1034" t="s">
        <v>399</v>
      </c>
      <c r="AL26" s="1034"/>
      <c r="AM26" s="1034"/>
      <c r="AN26" s="1034"/>
      <c r="AO26" s="1035"/>
      <c r="AP26" s="1033" t="s">
        <v>400</v>
      </c>
      <c r="AQ26" s="1034"/>
      <c r="AR26" s="1034"/>
      <c r="AS26" s="1034"/>
      <c r="AT26" s="1035"/>
      <c r="AU26" s="1033" t="s">
        <v>401</v>
      </c>
      <c r="AV26" s="1034"/>
      <c r="AW26" s="1034"/>
      <c r="AX26" s="1034"/>
      <c r="AY26" s="1035"/>
      <c r="AZ26" s="1033" t="s">
        <v>402</v>
      </c>
      <c r="BA26" s="1034"/>
      <c r="BB26" s="1034"/>
      <c r="BC26" s="1034"/>
      <c r="BD26" s="1035"/>
      <c r="BE26" s="1033" t="s">
        <v>378</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15">
      <c r="A28" s="233">
        <v>1</v>
      </c>
      <c r="B28" s="1079" t="s">
        <v>403</v>
      </c>
      <c r="C28" s="1080"/>
      <c r="D28" s="1080"/>
      <c r="E28" s="1080"/>
      <c r="F28" s="1080"/>
      <c r="G28" s="1080"/>
      <c r="H28" s="1080"/>
      <c r="I28" s="1080"/>
      <c r="J28" s="1080"/>
      <c r="K28" s="1080"/>
      <c r="L28" s="1080"/>
      <c r="M28" s="1080"/>
      <c r="N28" s="1080"/>
      <c r="O28" s="1080"/>
      <c r="P28" s="1081"/>
      <c r="Q28" s="1082">
        <v>6869</v>
      </c>
      <c r="R28" s="1083"/>
      <c r="S28" s="1083"/>
      <c r="T28" s="1083"/>
      <c r="U28" s="1083"/>
      <c r="V28" s="1083">
        <v>6472</v>
      </c>
      <c r="W28" s="1083"/>
      <c r="X28" s="1083"/>
      <c r="Y28" s="1083"/>
      <c r="Z28" s="1083"/>
      <c r="AA28" s="1083">
        <v>397</v>
      </c>
      <c r="AB28" s="1083"/>
      <c r="AC28" s="1083"/>
      <c r="AD28" s="1083"/>
      <c r="AE28" s="1084"/>
      <c r="AF28" s="1085">
        <v>397</v>
      </c>
      <c r="AG28" s="1083"/>
      <c r="AH28" s="1083"/>
      <c r="AI28" s="1083"/>
      <c r="AJ28" s="1086"/>
      <c r="AK28" s="1074">
        <v>509</v>
      </c>
      <c r="AL28" s="1075"/>
      <c r="AM28" s="1075"/>
      <c r="AN28" s="1075"/>
      <c r="AO28" s="1075"/>
      <c r="AP28" s="1075" t="s">
        <v>590</v>
      </c>
      <c r="AQ28" s="1075"/>
      <c r="AR28" s="1075"/>
      <c r="AS28" s="1075"/>
      <c r="AT28" s="1075"/>
      <c r="AU28" s="1075" t="s">
        <v>589</v>
      </c>
      <c r="AV28" s="1075"/>
      <c r="AW28" s="1075"/>
      <c r="AX28" s="1075"/>
      <c r="AY28" s="1075"/>
      <c r="AZ28" s="1076" t="s">
        <v>589</v>
      </c>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15">
      <c r="A29" s="233">
        <v>2</v>
      </c>
      <c r="B29" s="1062" t="s">
        <v>404</v>
      </c>
      <c r="C29" s="1063"/>
      <c r="D29" s="1063"/>
      <c r="E29" s="1063"/>
      <c r="F29" s="1063"/>
      <c r="G29" s="1063"/>
      <c r="H29" s="1063"/>
      <c r="I29" s="1063"/>
      <c r="J29" s="1063"/>
      <c r="K29" s="1063"/>
      <c r="L29" s="1063"/>
      <c r="M29" s="1063"/>
      <c r="N29" s="1063"/>
      <c r="O29" s="1063"/>
      <c r="P29" s="1064"/>
      <c r="Q29" s="1070">
        <v>6297</v>
      </c>
      <c r="R29" s="1071"/>
      <c r="S29" s="1071"/>
      <c r="T29" s="1071"/>
      <c r="U29" s="1071"/>
      <c r="V29" s="1071">
        <v>6065</v>
      </c>
      <c r="W29" s="1071"/>
      <c r="X29" s="1071"/>
      <c r="Y29" s="1071"/>
      <c r="Z29" s="1071"/>
      <c r="AA29" s="1071">
        <v>232</v>
      </c>
      <c r="AB29" s="1071"/>
      <c r="AC29" s="1071"/>
      <c r="AD29" s="1071"/>
      <c r="AE29" s="1072"/>
      <c r="AF29" s="1067">
        <v>232</v>
      </c>
      <c r="AG29" s="1068"/>
      <c r="AH29" s="1068"/>
      <c r="AI29" s="1068"/>
      <c r="AJ29" s="1069"/>
      <c r="AK29" s="1012">
        <v>960</v>
      </c>
      <c r="AL29" s="1003"/>
      <c r="AM29" s="1003"/>
      <c r="AN29" s="1003"/>
      <c r="AO29" s="1003"/>
      <c r="AP29" s="1003" t="s">
        <v>589</v>
      </c>
      <c r="AQ29" s="1003"/>
      <c r="AR29" s="1003"/>
      <c r="AS29" s="1003"/>
      <c r="AT29" s="1003"/>
      <c r="AU29" s="1003" t="s">
        <v>589</v>
      </c>
      <c r="AV29" s="1003"/>
      <c r="AW29" s="1003"/>
      <c r="AX29" s="1003"/>
      <c r="AY29" s="1003"/>
      <c r="AZ29" s="1073" t="s">
        <v>589</v>
      </c>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15">
      <c r="A30" s="233">
        <v>3</v>
      </c>
      <c r="B30" s="1062" t="s">
        <v>405</v>
      </c>
      <c r="C30" s="1063"/>
      <c r="D30" s="1063"/>
      <c r="E30" s="1063"/>
      <c r="F30" s="1063"/>
      <c r="G30" s="1063"/>
      <c r="H30" s="1063"/>
      <c r="I30" s="1063"/>
      <c r="J30" s="1063"/>
      <c r="K30" s="1063"/>
      <c r="L30" s="1063"/>
      <c r="M30" s="1063"/>
      <c r="N30" s="1063"/>
      <c r="O30" s="1063"/>
      <c r="P30" s="1064"/>
      <c r="Q30" s="1070">
        <v>865</v>
      </c>
      <c r="R30" s="1071"/>
      <c r="S30" s="1071"/>
      <c r="T30" s="1071"/>
      <c r="U30" s="1071"/>
      <c r="V30" s="1071">
        <v>864</v>
      </c>
      <c r="W30" s="1071"/>
      <c r="X30" s="1071"/>
      <c r="Y30" s="1071"/>
      <c r="Z30" s="1071"/>
      <c r="AA30" s="1071">
        <v>1</v>
      </c>
      <c r="AB30" s="1071"/>
      <c r="AC30" s="1071"/>
      <c r="AD30" s="1071"/>
      <c r="AE30" s="1072"/>
      <c r="AF30" s="1067">
        <v>1</v>
      </c>
      <c r="AG30" s="1068"/>
      <c r="AH30" s="1068"/>
      <c r="AI30" s="1068"/>
      <c r="AJ30" s="1069"/>
      <c r="AK30" s="1012">
        <v>199</v>
      </c>
      <c r="AL30" s="1003"/>
      <c r="AM30" s="1003"/>
      <c r="AN30" s="1003"/>
      <c r="AO30" s="1003"/>
      <c r="AP30" s="1003" t="s">
        <v>589</v>
      </c>
      <c r="AQ30" s="1003"/>
      <c r="AR30" s="1003"/>
      <c r="AS30" s="1003"/>
      <c r="AT30" s="1003"/>
      <c r="AU30" s="1003" t="s">
        <v>589</v>
      </c>
      <c r="AV30" s="1003"/>
      <c r="AW30" s="1003"/>
      <c r="AX30" s="1003"/>
      <c r="AY30" s="1003"/>
      <c r="AZ30" s="1073" t="s">
        <v>591</v>
      </c>
      <c r="BA30" s="1073"/>
      <c r="BB30" s="1073"/>
      <c r="BC30" s="1073"/>
      <c r="BD30" s="1073"/>
      <c r="BE30" s="1004"/>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15">
      <c r="A31" s="233">
        <v>4</v>
      </c>
      <c r="B31" s="1062" t="s">
        <v>406</v>
      </c>
      <c r="C31" s="1063"/>
      <c r="D31" s="1063"/>
      <c r="E31" s="1063"/>
      <c r="F31" s="1063"/>
      <c r="G31" s="1063"/>
      <c r="H31" s="1063"/>
      <c r="I31" s="1063"/>
      <c r="J31" s="1063"/>
      <c r="K31" s="1063"/>
      <c r="L31" s="1063"/>
      <c r="M31" s="1063"/>
      <c r="N31" s="1063"/>
      <c r="O31" s="1063"/>
      <c r="P31" s="1064"/>
      <c r="Q31" s="1070">
        <v>27</v>
      </c>
      <c r="R31" s="1071"/>
      <c r="S31" s="1071"/>
      <c r="T31" s="1071"/>
      <c r="U31" s="1071"/>
      <c r="V31" s="1071">
        <v>153</v>
      </c>
      <c r="W31" s="1071"/>
      <c r="X31" s="1071"/>
      <c r="Y31" s="1071"/>
      <c r="Z31" s="1071"/>
      <c r="AA31" s="1071">
        <v>-126</v>
      </c>
      <c r="AB31" s="1071"/>
      <c r="AC31" s="1071"/>
      <c r="AD31" s="1071"/>
      <c r="AE31" s="1072"/>
      <c r="AF31" s="1067">
        <v>-126</v>
      </c>
      <c r="AG31" s="1068"/>
      <c r="AH31" s="1068"/>
      <c r="AI31" s="1068"/>
      <c r="AJ31" s="1069"/>
      <c r="AK31" s="1012" t="s">
        <v>592</v>
      </c>
      <c r="AL31" s="1003"/>
      <c r="AM31" s="1003"/>
      <c r="AN31" s="1003"/>
      <c r="AO31" s="1003"/>
      <c r="AP31" s="1003" t="s">
        <v>589</v>
      </c>
      <c r="AQ31" s="1003"/>
      <c r="AR31" s="1003"/>
      <c r="AS31" s="1003"/>
      <c r="AT31" s="1003"/>
      <c r="AU31" s="1003" t="s">
        <v>589</v>
      </c>
      <c r="AV31" s="1003"/>
      <c r="AW31" s="1003"/>
      <c r="AX31" s="1003"/>
      <c r="AY31" s="1003"/>
      <c r="AZ31" s="1073" t="s">
        <v>589</v>
      </c>
      <c r="BA31" s="1073"/>
      <c r="BB31" s="1073"/>
      <c r="BC31" s="1073"/>
      <c r="BD31" s="1073"/>
      <c r="BE31" s="1004"/>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15">
      <c r="A32" s="233">
        <v>5</v>
      </c>
      <c r="B32" s="1062" t="s">
        <v>407</v>
      </c>
      <c r="C32" s="1063"/>
      <c r="D32" s="1063"/>
      <c r="E32" s="1063"/>
      <c r="F32" s="1063"/>
      <c r="G32" s="1063"/>
      <c r="H32" s="1063"/>
      <c r="I32" s="1063"/>
      <c r="J32" s="1063"/>
      <c r="K32" s="1063"/>
      <c r="L32" s="1063"/>
      <c r="M32" s="1063"/>
      <c r="N32" s="1063"/>
      <c r="O32" s="1063"/>
      <c r="P32" s="1064"/>
      <c r="Q32" s="1070">
        <v>1227</v>
      </c>
      <c r="R32" s="1071"/>
      <c r="S32" s="1071"/>
      <c r="T32" s="1071"/>
      <c r="U32" s="1071"/>
      <c r="V32" s="1071">
        <v>1177</v>
      </c>
      <c r="W32" s="1071"/>
      <c r="X32" s="1071"/>
      <c r="Y32" s="1071"/>
      <c r="Z32" s="1071"/>
      <c r="AA32" s="1071">
        <v>50</v>
      </c>
      <c r="AB32" s="1071"/>
      <c r="AC32" s="1071"/>
      <c r="AD32" s="1071"/>
      <c r="AE32" s="1072"/>
      <c r="AF32" s="1067">
        <v>1376</v>
      </c>
      <c r="AG32" s="1068"/>
      <c r="AH32" s="1068"/>
      <c r="AI32" s="1068"/>
      <c r="AJ32" s="1069"/>
      <c r="AK32" s="1012">
        <v>15</v>
      </c>
      <c r="AL32" s="1003"/>
      <c r="AM32" s="1003"/>
      <c r="AN32" s="1003"/>
      <c r="AO32" s="1003"/>
      <c r="AP32" s="1003">
        <v>1497</v>
      </c>
      <c r="AQ32" s="1003"/>
      <c r="AR32" s="1003"/>
      <c r="AS32" s="1003"/>
      <c r="AT32" s="1003"/>
      <c r="AU32" s="1003">
        <v>290</v>
      </c>
      <c r="AV32" s="1003"/>
      <c r="AW32" s="1003"/>
      <c r="AX32" s="1003"/>
      <c r="AY32" s="1003"/>
      <c r="AZ32" s="1073" t="s">
        <v>592</v>
      </c>
      <c r="BA32" s="1073"/>
      <c r="BB32" s="1073"/>
      <c r="BC32" s="1073"/>
      <c r="BD32" s="1073"/>
      <c r="BE32" s="1004" t="s">
        <v>408</v>
      </c>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15">
      <c r="A33" s="233">
        <v>6</v>
      </c>
      <c r="B33" s="1062" t="s">
        <v>409</v>
      </c>
      <c r="C33" s="1063"/>
      <c r="D33" s="1063"/>
      <c r="E33" s="1063"/>
      <c r="F33" s="1063"/>
      <c r="G33" s="1063"/>
      <c r="H33" s="1063"/>
      <c r="I33" s="1063"/>
      <c r="J33" s="1063"/>
      <c r="K33" s="1063"/>
      <c r="L33" s="1063"/>
      <c r="M33" s="1063"/>
      <c r="N33" s="1063"/>
      <c r="O33" s="1063"/>
      <c r="P33" s="1064"/>
      <c r="Q33" s="1070">
        <v>1144</v>
      </c>
      <c r="R33" s="1071"/>
      <c r="S33" s="1071"/>
      <c r="T33" s="1071"/>
      <c r="U33" s="1071"/>
      <c r="V33" s="1071">
        <v>1135</v>
      </c>
      <c r="W33" s="1071"/>
      <c r="X33" s="1071"/>
      <c r="Y33" s="1071"/>
      <c r="Z33" s="1071"/>
      <c r="AA33" s="1071">
        <v>8732</v>
      </c>
      <c r="AB33" s="1071"/>
      <c r="AC33" s="1071"/>
      <c r="AD33" s="1071"/>
      <c r="AE33" s="1072"/>
      <c r="AF33" s="1067">
        <v>51</v>
      </c>
      <c r="AG33" s="1068"/>
      <c r="AH33" s="1068"/>
      <c r="AI33" s="1068"/>
      <c r="AJ33" s="1069"/>
      <c r="AK33" s="1012">
        <v>545</v>
      </c>
      <c r="AL33" s="1003"/>
      <c r="AM33" s="1003"/>
      <c r="AN33" s="1003"/>
      <c r="AO33" s="1003"/>
      <c r="AP33" s="1003">
        <v>9944</v>
      </c>
      <c r="AQ33" s="1003"/>
      <c r="AR33" s="1003"/>
      <c r="AS33" s="1003"/>
      <c r="AT33" s="1003"/>
      <c r="AU33" s="1003">
        <v>6632</v>
      </c>
      <c r="AV33" s="1003"/>
      <c r="AW33" s="1003"/>
      <c r="AX33" s="1003"/>
      <c r="AY33" s="1003"/>
      <c r="AZ33" s="1073" t="s">
        <v>590</v>
      </c>
      <c r="BA33" s="1073"/>
      <c r="BB33" s="1073"/>
      <c r="BC33" s="1073"/>
      <c r="BD33" s="1073"/>
      <c r="BE33" s="1004" t="s">
        <v>410</v>
      </c>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15">
      <c r="A34" s="233">
        <v>7</v>
      </c>
      <c r="B34" s="1062"/>
      <c r="C34" s="1063"/>
      <c r="D34" s="1063"/>
      <c r="E34" s="1063"/>
      <c r="F34" s="1063"/>
      <c r="G34" s="1063"/>
      <c r="H34" s="1063"/>
      <c r="I34" s="1063"/>
      <c r="J34" s="1063"/>
      <c r="K34" s="1063"/>
      <c r="L34" s="1063"/>
      <c r="M34" s="1063"/>
      <c r="N34" s="1063"/>
      <c r="O34" s="1063"/>
      <c r="P34" s="1064"/>
      <c r="Q34" s="1070"/>
      <c r="R34" s="1071"/>
      <c r="S34" s="1071"/>
      <c r="T34" s="1071"/>
      <c r="U34" s="1071"/>
      <c r="V34" s="1071"/>
      <c r="W34" s="1071"/>
      <c r="X34" s="1071"/>
      <c r="Y34" s="1071"/>
      <c r="Z34" s="1071"/>
      <c r="AA34" s="1071"/>
      <c r="AB34" s="1071"/>
      <c r="AC34" s="1071"/>
      <c r="AD34" s="1071"/>
      <c r="AE34" s="1072"/>
      <c r="AF34" s="1067"/>
      <c r="AG34" s="1068"/>
      <c r="AH34" s="1068"/>
      <c r="AI34" s="1068"/>
      <c r="AJ34" s="1069"/>
      <c r="AK34" s="1012"/>
      <c r="AL34" s="1003"/>
      <c r="AM34" s="1003"/>
      <c r="AN34" s="1003"/>
      <c r="AO34" s="1003"/>
      <c r="AP34" s="1003"/>
      <c r="AQ34" s="1003"/>
      <c r="AR34" s="1003"/>
      <c r="AS34" s="1003"/>
      <c r="AT34" s="1003"/>
      <c r="AU34" s="1003"/>
      <c r="AV34" s="1003"/>
      <c r="AW34" s="1003"/>
      <c r="AX34" s="1003"/>
      <c r="AY34" s="1003"/>
      <c r="AZ34" s="1073"/>
      <c r="BA34" s="1073"/>
      <c r="BB34" s="1073"/>
      <c r="BC34" s="1073"/>
      <c r="BD34" s="1073"/>
      <c r="BE34" s="1004"/>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15">
      <c r="A35" s="233">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2"/>
      <c r="AL35" s="1003"/>
      <c r="AM35" s="1003"/>
      <c r="AN35" s="1003"/>
      <c r="AO35" s="1003"/>
      <c r="AP35" s="1003"/>
      <c r="AQ35" s="1003"/>
      <c r="AR35" s="1003"/>
      <c r="AS35" s="1003"/>
      <c r="AT35" s="1003"/>
      <c r="AU35" s="1003"/>
      <c r="AV35" s="1003"/>
      <c r="AW35" s="1003"/>
      <c r="AX35" s="1003"/>
      <c r="AY35" s="1003"/>
      <c r="AZ35" s="1073"/>
      <c r="BA35" s="1073"/>
      <c r="BB35" s="1073"/>
      <c r="BC35" s="1073"/>
      <c r="BD35" s="1073"/>
      <c r="BE35" s="1004"/>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15">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15">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15">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15">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15">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15">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15">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15">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15">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15">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15">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15">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15">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15">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15">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15">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15">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15">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15">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15">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15">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15">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15">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15">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15">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15">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411</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
      <c r="A63" s="231" t="s">
        <v>391</v>
      </c>
      <c r="B63" s="969" t="s">
        <v>412</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1931</v>
      </c>
      <c r="AG63" s="991"/>
      <c r="AH63" s="991"/>
      <c r="AI63" s="991"/>
      <c r="AJ63" s="1054"/>
      <c r="AK63" s="1055"/>
      <c r="AL63" s="995"/>
      <c r="AM63" s="995"/>
      <c r="AN63" s="995"/>
      <c r="AO63" s="995"/>
      <c r="AP63" s="991">
        <v>11441</v>
      </c>
      <c r="AQ63" s="991"/>
      <c r="AR63" s="991"/>
      <c r="AS63" s="991"/>
      <c r="AT63" s="991"/>
      <c r="AU63" s="991">
        <v>6922</v>
      </c>
      <c r="AV63" s="991"/>
      <c r="AW63" s="991"/>
      <c r="AX63" s="991"/>
      <c r="AY63" s="991"/>
      <c r="AZ63" s="1049"/>
      <c r="BA63" s="1049"/>
      <c r="BB63" s="1049"/>
      <c r="BC63" s="1049"/>
      <c r="BD63" s="1049"/>
      <c r="BE63" s="992"/>
      <c r="BF63" s="992"/>
      <c r="BG63" s="992"/>
      <c r="BH63" s="992"/>
      <c r="BI63" s="993"/>
      <c r="BJ63" s="1050" t="s">
        <v>174</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
      <c r="A65" s="223" t="s">
        <v>413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15">
      <c r="A66" s="1027" t="s">
        <v>414</v>
      </c>
      <c r="B66" s="1028"/>
      <c r="C66" s="1028"/>
      <c r="D66" s="1028"/>
      <c r="E66" s="1028"/>
      <c r="F66" s="1028"/>
      <c r="G66" s="1028"/>
      <c r="H66" s="1028"/>
      <c r="I66" s="1028"/>
      <c r="J66" s="1028"/>
      <c r="K66" s="1028"/>
      <c r="L66" s="1028"/>
      <c r="M66" s="1028"/>
      <c r="N66" s="1028"/>
      <c r="O66" s="1028"/>
      <c r="P66" s="1029"/>
      <c r="Q66" s="1033" t="s">
        <v>415</v>
      </c>
      <c r="R66" s="1034"/>
      <c r="S66" s="1034"/>
      <c r="T66" s="1034"/>
      <c r="U66" s="1035"/>
      <c r="V66" s="1033" t="s">
        <v>396</v>
      </c>
      <c r="W66" s="1034"/>
      <c r="X66" s="1034"/>
      <c r="Y66" s="1034"/>
      <c r="Z66" s="1035"/>
      <c r="AA66" s="1033" t="s">
        <v>397</v>
      </c>
      <c r="AB66" s="1034"/>
      <c r="AC66" s="1034"/>
      <c r="AD66" s="1034"/>
      <c r="AE66" s="1035"/>
      <c r="AF66" s="1039" t="s">
        <v>416</v>
      </c>
      <c r="AG66" s="1040"/>
      <c r="AH66" s="1040"/>
      <c r="AI66" s="1040"/>
      <c r="AJ66" s="1041"/>
      <c r="AK66" s="1033" t="s">
        <v>417</v>
      </c>
      <c r="AL66" s="1028"/>
      <c r="AM66" s="1028"/>
      <c r="AN66" s="1028"/>
      <c r="AO66" s="1029"/>
      <c r="AP66" s="1033" t="s">
        <v>400</v>
      </c>
      <c r="AQ66" s="1034"/>
      <c r="AR66" s="1034"/>
      <c r="AS66" s="1034"/>
      <c r="AT66" s="1035"/>
      <c r="AU66" s="1033" t="s">
        <v>418</v>
      </c>
      <c r="AV66" s="1034"/>
      <c r="AW66" s="1034"/>
      <c r="AX66" s="1034"/>
      <c r="AY66" s="1035"/>
      <c r="AZ66" s="1033" t="s">
        <v>378</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17" t="s">
        <v>593</v>
      </c>
      <c r="C68" s="1018"/>
      <c r="D68" s="1018"/>
      <c r="E68" s="1018"/>
      <c r="F68" s="1018"/>
      <c r="G68" s="1018"/>
      <c r="H68" s="1018"/>
      <c r="I68" s="1018"/>
      <c r="J68" s="1018"/>
      <c r="K68" s="1018"/>
      <c r="L68" s="1018"/>
      <c r="M68" s="1018"/>
      <c r="N68" s="1018"/>
      <c r="O68" s="1018"/>
      <c r="P68" s="1019"/>
      <c r="Q68" s="1020">
        <v>127</v>
      </c>
      <c r="R68" s="1014"/>
      <c r="S68" s="1014"/>
      <c r="T68" s="1014"/>
      <c r="U68" s="1014"/>
      <c r="V68" s="1014">
        <v>120</v>
      </c>
      <c r="W68" s="1014"/>
      <c r="X68" s="1014"/>
      <c r="Y68" s="1014"/>
      <c r="Z68" s="1014"/>
      <c r="AA68" s="1014">
        <v>7</v>
      </c>
      <c r="AB68" s="1014"/>
      <c r="AC68" s="1014"/>
      <c r="AD68" s="1014"/>
      <c r="AE68" s="1014"/>
      <c r="AF68" s="1014">
        <v>7</v>
      </c>
      <c r="AG68" s="1014"/>
      <c r="AH68" s="1014"/>
      <c r="AI68" s="1014"/>
      <c r="AJ68" s="1014"/>
      <c r="AK68" s="1014">
        <v>28</v>
      </c>
      <c r="AL68" s="1014"/>
      <c r="AM68" s="1014"/>
      <c r="AN68" s="1014"/>
      <c r="AO68" s="1014"/>
      <c r="AP68" s="1014" t="s">
        <v>589</v>
      </c>
      <c r="AQ68" s="1014"/>
      <c r="AR68" s="1014"/>
      <c r="AS68" s="1014"/>
      <c r="AT68" s="1014"/>
      <c r="AU68" s="1014" t="s">
        <v>592</v>
      </c>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t="s">
        <v>594</v>
      </c>
      <c r="C69" s="1007"/>
      <c r="D69" s="1007"/>
      <c r="E69" s="1007"/>
      <c r="F69" s="1007"/>
      <c r="G69" s="1007"/>
      <c r="H69" s="1007"/>
      <c r="I69" s="1007"/>
      <c r="J69" s="1007"/>
      <c r="K69" s="1007"/>
      <c r="L69" s="1007"/>
      <c r="M69" s="1007"/>
      <c r="N69" s="1007"/>
      <c r="O69" s="1007"/>
      <c r="P69" s="1008"/>
      <c r="Q69" s="1009">
        <v>83</v>
      </c>
      <c r="R69" s="1003"/>
      <c r="S69" s="1003"/>
      <c r="T69" s="1003"/>
      <c r="U69" s="1003"/>
      <c r="V69" s="1003">
        <v>70</v>
      </c>
      <c r="W69" s="1003"/>
      <c r="X69" s="1003"/>
      <c r="Y69" s="1003"/>
      <c r="Z69" s="1003"/>
      <c r="AA69" s="1003">
        <v>13</v>
      </c>
      <c r="AB69" s="1003"/>
      <c r="AC69" s="1003"/>
      <c r="AD69" s="1003"/>
      <c r="AE69" s="1003"/>
      <c r="AF69" s="1003">
        <v>13</v>
      </c>
      <c r="AG69" s="1003"/>
      <c r="AH69" s="1003"/>
      <c r="AI69" s="1003"/>
      <c r="AJ69" s="1003"/>
      <c r="AK69" s="1003" t="s">
        <v>589</v>
      </c>
      <c r="AL69" s="1003"/>
      <c r="AM69" s="1003"/>
      <c r="AN69" s="1003"/>
      <c r="AO69" s="1003"/>
      <c r="AP69" s="1003" t="s">
        <v>589</v>
      </c>
      <c r="AQ69" s="1003"/>
      <c r="AR69" s="1003"/>
      <c r="AS69" s="1003"/>
      <c r="AT69" s="1003"/>
      <c r="AU69" s="1003" t="s">
        <v>591</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06" t="s">
        <v>595</v>
      </c>
      <c r="C70" s="1007"/>
      <c r="D70" s="1007"/>
      <c r="E70" s="1007"/>
      <c r="F70" s="1007"/>
      <c r="G70" s="1007"/>
      <c r="H70" s="1007"/>
      <c r="I70" s="1007"/>
      <c r="J70" s="1007"/>
      <c r="K70" s="1007"/>
      <c r="L70" s="1007"/>
      <c r="M70" s="1007"/>
      <c r="N70" s="1007"/>
      <c r="O70" s="1007"/>
      <c r="P70" s="1008"/>
      <c r="Q70" s="1009">
        <v>132</v>
      </c>
      <c r="R70" s="1003"/>
      <c r="S70" s="1003"/>
      <c r="T70" s="1003"/>
      <c r="U70" s="1003"/>
      <c r="V70" s="1003">
        <v>87</v>
      </c>
      <c r="W70" s="1003"/>
      <c r="X70" s="1003"/>
      <c r="Y70" s="1003"/>
      <c r="Z70" s="1003"/>
      <c r="AA70" s="1003">
        <v>45</v>
      </c>
      <c r="AB70" s="1003"/>
      <c r="AC70" s="1003"/>
      <c r="AD70" s="1003"/>
      <c r="AE70" s="1003"/>
      <c r="AF70" s="1003">
        <v>45</v>
      </c>
      <c r="AG70" s="1003"/>
      <c r="AH70" s="1003"/>
      <c r="AI70" s="1003"/>
      <c r="AJ70" s="1003"/>
      <c r="AK70" s="1003" t="s">
        <v>589</v>
      </c>
      <c r="AL70" s="1003"/>
      <c r="AM70" s="1003"/>
      <c r="AN70" s="1003"/>
      <c r="AO70" s="1003"/>
      <c r="AP70" s="1003" t="s">
        <v>589</v>
      </c>
      <c r="AQ70" s="1003"/>
      <c r="AR70" s="1003"/>
      <c r="AS70" s="1003"/>
      <c r="AT70" s="1003"/>
      <c r="AU70" s="1003" t="s">
        <v>589</v>
      </c>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06" t="s">
        <v>596</v>
      </c>
      <c r="C71" s="1007"/>
      <c r="D71" s="1007"/>
      <c r="E71" s="1007"/>
      <c r="F71" s="1007"/>
      <c r="G71" s="1007"/>
      <c r="H71" s="1007"/>
      <c r="I71" s="1007"/>
      <c r="J71" s="1007"/>
      <c r="K71" s="1007"/>
      <c r="L71" s="1007"/>
      <c r="M71" s="1007"/>
      <c r="N71" s="1007"/>
      <c r="O71" s="1007"/>
      <c r="P71" s="1008"/>
      <c r="Q71" s="1009">
        <v>15803</v>
      </c>
      <c r="R71" s="1003"/>
      <c r="S71" s="1003"/>
      <c r="T71" s="1003"/>
      <c r="U71" s="1003"/>
      <c r="V71" s="1003">
        <v>14948</v>
      </c>
      <c r="W71" s="1003"/>
      <c r="X71" s="1003"/>
      <c r="Y71" s="1003"/>
      <c r="Z71" s="1003"/>
      <c r="AA71" s="1003">
        <v>855</v>
      </c>
      <c r="AB71" s="1003"/>
      <c r="AC71" s="1003"/>
      <c r="AD71" s="1003"/>
      <c r="AE71" s="1003"/>
      <c r="AF71" s="1003">
        <v>855</v>
      </c>
      <c r="AG71" s="1003"/>
      <c r="AH71" s="1003"/>
      <c r="AI71" s="1003"/>
      <c r="AJ71" s="1003"/>
      <c r="AK71" s="1003">
        <v>1548</v>
      </c>
      <c r="AL71" s="1003"/>
      <c r="AM71" s="1003"/>
      <c r="AN71" s="1003"/>
      <c r="AO71" s="1003"/>
      <c r="AP71" s="1003">
        <v>4992</v>
      </c>
      <c r="AQ71" s="1003"/>
      <c r="AR71" s="1003"/>
      <c r="AS71" s="1003"/>
      <c r="AT71" s="1003"/>
      <c r="AU71" s="1003">
        <v>696</v>
      </c>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06"/>
      <c r="C72" s="1007"/>
      <c r="D72" s="1007"/>
      <c r="E72" s="1007"/>
      <c r="F72" s="1007"/>
      <c r="G72" s="1007"/>
      <c r="H72" s="1007"/>
      <c r="I72" s="1007"/>
      <c r="J72" s="1007"/>
      <c r="K72" s="1007"/>
      <c r="L72" s="1007"/>
      <c r="M72" s="1007"/>
      <c r="N72" s="1007"/>
      <c r="O72" s="1007"/>
      <c r="P72" s="1008"/>
      <c r="Q72" s="1009"/>
      <c r="R72" s="1003"/>
      <c r="S72" s="1003"/>
      <c r="T72" s="1003"/>
      <c r="U72" s="1003"/>
      <c r="V72" s="1003"/>
      <c r="W72" s="1003"/>
      <c r="X72" s="1003"/>
      <c r="Y72" s="1003"/>
      <c r="Z72" s="1003"/>
      <c r="AA72" s="1003"/>
      <c r="AB72" s="1003"/>
      <c r="AC72" s="1003"/>
      <c r="AD72" s="1003"/>
      <c r="AE72" s="1003"/>
      <c r="AF72" s="1003"/>
      <c r="AG72" s="1003"/>
      <c r="AH72" s="1003"/>
      <c r="AI72" s="1003"/>
      <c r="AJ72" s="1003"/>
      <c r="AK72" s="1003"/>
      <c r="AL72" s="1003"/>
      <c r="AM72" s="1003"/>
      <c r="AN72" s="1003"/>
      <c r="AO72" s="1003"/>
      <c r="AP72" s="1003"/>
      <c r="AQ72" s="1003"/>
      <c r="AR72" s="1003"/>
      <c r="AS72" s="1003"/>
      <c r="AT72" s="1003"/>
      <c r="AU72" s="1003"/>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06"/>
      <c r="C73" s="1007"/>
      <c r="D73" s="1007"/>
      <c r="E73" s="1007"/>
      <c r="F73" s="1007"/>
      <c r="G73" s="1007"/>
      <c r="H73" s="1007"/>
      <c r="I73" s="1007"/>
      <c r="J73" s="1007"/>
      <c r="K73" s="1007"/>
      <c r="L73" s="1007"/>
      <c r="M73" s="1007"/>
      <c r="N73" s="1007"/>
      <c r="O73" s="1007"/>
      <c r="P73" s="1008"/>
      <c r="Q73" s="1009"/>
      <c r="R73" s="1003"/>
      <c r="S73" s="1003"/>
      <c r="T73" s="1003"/>
      <c r="U73" s="1003"/>
      <c r="V73" s="1003"/>
      <c r="W73" s="1003"/>
      <c r="X73" s="1003"/>
      <c r="Y73" s="1003"/>
      <c r="Z73" s="1003"/>
      <c r="AA73" s="1003"/>
      <c r="AB73" s="1003"/>
      <c r="AC73" s="1003"/>
      <c r="AD73" s="1003"/>
      <c r="AE73" s="1003"/>
      <c r="AF73" s="1003"/>
      <c r="AG73" s="1003"/>
      <c r="AH73" s="1003"/>
      <c r="AI73" s="1003"/>
      <c r="AJ73" s="1003"/>
      <c r="AK73" s="1003"/>
      <c r="AL73" s="1003"/>
      <c r="AM73" s="1003"/>
      <c r="AN73" s="1003"/>
      <c r="AO73" s="1003"/>
      <c r="AP73" s="1003"/>
      <c r="AQ73" s="1003"/>
      <c r="AR73" s="1003"/>
      <c r="AS73" s="1003"/>
      <c r="AT73" s="1003"/>
      <c r="AU73" s="1003"/>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06"/>
      <c r="C74" s="1007"/>
      <c r="D74" s="1007"/>
      <c r="E74" s="1007"/>
      <c r="F74" s="1007"/>
      <c r="G74" s="1007"/>
      <c r="H74" s="1007"/>
      <c r="I74" s="1007"/>
      <c r="J74" s="1007"/>
      <c r="K74" s="1007"/>
      <c r="L74" s="1007"/>
      <c r="M74" s="1007"/>
      <c r="N74" s="1007"/>
      <c r="O74" s="1007"/>
      <c r="P74" s="1008"/>
      <c r="Q74" s="1009"/>
      <c r="R74" s="1003"/>
      <c r="S74" s="1003"/>
      <c r="T74" s="1003"/>
      <c r="U74" s="1003"/>
      <c r="V74" s="1003"/>
      <c r="W74" s="1003"/>
      <c r="X74" s="1003"/>
      <c r="Y74" s="1003"/>
      <c r="Z74" s="1003"/>
      <c r="AA74" s="1003"/>
      <c r="AB74" s="1003"/>
      <c r="AC74" s="1003"/>
      <c r="AD74" s="1003"/>
      <c r="AE74" s="1003"/>
      <c r="AF74" s="1003"/>
      <c r="AG74" s="1003"/>
      <c r="AH74" s="1003"/>
      <c r="AI74" s="1003"/>
      <c r="AJ74" s="1003"/>
      <c r="AK74" s="1003"/>
      <c r="AL74" s="1003"/>
      <c r="AM74" s="1003"/>
      <c r="AN74" s="1003"/>
      <c r="AO74" s="1003"/>
      <c r="AP74" s="1003"/>
      <c r="AQ74" s="1003"/>
      <c r="AR74" s="1003"/>
      <c r="AS74" s="1003"/>
      <c r="AT74" s="1003"/>
      <c r="AU74" s="1003"/>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c r="C75" s="1007"/>
      <c r="D75" s="1007"/>
      <c r="E75" s="1007"/>
      <c r="F75" s="1007"/>
      <c r="G75" s="1007"/>
      <c r="H75" s="1007"/>
      <c r="I75" s="1007"/>
      <c r="J75" s="1007"/>
      <c r="K75" s="1007"/>
      <c r="L75" s="1007"/>
      <c r="M75" s="1007"/>
      <c r="N75" s="1007"/>
      <c r="O75" s="1007"/>
      <c r="P75" s="1008"/>
      <c r="Q75" s="1010"/>
      <c r="R75" s="1011"/>
      <c r="S75" s="1011"/>
      <c r="T75" s="1011"/>
      <c r="U75" s="1012"/>
      <c r="V75" s="1013"/>
      <c r="W75" s="1011"/>
      <c r="X75" s="1011"/>
      <c r="Y75" s="1011"/>
      <c r="Z75" s="1012"/>
      <c r="AA75" s="1013"/>
      <c r="AB75" s="1011"/>
      <c r="AC75" s="1011"/>
      <c r="AD75" s="1011"/>
      <c r="AE75" s="1012"/>
      <c r="AF75" s="1013"/>
      <c r="AG75" s="1011"/>
      <c r="AH75" s="1011"/>
      <c r="AI75" s="1011"/>
      <c r="AJ75" s="1012"/>
      <c r="AK75" s="1013"/>
      <c r="AL75" s="1011"/>
      <c r="AM75" s="1011"/>
      <c r="AN75" s="1011"/>
      <c r="AO75" s="1012"/>
      <c r="AP75" s="1013"/>
      <c r="AQ75" s="1011"/>
      <c r="AR75" s="1011"/>
      <c r="AS75" s="1011"/>
      <c r="AT75" s="1012"/>
      <c r="AU75" s="1013"/>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06"/>
      <c r="C76" s="1007"/>
      <c r="D76" s="1007"/>
      <c r="E76" s="1007"/>
      <c r="F76" s="1007"/>
      <c r="G76" s="1007"/>
      <c r="H76" s="1007"/>
      <c r="I76" s="1007"/>
      <c r="J76" s="1007"/>
      <c r="K76" s="1007"/>
      <c r="L76" s="1007"/>
      <c r="M76" s="1007"/>
      <c r="N76" s="1007"/>
      <c r="O76" s="1007"/>
      <c r="P76" s="1008"/>
      <c r="Q76" s="1010"/>
      <c r="R76" s="1011"/>
      <c r="S76" s="1011"/>
      <c r="T76" s="1011"/>
      <c r="U76" s="1012"/>
      <c r="V76" s="1013"/>
      <c r="W76" s="1011"/>
      <c r="X76" s="1011"/>
      <c r="Y76" s="1011"/>
      <c r="Z76" s="1012"/>
      <c r="AA76" s="1013"/>
      <c r="AB76" s="1011"/>
      <c r="AC76" s="1011"/>
      <c r="AD76" s="1011"/>
      <c r="AE76" s="1012"/>
      <c r="AF76" s="1013"/>
      <c r="AG76" s="1011"/>
      <c r="AH76" s="1011"/>
      <c r="AI76" s="1011"/>
      <c r="AJ76" s="1012"/>
      <c r="AK76" s="1013"/>
      <c r="AL76" s="1011"/>
      <c r="AM76" s="1011"/>
      <c r="AN76" s="1011"/>
      <c r="AO76" s="1012"/>
      <c r="AP76" s="1013"/>
      <c r="AQ76" s="1011"/>
      <c r="AR76" s="1011"/>
      <c r="AS76" s="1011"/>
      <c r="AT76" s="1012"/>
      <c r="AU76" s="1013"/>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06"/>
      <c r="C77" s="1007"/>
      <c r="D77" s="1007"/>
      <c r="E77" s="1007"/>
      <c r="F77" s="1007"/>
      <c r="G77" s="1007"/>
      <c r="H77" s="1007"/>
      <c r="I77" s="1007"/>
      <c r="J77" s="1007"/>
      <c r="K77" s="1007"/>
      <c r="L77" s="1007"/>
      <c r="M77" s="1007"/>
      <c r="N77" s="1007"/>
      <c r="O77" s="1007"/>
      <c r="P77" s="1008"/>
      <c r="Q77" s="1010"/>
      <c r="R77" s="1011"/>
      <c r="S77" s="1011"/>
      <c r="T77" s="1011"/>
      <c r="U77" s="1012"/>
      <c r="V77" s="1013"/>
      <c r="W77" s="1011"/>
      <c r="X77" s="1011"/>
      <c r="Y77" s="1011"/>
      <c r="Z77" s="1012"/>
      <c r="AA77" s="1013"/>
      <c r="AB77" s="1011"/>
      <c r="AC77" s="1011"/>
      <c r="AD77" s="1011"/>
      <c r="AE77" s="1012"/>
      <c r="AF77" s="1013"/>
      <c r="AG77" s="1011"/>
      <c r="AH77" s="1011"/>
      <c r="AI77" s="1011"/>
      <c r="AJ77" s="1012"/>
      <c r="AK77" s="1013"/>
      <c r="AL77" s="1011"/>
      <c r="AM77" s="1011"/>
      <c r="AN77" s="1011"/>
      <c r="AO77" s="1012"/>
      <c r="AP77" s="1013"/>
      <c r="AQ77" s="1011"/>
      <c r="AR77" s="1011"/>
      <c r="AS77" s="1011"/>
      <c r="AT77" s="1012"/>
      <c r="AU77" s="1013"/>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c r="C78" s="1007"/>
      <c r="D78" s="1007"/>
      <c r="E78" s="1007"/>
      <c r="F78" s="1007"/>
      <c r="G78" s="1007"/>
      <c r="H78" s="1007"/>
      <c r="I78" s="1007"/>
      <c r="J78" s="1007"/>
      <c r="K78" s="1007"/>
      <c r="L78" s="1007"/>
      <c r="M78" s="1007"/>
      <c r="N78" s="1007"/>
      <c r="O78" s="1007"/>
      <c r="P78" s="1008"/>
      <c r="Q78" s="1009"/>
      <c r="R78" s="1003"/>
      <c r="S78" s="1003"/>
      <c r="T78" s="1003"/>
      <c r="U78" s="1003"/>
      <c r="V78" s="1003"/>
      <c r="W78" s="1003"/>
      <c r="X78" s="1003"/>
      <c r="Y78" s="1003"/>
      <c r="Z78" s="1003"/>
      <c r="AA78" s="1003"/>
      <c r="AB78" s="1003"/>
      <c r="AC78" s="1003"/>
      <c r="AD78" s="1003"/>
      <c r="AE78" s="1003"/>
      <c r="AF78" s="1003"/>
      <c r="AG78" s="1003"/>
      <c r="AH78" s="1003"/>
      <c r="AI78" s="1003"/>
      <c r="AJ78" s="1003"/>
      <c r="AK78" s="1003"/>
      <c r="AL78" s="1003"/>
      <c r="AM78" s="1003"/>
      <c r="AN78" s="1003"/>
      <c r="AO78" s="1003"/>
      <c r="AP78" s="1003"/>
      <c r="AQ78" s="1003"/>
      <c r="AR78" s="1003"/>
      <c r="AS78" s="1003"/>
      <c r="AT78" s="1003"/>
      <c r="AU78" s="1003"/>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391</v>
      </c>
      <c r="B88" s="969" t="s">
        <v>419</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v>920</v>
      </c>
      <c r="AG88" s="991"/>
      <c r="AH88" s="991"/>
      <c r="AI88" s="991"/>
      <c r="AJ88" s="991"/>
      <c r="AK88" s="995"/>
      <c r="AL88" s="995"/>
      <c r="AM88" s="995"/>
      <c r="AN88" s="995"/>
      <c r="AO88" s="995"/>
      <c r="AP88" s="991">
        <v>4992</v>
      </c>
      <c r="AQ88" s="991"/>
      <c r="AR88" s="991"/>
      <c r="AS88" s="991"/>
      <c r="AT88" s="991"/>
      <c r="AU88" s="991">
        <v>696</v>
      </c>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969" t="s">
        <v>420</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v>51</v>
      </c>
      <c r="CS102" s="985"/>
      <c r="CT102" s="985"/>
      <c r="CU102" s="985"/>
      <c r="CV102" s="986"/>
      <c r="CW102" s="984">
        <v>7</v>
      </c>
      <c r="CX102" s="985"/>
      <c r="CY102" s="985"/>
      <c r="CZ102" s="985"/>
      <c r="DA102" s="986"/>
      <c r="DB102" s="984" t="s">
        <v>600</v>
      </c>
      <c r="DC102" s="985"/>
      <c r="DD102" s="985"/>
      <c r="DE102" s="985"/>
      <c r="DF102" s="986"/>
      <c r="DG102" s="984" t="s">
        <v>601</v>
      </c>
      <c r="DH102" s="985"/>
      <c r="DI102" s="985"/>
      <c r="DJ102" s="985"/>
      <c r="DK102" s="986"/>
      <c r="DL102" s="984" t="s">
        <v>601</v>
      </c>
      <c r="DM102" s="985"/>
      <c r="DN102" s="985"/>
      <c r="DO102" s="985"/>
      <c r="DP102" s="986"/>
      <c r="DQ102" s="984" t="s">
        <v>601</v>
      </c>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421</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422</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425</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426</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427</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428</v>
      </c>
      <c r="AB109" s="928"/>
      <c r="AC109" s="928"/>
      <c r="AD109" s="928"/>
      <c r="AE109" s="929"/>
      <c r="AF109" s="930" t="s">
        <v>429</v>
      </c>
      <c r="AG109" s="928"/>
      <c r="AH109" s="928"/>
      <c r="AI109" s="928"/>
      <c r="AJ109" s="929"/>
      <c r="AK109" s="930" t="s">
        <v>305</v>
      </c>
      <c r="AL109" s="928"/>
      <c r="AM109" s="928"/>
      <c r="AN109" s="928"/>
      <c r="AO109" s="929"/>
      <c r="AP109" s="930" t="s">
        <v>430</v>
      </c>
      <c r="AQ109" s="928"/>
      <c r="AR109" s="928"/>
      <c r="AS109" s="928"/>
      <c r="AT109" s="961"/>
      <c r="AU109" s="927" t="s">
        <v>427</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428</v>
      </c>
      <c r="BR109" s="928"/>
      <c r="BS109" s="928"/>
      <c r="BT109" s="928"/>
      <c r="BU109" s="929"/>
      <c r="BV109" s="930" t="s">
        <v>429</v>
      </c>
      <c r="BW109" s="928"/>
      <c r="BX109" s="928"/>
      <c r="BY109" s="928"/>
      <c r="BZ109" s="929"/>
      <c r="CA109" s="930" t="s">
        <v>305</v>
      </c>
      <c r="CB109" s="928"/>
      <c r="CC109" s="928"/>
      <c r="CD109" s="928"/>
      <c r="CE109" s="929"/>
      <c r="CF109" s="968" t="s">
        <v>430</v>
      </c>
      <c r="CG109" s="968"/>
      <c r="CH109" s="968"/>
      <c r="CI109" s="968"/>
      <c r="CJ109" s="968"/>
      <c r="CK109" s="930" t="s">
        <v>431</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428</v>
      </c>
      <c r="DH109" s="928"/>
      <c r="DI109" s="928"/>
      <c r="DJ109" s="928"/>
      <c r="DK109" s="929"/>
      <c r="DL109" s="930" t="s">
        <v>429</v>
      </c>
      <c r="DM109" s="928"/>
      <c r="DN109" s="928"/>
      <c r="DO109" s="928"/>
      <c r="DP109" s="929"/>
      <c r="DQ109" s="930" t="s">
        <v>305</v>
      </c>
      <c r="DR109" s="928"/>
      <c r="DS109" s="928"/>
      <c r="DT109" s="928"/>
      <c r="DU109" s="929"/>
      <c r="DV109" s="930" t="s">
        <v>430</v>
      </c>
      <c r="DW109" s="928"/>
      <c r="DX109" s="928"/>
      <c r="DY109" s="928"/>
      <c r="DZ109" s="961"/>
    </row>
    <row r="110" spans="1:131" s="221" customFormat="1" ht="26.25" customHeight="1" x14ac:dyDescent="0.15">
      <c r="A110" s="839" t="s">
        <v>432</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2217247</v>
      </c>
      <c r="AB110" s="921"/>
      <c r="AC110" s="921"/>
      <c r="AD110" s="921"/>
      <c r="AE110" s="922"/>
      <c r="AF110" s="923">
        <v>2159814</v>
      </c>
      <c r="AG110" s="921"/>
      <c r="AH110" s="921"/>
      <c r="AI110" s="921"/>
      <c r="AJ110" s="922"/>
      <c r="AK110" s="923">
        <v>2164670</v>
      </c>
      <c r="AL110" s="921"/>
      <c r="AM110" s="921"/>
      <c r="AN110" s="921"/>
      <c r="AO110" s="922"/>
      <c r="AP110" s="924">
        <v>18.2</v>
      </c>
      <c r="AQ110" s="925"/>
      <c r="AR110" s="925"/>
      <c r="AS110" s="925"/>
      <c r="AT110" s="926"/>
      <c r="AU110" s="962" t="s">
        <v>72</v>
      </c>
      <c r="AV110" s="963"/>
      <c r="AW110" s="963"/>
      <c r="AX110" s="963"/>
      <c r="AY110" s="963"/>
      <c r="AZ110" s="892" t="s">
        <v>433</v>
      </c>
      <c r="BA110" s="840"/>
      <c r="BB110" s="840"/>
      <c r="BC110" s="840"/>
      <c r="BD110" s="840"/>
      <c r="BE110" s="840"/>
      <c r="BF110" s="840"/>
      <c r="BG110" s="840"/>
      <c r="BH110" s="840"/>
      <c r="BI110" s="840"/>
      <c r="BJ110" s="840"/>
      <c r="BK110" s="840"/>
      <c r="BL110" s="840"/>
      <c r="BM110" s="840"/>
      <c r="BN110" s="840"/>
      <c r="BO110" s="840"/>
      <c r="BP110" s="841"/>
      <c r="BQ110" s="893">
        <v>21117907</v>
      </c>
      <c r="BR110" s="874"/>
      <c r="BS110" s="874"/>
      <c r="BT110" s="874"/>
      <c r="BU110" s="874"/>
      <c r="BV110" s="874">
        <v>22146989</v>
      </c>
      <c r="BW110" s="874"/>
      <c r="BX110" s="874"/>
      <c r="BY110" s="874"/>
      <c r="BZ110" s="874"/>
      <c r="CA110" s="874">
        <v>21934469</v>
      </c>
      <c r="CB110" s="874"/>
      <c r="CC110" s="874"/>
      <c r="CD110" s="874"/>
      <c r="CE110" s="874"/>
      <c r="CF110" s="898">
        <v>184.4</v>
      </c>
      <c r="CG110" s="899"/>
      <c r="CH110" s="899"/>
      <c r="CI110" s="899"/>
      <c r="CJ110" s="899"/>
      <c r="CK110" s="958" t="s">
        <v>434</v>
      </c>
      <c r="CL110" s="851"/>
      <c r="CM110" s="892" t="s">
        <v>435</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v>565010</v>
      </c>
      <c r="DH110" s="874"/>
      <c r="DI110" s="874"/>
      <c r="DJ110" s="874"/>
      <c r="DK110" s="874"/>
      <c r="DL110" s="874">
        <v>514587</v>
      </c>
      <c r="DM110" s="874"/>
      <c r="DN110" s="874"/>
      <c r="DO110" s="874"/>
      <c r="DP110" s="874"/>
      <c r="DQ110" s="874">
        <v>473824</v>
      </c>
      <c r="DR110" s="874"/>
      <c r="DS110" s="874"/>
      <c r="DT110" s="874"/>
      <c r="DU110" s="874"/>
      <c r="DV110" s="875">
        <v>4</v>
      </c>
      <c r="DW110" s="875"/>
      <c r="DX110" s="875"/>
      <c r="DY110" s="875"/>
      <c r="DZ110" s="876"/>
    </row>
    <row r="111" spans="1:131" s="221" customFormat="1" ht="26.25" customHeight="1" x14ac:dyDescent="0.15">
      <c r="A111" s="806" t="s">
        <v>436</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174</v>
      </c>
      <c r="AB111" s="951"/>
      <c r="AC111" s="951"/>
      <c r="AD111" s="951"/>
      <c r="AE111" s="952"/>
      <c r="AF111" s="953" t="s">
        <v>174</v>
      </c>
      <c r="AG111" s="951"/>
      <c r="AH111" s="951"/>
      <c r="AI111" s="951"/>
      <c r="AJ111" s="952"/>
      <c r="AK111" s="953" t="s">
        <v>437</v>
      </c>
      <c r="AL111" s="951"/>
      <c r="AM111" s="951"/>
      <c r="AN111" s="951"/>
      <c r="AO111" s="952"/>
      <c r="AP111" s="954" t="s">
        <v>174</v>
      </c>
      <c r="AQ111" s="955"/>
      <c r="AR111" s="955"/>
      <c r="AS111" s="955"/>
      <c r="AT111" s="956"/>
      <c r="AU111" s="964"/>
      <c r="AV111" s="965"/>
      <c r="AW111" s="965"/>
      <c r="AX111" s="965"/>
      <c r="AY111" s="965"/>
      <c r="AZ111" s="847" t="s">
        <v>438</v>
      </c>
      <c r="BA111" s="784"/>
      <c r="BB111" s="784"/>
      <c r="BC111" s="784"/>
      <c r="BD111" s="784"/>
      <c r="BE111" s="784"/>
      <c r="BF111" s="784"/>
      <c r="BG111" s="784"/>
      <c r="BH111" s="784"/>
      <c r="BI111" s="784"/>
      <c r="BJ111" s="784"/>
      <c r="BK111" s="784"/>
      <c r="BL111" s="784"/>
      <c r="BM111" s="784"/>
      <c r="BN111" s="784"/>
      <c r="BO111" s="784"/>
      <c r="BP111" s="785"/>
      <c r="BQ111" s="848">
        <v>565010</v>
      </c>
      <c r="BR111" s="849"/>
      <c r="BS111" s="849"/>
      <c r="BT111" s="849"/>
      <c r="BU111" s="849"/>
      <c r="BV111" s="849">
        <v>514587</v>
      </c>
      <c r="BW111" s="849"/>
      <c r="BX111" s="849"/>
      <c r="BY111" s="849"/>
      <c r="BZ111" s="849"/>
      <c r="CA111" s="849">
        <v>473824</v>
      </c>
      <c r="CB111" s="849"/>
      <c r="CC111" s="849"/>
      <c r="CD111" s="849"/>
      <c r="CE111" s="849"/>
      <c r="CF111" s="907">
        <v>4</v>
      </c>
      <c r="CG111" s="908"/>
      <c r="CH111" s="908"/>
      <c r="CI111" s="908"/>
      <c r="CJ111" s="908"/>
      <c r="CK111" s="959"/>
      <c r="CL111" s="853"/>
      <c r="CM111" s="847" t="s">
        <v>439</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174</v>
      </c>
      <c r="DH111" s="849"/>
      <c r="DI111" s="849"/>
      <c r="DJ111" s="849"/>
      <c r="DK111" s="849"/>
      <c r="DL111" s="849" t="s">
        <v>437</v>
      </c>
      <c r="DM111" s="849"/>
      <c r="DN111" s="849"/>
      <c r="DO111" s="849"/>
      <c r="DP111" s="849"/>
      <c r="DQ111" s="849" t="s">
        <v>174</v>
      </c>
      <c r="DR111" s="849"/>
      <c r="DS111" s="849"/>
      <c r="DT111" s="849"/>
      <c r="DU111" s="849"/>
      <c r="DV111" s="826" t="s">
        <v>174</v>
      </c>
      <c r="DW111" s="826"/>
      <c r="DX111" s="826"/>
      <c r="DY111" s="826"/>
      <c r="DZ111" s="827"/>
    </row>
    <row r="112" spans="1:131" s="221" customFormat="1" ht="26.25" customHeight="1" x14ac:dyDescent="0.15">
      <c r="A112" s="944" t="s">
        <v>440</v>
      </c>
      <c r="B112" s="945"/>
      <c r="C112" s="784" t="s">
        <v>441</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437</v>
      </c>
      <c r="AB112" s="812"/>
      <c r="AC112" s="812"/>
      <c r="AD112" s="812"/>
      <c r="AE112" s="813"/>
      <c r="AF112" s="814" t="s">
        <v>437</v>
      </c>
      <c r="AG112" s="812"/>
      <c r="AH112" s="812"/>
      <c r="AI112" s="812"/>
      <c r="AJ112" s="813"/>
      <c r="AK112" s="814" t="s">
        <v>437</v>
      </c>
      <c r="AL112" s="812"/>
      <c r="AM112" s="812"/>
      <c r="AN112" s="812"/>
      <c r="AO112" s="813"/>
      <c r="AP112" s="856" t="s">
        <v>174</v>
      </c>
      <c r="AQ112" s="857"/>
      <c r="AR112" s="857"/>
      <c r="AS112" s="857"/>
      <c r="AT112" s="858"/>
      <c r="AU112" s="964"/>
      <c r="AV112" s="965"/>
      <c r="AW112" s="965"/>
      <c r="AX112" s="965"/>
      <c r="AY112" s="965"/>
      <c r="AZ112" s="847" t="s">
        <v>442</v>
      </c>
      <c r="BA112" s="784"/>
      <c r="BB112" s="784"/>
      <c r="BC112" s="784"/>
      <c r="BD112" s="784"/>
      <c r="BE112" s="784"/>
      <c r="BF112" s="784"/>
      <c r="BG112" s="784"/>
      <c r="BH112" s="784"/>
      <c r="BI112" s="784"/>
      <c r="BJ112" s="784"/>
      <c r="BK112" s="784"/>
      <c r="BL112" s="784"/>
      <c r="BM112" s="784"/>
      <c r="BN112" s="784"/>
      <c r="BO112" s="784"/>
      <c r="BP112" s="785"/>
      <c r="BQ112" s="848">
        <v>8269744</v>
      </c>
      <c r="BR112" s="849"/>
      <c r="BS112" s="849"/>
      <c r="BT112" s="849"/>
      <c r="BU112" s="849"/>
      <c r="BV112" s="849">
        <v>7555580</v>
      </c>
      <c r="BW112" s="849"/>
      <c r="BX112" s="849"/>
      <c r="BY112" s="849"/>
      <c r="BZ112" s="849"/>
      <c r="CA112" s="849">
        <v>6922035</v>
      </c>
      <c r="CB112" s="849"/>
      <c r="CC112" s="849"/>
      <c r="CD112" s="849"/>
      <c r="CE112" s="849"/>
      <c r="CF112" s="907">
        <v>58.2</v>
      </c>
      <c r="CG112" s="908"/>
      <c r="CH112" s="908"/>
      <c r="CI112" s="908"/>
      <c r="CJ112" s="908"/>
      <c r="CK112" s="959"/>
      <c r="CL112" s="853"/>
      <c r="CM112" s="847" t="s">
        <v>443</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174</v>
      </c>
      <c r="DH112" s="849"/>
      <c r="DI112" s="849"/>
      <c r="DJ112" s="849"/>
      <c r="DK112" s="849"/>
      <c r="DL112" s="849" t="s">
        <v>437</v>
      </c>
      <c r="DM112" s="849"/>
      <c r="DN112" s="849"/>
      <c r="DO112" s="849"/>
      <c r="DP112" s="849"/>
      <c r="DQ112" s="849" t="s">
        <v>174</v>
      </c>
      <c r="DR112" s="849"/>
      <c r="DS112" s="849"/>
      <c r="DT112" s="849"/>
      <c r="DU112" s="849"/>
      <c r="DV112" s="826" t="s">
        <v>174</v>
      </c>
      <c r="DW112" s="826"/>
      <c r="DX112" s="826"/>
      <c r="DY112" s="826"/>
      <c r="DZ112" s="827"/>
    </row>
    <row r="113" spans="1:130" s="221" customFormat="1" ht="26.25" customHeight="1" x14ac:dyDescent="0.15">
      <c r="A113" s="946"/>
      <c r="B113" s="947"/>
      <c r="C113" s="784" t="s">
        <v>444</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205903</v>
      </c>
      <c r="AB113" s="951"/>
      <c r="AC113" s="951"/>
      <c r="AD113" s="951"/>
      <c r="AE113" s="952"/>
      <c r="AF113" s="953">
        <v>164320</v>
      </c>
      <c r="AG113" s="951"/>
      <c r="AH113" s="951"/>
      <c r="AI113" s="951"/>
      <c r="AJ113" s="952"/>
      <c r="AK113" s="953">
        <v>203758</v>
      </c>
      <c r="AL113" s="951"/>
      <c r="AM113" s="951"/>
      <c r="AN113" s="951"/>
      <c r="AO113" s="952"/>
      <c r="AP113" s="954">
        <v>1.7</v>
      </c>
      <c r="AQ113" s="955"/>
      <c r="AR113" s="955"/>
      <c r="AS113" s="955"/>
      <c r="AT113" s="956"/>
      <c r="AU113" s="964"/>
      <c r="AV113" s="965"/>
      <c r="AW113" s="965"/>
      <c r="AX113" s="965"/>
      <c r="AY113" s="965"/>
      <c r="AZ113" s="847" t="s">
        <v>445</v>
      </c>
      <c r="BA113" s="784"/>
      <c r="BB113" s="784"/>
      <c r="BC113" s="784"/>
      <c r="BD113" s="784"/>
      <c r="BE113" s="784"/>
      <c r="BF113" s="784"/>
      <c r="BG113" s="784"/>
      <c r="BH113" s="784"/>
      <c r="BI113" s="784"/>
      <c r="BJ113" s="784"/>
      <c r="BK113" s="784"/>
      <c r="BL113" s="784"/>
      <c r="BM113" s="784"/>
      <c r="BN113" s="784"/>
      <c r="BO113" s="784"/>
      <c r="BP113" s="785"/>
      <c r="BQ113" s="848">
        <v>1091831</v>
      </c>
      <c r="BR113" s="849"/>
      <c r="BS113" s="849"/>
      <c r="BT113" s="849"/>
      <c r="BU113" s="849"/>
      <c r="BV113" s="849">
        <v>955132</v>
      </c>
      <c r="BW113" s="849"/>
      <c r="BX113" s="849"/>
      <c r="BY113" s="849"/>
      <c r="BZ113" s="849"/>
      <c r="CA113" s="849">
        <v>695942</v>
      </c>
      <c r="CB113" s="849"/>
      <c r="CC113" s="849"/>
      <c r="CD113" s="849"/>
      <c r="CE113" s="849"/>
      <c r="CF113" s="907">
        <v>5.8</v>
      </c>
      <c r="CG113" s="908"/>
      <c r="CH113" s="908"/>
      <c r="CI113" s="908"/>
      <c r="CJ113" s="908"/>
      <c r="CK113" s="959"/>
      <c r="CL113" s="853"/>
      <c r="CM113" s="847" t="s">
        <v>446</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437</v>
      </c>
      <c r="DH113" s="812"/>
      <c r="DI113" s="812"/>
      <c r="DJ113" s="812"/>
      <c r="DK113" s="813"/>
      <c r="DL113" s="814" t="s">
        <v>174</v>
      </c>
      <c r="DM113" s="812"/>
      <c r="DN113" s="812"/>
      <c r="DO113" s="812"/>
      <c r="DP113" s="813"/>
      <c r="DQ113" s="814" t="s">
        <v>174</v>
      </c>
      <c r="DR113" s="812"/>
      <c r="DS113" s="812"/>
      <c r="DT113" s="812"/>
      <c r="DU113" s="813"/>
      <c r="DV113" s="856" t="s">
        <v>174</v>
      </c>
      <c r="DW113" s="857"/>
      <c r="DX113" s="857"/>
      <c r="DY113" s="857"/>
      <c r="DZ113" s="858"/>
    </row>
    <row r="114" spans="1:130" s="221" customFormat="1" ht="26.25" customHeight="1" x14ac:dyDescent="0.15">
      <c r="A114" s="946"/>
      <c r="B114" s="947"/>
      <c r="C114" s="784" t="s">
        <v>447</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62390</v>
      </c>
      <c r="AB114" s="812"/>
      <c r="AC114" s="812"/>
      <c r="AD114" s="812"/>
      <c r="AE114" s="813"/>
      <c r="AF114" s="814">
        <v>136907</v>
      </c>
      <c r="AG114" s="812"/>
      <c r="AH114" s="812"/>
      <c r="AI114" s="812"/>
      <c r="AJ114" s="813"/>
      <c r="AK114" s="814">
        <v>114357</v>
      </c>
      <c r="AL114" s="812"/>
      <c r="AM114" s="812"/>
      <c r="AN114" s="812"/>
      <c r="AO114" s="813"/>
      <c r="AP114" s="856">
        <v>1</v>
      </c>
      <c r="AQ114" s="857"/>
      <c r="AR114" s="857"/>
      <c r="AS114" s="857"/>
      <c r="AT114" s="858"/>
      <c r="AU114" s="964"/>
      <c r="AV114" s="965"/>
      <c r="AW114" s="965"/>
      <c r="AX114" s="965"/>
      <c r="AY114" s="965"/>
      <c r="AZ114" s="847" t="s">
        <v>448</v>
      </c>
      <c r="BA114" s="784"/>
      <c r="BB114" s="784"/>
      <c r="BC114" s="784"/>
      <c r="BD114" s="784"/>
      <c r="BE114" s="784"/>
      <c r="BF114" s="784"/>
      <c r="BG114" s="784"/>
      <c r="BH114" s="784"/>
      <c r="BI114" s="784"/>
      <c r="BJ114" s="784"/>
      <c r="BK114" s="784"/>
      <c r="BL114" s="784"/>
      <c r="BM114" s="784"/>
      <c r="BN114" s="784"/>
      <c r="BO114" s="784"/>
      <c r="BP114" s="785"/>
      <c r="BQ114" s="848">
        <v>3088803</v>
      </c>
      <c r="BR114" s="849"/>
      <c r="BS114" s="849"/>
      <c r="BT114" s="849"/>
      <c r="BU114" s="849"/>
      <c r="BV114" s="849">
        <v>3106005</v>
      </c>
      <c r="BW114" s="849"/>
      <c r="BX114" s="849"/>
      <c r="BY114" s="849"/>
      <c r="BZ114" s="849"/>
      <c r="CA114" s="849">
        <v>3172263</v>
      </c>
      <c r="CB114" s="849"/>
      <c r="CC114" s="849"/>
      <c r="CD114" s="849"/>
      <c r="CE114" s="849"/>
      <c r="CF114" s="907">
        <v>26.7</v>
      </c>
      <c r="CG114" s="908"/>
      <c r="CH114" s="908"/>
      <c r="CI114" s="908"/>
      <c r="CJ114" s="908"/>
      <c r="CK114" s="959"/>
      <c r="CL114" s="853"/>
      <c r="CM114" s="847" t="s">
        <v>449</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437</v>
      </c>
      <c r="DH114" s="812"/>
      <c r="DI114" s="812"/>
      <c r="DJ114" s="812"/>
      <c r="DK114" s="813"/>
      <c r="DL114" s="814" t="s">
        <v>437</v>
      </c>
      <c r="DM114" s="812"/>
      <c r="DN114" s="812"/>
      <c r="DO114" s="812"/>
      <c r="DP114" s="813"/>
      <c r="DQ114" s="814" t="s">
        <v>174</v>
      </c>
      <c r="DR114" s="812"/>
      <c r="DS114" s="812"/>
      <c r="DT114" s="812"/>
      <c r="DU114" s="813"/>
      <c r="DV114" s="856" t="s">
        <v>174</v>
      </c>
      <c r="DW114" s="857"/>
      <c r="DX114" s="857"/>
      <c r="DY114" s="857"/>
      <c r="DZ114" s="858"/>
    </row>
    <row r="115" spans="1:130" s="221" customFormat="1" ht="26.25" customHeight="1" x14ac:dyDescent="0.15">
      <c r="A115" s="946"/>
      <c r="B115" s="947"/>
      <c r="C115" s="784" t="s">
        <v>450</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v>104772</v>
      </c>
      <c r="AB115" s="951"/>
      <c r="AC115" s="951"/>
      <c r="AD115" s="951"/>
      <c r="AE115" s="952"/>
      <c r="AF115" s="953">
        <v>88409</v>
      </c>
      <c r="AG115" s="951"/>
      <c r="AH115" s="951"/>
      <c r="AI115" s="951"/>
      <c r="AJ115" s="952"/>
      <c r="AK115" s="953">
        <v>89086</v>
      </c>
      <c r="AL115" s="951"/>
      <c r="AM115" s="951"/>
      <c r="AN115" s="951"/>
      <c r="AO115" s="952"/>
      <c r="AP115" s="954">
        <v>0.7</v>
      </c>
      <c r="AQ115" s="955"/>
      <c r="AR115" s="955"/>
      <c r="AS115" s="955"/>
      <c r="AT115" s="956"/>
      <c r="AU115" s="964"/>
      <c r="AV115" s="965"/>
      <c r="AW115" s="965"/>
      <c r="AX115" s="965"/>
      <c r="AY115" s="965"/>
      <c r="AZ115" s="847" t="s">
        <v>451</v>
      </c>
      <c r="BA115" s="784"/>
      <c r="BB115" s="784"/>
      <c r="BC115" s="784"/>
      <c r="BD115" s="784"/>
      <c r="BE115" s="784"/>
      <c r="BF115" s="784"/>
      <c r="BG115" s="784"/>
      <c r="BH115" s="784"/>
      <c r="BI115" s="784"/>
      <c r="BJ115" s="784"/>
      <c r="BK115" s="784"/>
      <c r="BL115" s="784"/>
      <c r="BM115" s="784"/>
      <c r="BN115" s="784"/>
      <c r="BO115" s="784"/>
      <c r="BP115" s="785"/>
      <c r="BQ115" s="848" t="s">
        <v>437</v>
      </c>
      <c r="BR115" s="849"/>
      <c r="BS115" s="849"/>
      <c r="BT115" s="849"/>
      <c r="BU115" s="849"/>
      <c r="BV115" s="849" t="s">
        <v>437</v>
      </c>
      <c r="BW115" s="849"/>
      <c r="BX115" s="849"/>
      <c r="BY115" s="849"/>
      <c r="BZ115" s="849"/>
      <c r="CA115" s="849" t="s">
        <v>437</v>
      </c>
      <c r="CB115" s="849"/>
      <c r="CC115" s="849"/>
      <c r="CD115" s="849"/>
      <c r="CE115" s="849"/>
      <c r="CF115" s="907" t="s">
        <v>452</v>
      </c>
      <c r="CG115" s="908"/>
      <c r="CH115" s="908"/>
      <c r="CI115" s="908"/>
      <c r="CJ115" s="908"/>
      <c r="CK115" s="959"/>
      <c r="CL115" s="853"/>
      <c r="CM115" s="847" t="s">
        <v>453</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437</v>
      </c>
      <c r="DH115" s="812"/>
      <c r="DI115" s="812"/>
      <c r="DJ115" s="812"/>
      <c r="DK115" s="813"/>
      <c r="DL115" s="814" t="s">
        <v>437</v>
      </c>
      <c r="DM115" s="812"/>
      <c r="DN115" s="812"/>
      <c r="DO115" s="812"/>
      <c r="DP115" s="813"/>
      <c r="DQ115" s="814" t="s">
        <v>437</v>
      </c>
      <c r="DR115" s="812"/>
      <c r="DS115" s="812"/>
      <c r="DT115" s="812"/>
      <c r="DU115" s="813"/>
      <c r="DV115" s="856" t="s">
        <v>437</v>
      </c>
      <c r="DW115" s="857"/>
      <c r="DX115" s="857"/>
      <c r="DY115" s="857"/>
      <c r="DZ115" s="858"/>
    </row>
    <row r="116" spans="1:130" s="221" customFormat="1" ht="26.25" customHeight="1" x14ac:dyDescent="0.15">
      <c r="A116" s="948"/>
      <c r="B116" s="949"/>
      <c r="C116" s="871" t="s">
        <v>454</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v>45</v>
      </c>
      <c r="AB116" s="812"/>
      <c r="AC116" s="812"/>
      <c r="AD116" s="812"/>
      <c r="AE116" s="813"/>
      <c r="AF116" s="814">
        <v>28</v>
      </c>
      <c r="AG116" s="812"/>
      <c r="AH116" s="812"/>
      <c r="AI116" s="812"/>
      <c r="AJ116" s="813"/>
      <c r="AK116" s="814">
        <v>55</v>
      </c>
      <c r="AL116" s="812"/>
      <c r="AM116" s="812"/>
      <c r="AN116" s="812"/>
      <c r="AO116" s="813"/>
      <c r="AP116" s="856">
        <v>0</v>
      </c>
      <c r="AQ116" s="857"/>
      <c r="AR116" s="857"/>
      <c r="AS116" s="857"/>
      <c r="AT116" s="858"/>
      <c r="AU116" s="964"/>
      <c r="AV116" s="965"/>
      <c r="AW116" s="965"/>
      <c r="AX116" s="965"/>
      <c r="AY116" s="965"/>
      <c r="AZ116" s="941" t="s">
        <v>455</v>
      </c>
      <c r="BA116" s="942"/>
      <c r="BB116" s="942"/>
      <c r="BC116" s="942"/>
      <c r="BD116" s="942"/>
      <c r="BE116" s="942"/>
      <c r="BF116" s="942"/>
      <c r="BG116" s="942"/>
      <c r="BH116" s="942"/>
      <c r="BI116" s="942"/>
      <c r="BJ116" s="942"/>
      <c r="BK116" s="942"/>
      <c r="BL116" s="942"/>
      <c r="BM116" s="942"/>
      <c r="BN116" s="942"/>
      <c r="BO116" s="942"/>
      <c r="BP116" s="943"/>
      <c r="BQ116" s="848" t="s">
        <v>452</v>
      </c>
      <c r="BR116" s="849"/>
      <c r="BS116" s="849"/>
      <c r="BT116" s="849"/>
      <c r="BU116" s="849"/>
      <c r="BV116" s="849" t="s">
        <v>174</v>
      </c>
      <c r="BW116" s="849"/>
      <c r="BX116" s="849"/>
      <c r="BY116" s="849"/>
      <c r="BZ116" s="849"/>
      <c r="CA116" s="849" t="s">
        <v>437</v>
      </c>
      <c r="CB116" s="849"/>
      <c r="CC116" s="849"/>
      <c r="CD116" s="849"/>
      <c r="CE116" s="849"/>
      <c r="CF116" s="907" t="s">
        <v>174</v>
      </c>
      <c r="CG116" s="908"/>
      <c r="CH116" s="908"/>
      <c r="CI116" s="908"/>
      <c r="CJ116" s="908"/>
      <c r="CK116" s="959"/>
      <c r="CL116" s="853"/>
      <c r="CM116" s="847" t="s">
        <v>456</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437</v>
      </c>
      <c r="DH116" s="812"/>
      <c r="DI116" s="812"/>
      <c r="DJ116" s="812"/>
      <c r="DK116" s="813"/>
      <c r="DL116" s="814" t="s">
        <v>174</v>
      </c>
      <c r="DM116" s="812"/>
      <c r="DN116" s="812"/>
      <c r="DO116" s="812"/>
      <c r="DP116" s="813"/>
      <c r="DQ116" s="814" t="s">
        <v>174</v>
      </c>
      <c r="DR116" s="812"/>
      <c r="DS116" s="812"/>
      <c r="DT116" s="812"/>
      <c r="DU116" s="813"/>
      <c r="DV116" s="856" t="s">
        <v>437</v>
      </c>
      <c r="DW116" s="857"/>
      <c r="DX116" s="857"/>
      <c r="DY116" s="857"/>
      <c r="DZ116" s="858"/>
    </row>
    <row r="117" spans="1:130" s="221" customFormat="1" ht="26.25" customHeight="1" x14ac:dyDescent="0.15">
      <c r="A117" s="927" t="s">
        <v>187</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457</v>
      </c>
      <c r="Z117" s="929"/>
      <c r="AA117" s="934">
        <v>2590357</v>
      </c>
      <c r="AB117" s="935"/>
      <c r="AC117" s="935"/>
      <c r="AD117" s="935"/>
      <c r="AE117" s="936"/>
      <c r="AF117" s="937">
        <v>2549478</v>
      </c>
      <c r="AG117" s="935"/>
      <c r="AH117" s="935"/>
      <c r="AI117" s="935"/>
      <c r="AJ117" s="936"/>
      <c r="AK117" s="937">
        <v>2571926</v>
      </c>
      <c r="AL117" s="935"/>
      <c r="AM117" s="935"/>
      <c r="AN117" s="935"/>
      <c r="AO117" s="936"/>
      <c r="AP117" s="938"/>
      <c r="AQ117" s="939"/>
      <c r="AR117" s="939"/>
      <c r="AS117" s="939"/>
      <c r="AT117" s="940"/>
      <c r="AU117" s="964"/>
      <c r="AV117" s="965"/>
      <c r="AW117" s="965"/>
      <c r="AX117" s="965"/>
      <c r="AY117" s="965"/>
      <c r="AZ117" s="895" t="s">
        <v>458</v>
      </c>
      <c r="BA117" s="896"/>
      <c r="BB117" s="896"/>
      <c r="BC117" s="896"/>
      <c r="BD117" s="896"/>
      <c r="BE117" s="896"/>
      <c r="BF117" s="896"/>
      <c r="BG117" s="896"/>
      <c r="BH117" s="896"/>
      <c r="BI117" s="896"/>
      <c r="BJ117" s="896"/>
      <c r="BK117" s="896"/>
      <c r="BL117" s="896"/>
      <c r="BM117" s="896"/>
      <c r="BN117" s="896"/>
      <c r="BO117" s="896"/>
      <c r="BP117" s="897"/>
      <c r="BQ117" s="848" t="s">
        <v>174</v>
      </c>
      <c r="BR117" s="849"/>
      <c r="BS117" s="849"/>
      <c r="BT117" s="849"/>
      <c r="BU117" s="849"/>
      <c r="BV117" s="849" t="s">
        <v>452</v>
      </c>
      <c r="BW117" s="849"/>
      <c r="BX117" s="849"/>
      <c r="BY117" s="849"/>
      <c r="BZ117" s="849"/>
      <c r="CA117" s="849" t="s">
        <v>452</v>
      </c>
      <c r="CB117" s="849"/>
      <c r="CC117" s="849"/>
      <c r="CD117" s="849"/>
      <c r="CE117" s="849"/>
      <c r="CF117" s="907" t="s">
        <v>459</v>
      </c>
      <c r="CG117" s="908"/>
      <c r="CH117" s="908"/>
      <c r="CI117" s="908"/>
      <c r="CJ117" s="908"/>
      <c r="CK117" s="959"/>
      <c r="CL117" s="853"/>
      <c r="CM117" s="847" t="s">
        <v>460</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174</v>
      </c>
      <c r="DH117" s="812"/>
      <c r="DI117" s="812"/>
      <c r="DJ117" s="812"/>
      <c r="DK117" s="813"/>
      <c r="DL117" s="814" t="s">
        <v>452</v>
      </c>
      <c r="DM117" s="812"/>
      <c r="DN117" s="812"/>
      <c r="DO117" s="812"/>
      <c r="DP117" s="813"/>
      <c r="DQ117" s="814" t="s">
        <v>452</v>
      </c>
      <c r="DR117" s="812"/>
      <c r="DS117" s="812"/>
      <c r="DT117" s="812"/>
      <c r="DU117" s="813"/>
      <c r="DV117" s="856" t="s">
        <v>174</v>
      </c>
      <c r="DW117" s="857"/>
      <c r="DX117" s="857"/>
      <c r="DY117" s="857"/>
      <c r="DZ117" s="858"/>
    </row>
    <row r="118" spans="1:130" s="221" customFormat="1" ht="26.25" customHeight="1" x14ac:dyDescent="0.15">
      <c r="A118" s="927" t="s">
        <v>431</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428</v>
      </c>
      <c r="AB118" s="928"/>
      <c r="AC118" s="928"/>
      <c r="AD118" s="928"/>
      <c r="AE118" s="929"/>
      <c r="AF118" s="930" t="s">
        <v>429</v>
      </c>
      <c r="AG118" s="928"/>
      <c r="AH118" s="928"/>
      <c r="AI118" s="928"/>
      <c r="AJ118" s="929"/>
      <c r="AK118" s="930" t="s">
        <v>305</v>
      </c>
      <c r="AL118" s="928"/>
      <c r="AM118" s="928"/>
      <c r="AN118" s="928"/>
      <c r="AO118" s="929"/>
      <c r="AP118" s="931" t="s">
        <v>430</v>
      </c>
      <c r="AQ118" s="932"/>
      <c r="AR118" s="932"/>
      <c r="AS118" s="932"/>
      <c r="AT118" s="933"/>
      <c r="AU118" s="964"/>
      <c r="AV118" s="965"/>
      <c r="AW118" s="965"/>
      <c r="AX118" s="965"/>
      <c r="AY118" s="965"/>
      <c r="AZ118" s="870" t="s">
        <v>461</v>
      </c>
      <c r="BA118" s="871"/>
      <c r="BB118" s="871"/>
      <c r="BC118" s="871"/>
      <c r="BD118" s="871"/>
      <c r="BE118" s="871"/>
      <c r="BF118" s="871"/>
      <c r="BG118" s="871"/>
      <c r="BH118" s="871"/>
      <c r="BI118" s="871"/>
      <c r="BJ118" s="871"/>
      <c r="BK118" s="871"/>
      <c r="BL118" s="871"/>
      <c r="BM118" s="871"/>
      <c r="BN118" s="871"/>
      <c r="BO118" s="871"/>
      <c r="BP118" s="872"/>
      <c r="BQ118" s="911" t="s">
        <v>459</v>
      </c>
      <c r="BR118" s="877"/>
      <c r="BS118" s="877"/>
      <c r="BT118" s="877"/>
      <c r="BU118" s="877"/>
      <c r="BV118" s="877" t="s">
        <v>459</v>
      </c>
      <c r="BW118" s="877"/>
      <c r="BX118" s="877"/>
      <c r="BY118" s="877"/>
      <c r="BZ118" s="877"/>
      <c r="CA118" s="877" t="s">
        <v>452</v>
      </c>
      <c r="CB118" s="877"/>
      <c r="CC118" s="877"/>
      <c r="CD118" s="877"/>
      <c r="CE118" s="877"/>
      <c r="CF118" s="907" t="s">
        <v>459</v>
      </c>
      <c r="CG118" s="908"/>
      <c r="CH118" s="908"/>
      <c r="CI118" s="908"/>
      <c r="CJ118" s="908"/>
      <c r="CK118" s="959"/>
      <c r="CL118" s="853"/>
      <c r="CM118" s="847" t="s">
        <v>462</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459</v>
      </c>
      <c r="DH118" s="812"/>
      <c r="DI118" s="812"/>
      <c r="DJ118" s="812"/>
      <c r="DK118" s="813"/>
      <c r="DL118" s="814" t="s">
        <v>452</v>
      </c>
      <c r="DM118" s="812"/>
      <c r="DN118" s="812"/>
      <c r="DO118" s="812"/>
      <c r="DP118" s="813"/>
      <c r="DQ118" s="814" t="s">
        <v>459</v>
      </c>
      <c r="DR118" s="812"/>
      <c r="DS118" s="812"/>
      <c r="DT118" s="812"/>
      <c r="DU118" s="813"/>
      <c r="DV118" s="856" t="s">
        <v>459</v>
      </c>
      <c r="DW118" s="857"/>
      <c r="DX118" s="857"/>
      <c r="DY118" s="857"/>
      <c r="DZ118" s="858"/>
    </row>
    <row r="119" spans="1:130" s="221" customFormat="1" ht="26.25" customHeight="1" x14ac:dyDescent="0.15">
      <c r="A119" s="850" t="s">
        <v>434</v>
      </c>
      <c r="B119" s="851"/>
      <c r="C119" s="892" t="s">
        <v>435</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v>104772</v>
      </c>
      <c r="AB119" s="921"/>
      <c r="AC119" s="921"/>
      <c r="AD119" s="921"/>
      <c r="AE119" s="922"/>
      <c r="AF119" s="923">
        <v>88409</v>
      </c>
      <c r="AG119" s="921"/>
      <c r="AH119" s="921"/>
      <c r="AI119" s="921"/>
      <c r="AJ119" s="922"/>
      <c r="AK119" s="923">
        <v>89086</v>
      </c>
      <c r="AL119" s="921"/>
      <c r="AM119" s="921"/>
      <c r="AN119" s="921"/>
      <c r="AO119" s="922"/>
      <c r="AP119" s="924">
        <v>0.7</v>
      </c>
      <c r="AQ119" s="925"/>
      <c r="AR119" s="925"/>
      <c r="AS119" s="925"/>
      <c r="AT119" s="926"/>
      <c r="AU119" s="966"/>
      <c r="AV119" s="967"/>
      <c r="AW119" s="967"/>
      <c r="AX119" s="967"/>
      <c r="AY119" s="967"/>
      <c r="AZ119" s="242" t="s">
        <v>187</v>
      </c>
      <c r="BA119" s="242"/>
      <c r="BB119" s="242"/>
      <c r="BC119" s="242"/>
      <c r="BD119" s="242"/>
      <c r="BE119" s="242"/>
      <c r="BF119" s="242"/>
      <c r="BG119" s="242"/>
      <c r="BH119" s="242"/>
      <c r="BI119" s="242"/>
      <c r="BJ119" s="242"/>
      <c r="BK119" s="242"/>
      <c r="BL119" s="242"/>
      <c r="BM119" s="242"/>
      <c r="BN119" s="242"/>
      <c r="BO119" s="909" t="s">
        <v>463</v>
      </c>
      <c r="BP119" s="910"/>
      <c r="BQ119" s="911">
        <v>34133295</v>
      </c>
      <c r="BR119" s="877"/>
      <c r="BS119" s="877"/>
      <c r="BT119" s="877"/>
      <c r="BU119" s="877"/>
      <c r="BV119" s="877">
        <v>34278293</v>
      </c>
      <c r="BW119" s="877"/>
      <c r="BX119" s="877"/>
      <c r="BY119" s="877"/>
      <c r="BZ119" s="877"/>
      <c r="CA119" s="877">
        <v>33198533</v>
      </c>
      <c r="CB119" s="877"/>
      <c r="CC119" s="877"/>
      <c r="CD119" s="877"/>
      <c r="CE119" s="877"/>
      <c r="CF119" s="780"/>
      <c r="CG119" s="781"/>
      <c r="CH119" s="781"/>
      <c r="CI119" s="781"/>
      <c r="CJ119" s="866"/>
      <c r="CK119" s="960"/>
      <c r="CL119" s="855"/>
      <c r="CM119" s="870" t="s">
        <v>464</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t="s">
        <v>452</v>
      </c>
      <c r="DH119" s="796"/>
      <c r="DI119" s="796"/>
      <c r="DJ119" s="796"/>
      <c r="DK119" s="797"/>
      <c r="DL119" s="798" t="s">
        <v>174</v>
      </c>
      <c r="DM119" s="796"/>
      <c r="DN119" s="796"/>
      <c r="DO119" s="796"/>
      <c r="DP119" s="797"/>
      <c r="DQ119" s="798" t="s">
        <v>174</v>
      </c>
      <c r="DR119" s="796"/>
      <c r="DS119" s="796"/>
      <c r="DT119" s="796"/>
      <c r="DU119" s="797"/>
      <c r="DV119" s="880" t="s">
        <v>174</v>
      </c>
      <c r="DW119" s="881"/>
      <c r="DX119" s="881"/>
      <c r="DY119" s="881"/>
      <c r="DZ119" s="882"/>
    </row>
    <row r="120" spans="1:130" s="221" customFormat="1" ht="26.25" customHeight="1" x14ac:dyDescent="0.15">
      <c r="A120" s="852"/>
      <c r="B120" s="853"/>
      <c r="C120" s="847" t="s">
        <v>439</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452</v>
      </c>
      <c r="AB120" s="812"/>
      <c r="AC120" s="812"/>
      <c r="AD120" s="812"/>
      <c r="AE120" s="813"/>
      <c r="AF120" s="814" t="s">
        <v>452</v>
      </c>
      <c r="AG120" s="812"/>
      <c r="AH120" s="812"/>
      <c r="AI120" s="812"/>
      <c r="AJ120" s="813"/>
      <c r="AK120" s="814" t="s">
        <v>452</v>
      </c>
      <c r="AL120" s="812"/>
      <c r="AM120" s="812"/>
      <c r="AN120" s="812"/>
      <c r="AO120" s="813"/>
      <c r="AP120" s="856" t="s">
        <v>452</v>
      </c>
      <c r="AQ120" s="857"/>
      <c r="AR120" s="857"/>
      <c r="AS120" s="857"/>
      <c r="AT120" s="858"/>
      <c r="AU120" s="912" t="s">
        <v>465</v>
      </c>
      <c r="AV120" s="913"/>
      <c r="AW120" s="913"/>
      <c r="AX120" s="913"/>
      <c r="AY120" s="914"/>
      <c r="AZ120" s="892" t="s">
        <v>466</v>
      </c>
      <c r="BA120" s="840"/>
      <c r="BB120" s="840"/>
      <c r="BC120" s="840"/>
      <c r="BD120" s="840"/>
      <c r="BE120" s="840"/>
      <c r="BF120" s="840"/>
      <c r="BG120" s="840"/>
      <c r="BH120" s="840"/>
      <c r="BI120" s="840"/>
      <c r="BJ120" s="840"/>
      <c r="BK120" s="840"/>
      <c r="BL120" s="840"/>
      <c r="BM120" s="840"/>
      <c r="BN120" s="840"/>
      <c r="BO120" s="840"/>
      <c r="BP120" s="841"/>
      <c r="BQ120" s="893">
        <v>2225787</v>
      </c>
      <c r="BR120" s="874"/>
      <c r="BS120" s="874"/>
      <c r="BT120" s="874"/>
      <c r="BU120" s="874"/>
      <c r="BV120" s="874">
        <v>2144993</v>
      </c>
      <c r="BW120" s="874"/>
      <c r="BX120" s="874"/>
      <c r="BY120" s="874"/>
      <c r="BZ120" s="874"/>
      <c r="CA120" s="874">
        <v>2844468</v>
      </c>
      <c r="CB120" s="874"/>
      <c r="CC120" s="874"/>
      <c r="CD120" s="874"/>
      <c r="CE120" s="874"/>
      <c r="CF120" s="898">
        <v>23.9</v>
      </c>
      <c r="CG120" s="899"/>
      <c r="CH120" s="899"/>
      <c r="CI120" s="899"/>
      <c r="CJ120" s="899"/>
      <c r="CK120" s="900" t="s">
        <v>467</v>
      </c>
      <c r="CL120" s="884"/>
      <c r="CM120" s="884"/>
      <c r="CN120" s="884"/>
      <c r="CO120" s="885"/>
      <c r="CP120" s="904" t="s">
        <v>409</v>
      </c>
      <c r="CQ120" s="905"/>
      <c r="CR120" s="905"/>
      <c r="CS120" s="905"/>
      <c r="CT120" s="905"/>
      <c r="CU120" s="905"/>
      <c r="CV120" s="905"/>
      <c r="CW120" s="905"/>
      <c r="CX120" s="905"/>
      <c r="CY120" s="905"/>
      <c r="CZ120" s="905"/>
      <c r="DA120" s="905"/>
      <c r="DB120" s="905"/>
      <c r="DC120" s="905"/>
      <c r="DD120" s="905"/>
      <c r="DE120" s="905"/>
      <c r="DF120" s="906"/>
      <c r="DG120" s="893">
        <v>8033044</v>
      </c>
      <c r="DH120" s="874"/>
      <c r="DI120" s="874"/>
      <c r="DJ120" s="874"/>
      <c r="DK120" s="874"/>
      <c r="DL120" s="874">
        <v>7306584</v>
      </c>
      <c r="DM120" s="874"/>
      <c r="DN120" s="874"/>
      <c r="DO120" s="874"/>
      <c r="DP120" s="874"/>
      <c r="DQ120" s="874">
        <v>6632381</v>
      </c>
      <c r="DR120" s="874"/>
      <c r="DS120" s="874"/>
      <c r="DT120" s="874"/>
      <c r="DU120" s="874"/>
      <c r="DV120" s="875">
        <v>55.7</v>
      </c>
      <c r="DW120" s="875"/>
      <c r="DX120" s="875"/>
      <c r="DY120" s="875"/>
      <c r="DZ120" s="876"/>
    </row>
    <row r="121" spans="1:130" s="221" customFormat="1" ht="26.25" customHeight="1" x14ac:dyDescent="0.15">
      <c r="A121" s="852"/>
      <c r="B121" s="853"/>
      <c r="C121" s="895" t="s">
        <v>468</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452</v>
      </c>
      <c r="AB121" s="812"/>
      <c r="AC121" s="812"/>
      <c r="AD121" s="812"/>
      <c r="AE121" s="813"/>
      <c r="AF121" s="814" t="s">
        <v>174</v>
      </c>
      <c r="AG121" s="812"/>
      <c r="AH121" s="812"/>
      <c r="AI121" s="812"/>
      <c r="AJ121" s="813"/>
      <c r="AK121" s="814" t="s">
        <v>469</v>
      </c>
      <c r="AL121" s="812"/>
      <c r="AM121" s="812"/>
      <c r="AN121" s="812"/>
      <c r="AO121" s="813"/>
      <c r="AP121" s="856" t="s">
        <v>174</v>
      </c>
      <c r="AQ121" s="857"/>
      <c r="AR121" s="857"/>
      <c r="AS121" s="857"/>
      <c r="AT121" s="858"/>
      <c r="AU121" s="915"/>
      <c r="AV121" s="916"/>
      <c r="AW121" s="916"/>
      <c r="AX121" s="916"/>
      <c r="AY121" s="917"/>
      <c r="AZ121" s="847" t="s">
        <v>470</v>
      </c>
      <c r="BA121" s="784"/>
      <c r="BB121" s="784"/>
      <c r="BC121" s="784"/>
      <c r="BD121" s="784"/>
      <c r="BE121" s="784"/>
      <c r="BF121" s="784"/>
      <c r="BG121" s="784"/>
      <c r="BH121" s="784"/>
      <c r="BI121" s="784"/>
      <c r="BJ121" s="784"/>
      <c r="BK121" s="784"/>
      <c r="BL121" s="784"/>
      <c r="BM121" s="784"/>
      <c r="BN121" s="784"/>
      <c r="BO121" s="784"/>
      <c r="BP121" s="785"/>
      <c r="BQ121" s="848">
        <v>3863188</v>
      </c>
      <c r="BR121" s="849"/>
      <c r="BS121" s="849"/>
      <c r="BT121" s="849"/>
      <c r="BU121" s="849"/>
      <c r="BV121" s="849">
        <v>3604025</v>
      </c>
      <c r="BW121" s="849"/>
      <c r="BX121" s="849"/>
      <c r="BY121" s="849"/>
      <c r="BZ121" s="849"/>
      <c r="CA121" s="849">
        <v>3456439</v>
      </c>
      <c r="CB121" s="849"/>
      <c r="CC121" s="849"/>
      <c r="CD121" s="849"/>
      <c r="CE121" s="849"/>
      <c r="CF121" s="907">
        <v>29.1</v>
      </c>
      <c r="CG121" s="908"/>
      <c r="CH121" s="908"/>
      <c r="CI121" s="908"/>
      <c r="CJ121" s="908"/>
      <c r="CK121" s="901"/>
      <c r="CL121" s="887"/>
      <c r="CM121" s="887"/>
      <c r="CN121" s="887"/>
      <c r="CO121" s="888"/>
      <c r="CP121" s="867" t="s">
        <v>471</v>
      </c>
      <c r="CQ121" s="868"/>
      <c r="CR121" s="868"/>
      <c r="CS121" s="868"/>
      <c r="CT121" s="868"/>
      <c r="CU121" s="868"/>
      <c r="CV121" s="868"/>
      <c r="CW121" s="868"/>
      <c r="CX121" s="868"/>
      <c r="CY121" s="868"/>
      <c r="CZ121" s="868"/>
      <c r="DA121" s="868"/>
      <c r="DB121" s="868"/>
      <c r="DC121" s="868"/>
      <c r="DD121" s="868"/>
      <c r="DE121" s="868"/>
      <c r="DF121" s="869"/>
      <c r="DG121" s="848">
        <v>236700</v>
      </c>
      <c r="DH121" s="849"/>
      <c r="DI121" s="849"/>
      <c r="DJ121" s="849"/>
      <c r="DK121" s="849"/>
      <c r="DL121" s="849">
        <v>248996</v>
      </c>
      <c r="DM121" s="849"/>
      <c r="DN121" s="849"/>
      <c r="DO121" s="849"/>
      <c r="DP121" s="849"/>
      <c r="DQ121" s="849">
        <v>289654</v>
      </c>
      <c r="DR121" s="849"/>
      <c r="DS121" s="849"/>
      <c r="DT121" s="849"/>
      <c r="DU121" s="849"/>
      <c r="DV121" s="826">
        <v>2.4</v>
      </c>
      <c r="DW121" s="826"/>
      <c r="DX121" s="826"/>
      <c r="DY121" s="826"/>
      <c r="DZ121" s="827"/>
    </row>
    <row r="122" spans="1:130" s="221" customFormat="1" ht="26.25" customHeight="1" x14ac:dyDescent="0.15">
      <c r="A122" s="852"/>
      <c r="B122" s="853"/>
      <c r="C122" s="847" t="s">
        <v>449</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174</v>
      </c>
      <c r="AB122" s="812"/>
      <c r="AC122" s="812"/>
      <c r="AD122" s="812"/>
      <c r="AE122" s="813"/>
      <c r="AF122" s="814" t="s">
        <v>174</v>
      </c>
      <c r="AG122" s="812"/>
      <c r="AH122" s="812"/>
      <c r="AI122" s="812"/>
      <c r="AJ122" s="813"/>
      <c r="AK122" s="814" t="s">
        <v>452</v>
      </c>
      <c r="AL122" s="812"/>
      <c r="AM122" s="812"/>
      <c r="AN122" s="812"/>
      <c r="AO122" s="813"/>
      <c r="AP122" s="856" t="s">
        <v>174</v>
      </c>
      <c r="AQ122" s="857"/>
      <c r="AR122" s="857"/>
      <c r="AS122" s="857"/>
      <c r="AT122" s="858"/>
      <c r="AU122" s="915"/>
      <c r="AV122" s="916"/>
      <c r="AW122" s="916"/>
      <c r="AX122" s="916"/>
      <c r="AY122" s="917"/>
      <c r="AZ122" s="870" t="s">
        <v>472</v>
      </c>
      <c r="BA122" s="871"/>
      <c r="BB122" s="871"/>
      <c r="BC122" s="871"/>
      <c r="BD122" s="871"/>
      <c r="BE122" s="871"/>
      <c r="BF122" s="871"/>
      <c r="BG122" s="871"/>
      <c r="BH122" s="871"/>
      <c r="BI122" s="871"/>
      <c r="BJ122" s="871"/>
      <c r="BK122" s="871"/>
      <c r="BL122" s="871"/>
      <c r="BM122" s="871"/>
      <c r="BN122" s="871"/>
      <c r="BO122" s="871"/>
      <c r="BP122" s="872"/>
      <c r="BQ122" s="911">
        <v>17816988</v>
      </c>
      <c r="BR122" s="877"/>
      <c r="BS122" s="877"/>
      <c r="BT122" s="877"/>
      <c r="BU122" s="877"/>
      <c r="BV122" s="877">
        <v>17520681</v>
      </c>
      <c r="BW122" s="877"/>
      <c r="BX122" s="877"/>
      <c r="BY122" s="877"/>
      <c r="BZ122" s="877"/>
      <c r="CA122" s="877">
        <v>16895470</v>
      </c>
      <c r="CB122" s="877"/>
      <c r="CC122" s="877"/>
      <c r="CD122" s="877"/>
      <c r="CE122" s="877"/>
      <c r="CF122" s="878">
        <v>142</v>
      </c>
      <c r="CG122" s="879"/>
      <c r="CH122" s="879"/>
      <c r="CI122" s="879"/>
      <c r="CJ122" s="879"/>
      <c r="CK122" s="901"/>
      <c r="CL122" s="887"/>
      <c r="CM122" s="887"/>
      <c r="CN122" s="887"/>
      <c r="CO122" s="888"/>
      <c r="CP122" s="867"/>
      <c r="CQ122" s="868"/>
      <c r="CR122" s="868"/>
      <c r="CS122" s="868"/>
      <c r="CT122" s="868"/>
      <c r="CU122" s="868"/>
      <c r="CV122" s="868"/>
      <c r="CW122" s="868"/>
      <c r="CX122" s="868"/>
      <c r="CY122" s="868"/>
      <c r="CZ122" s="868"/>
      <c r="DA122" s="868"/>
      <c r="DB122" s="868"/>
      <c r="DC122" s="868"/>
      <c r="DD122" s="868"/>
      <c r="DE122" s="868"/>
      <c r="DF122" s="869"/>
      <c r="DG122" s="848"/>
      <c r="DH122" s="849"/>
      <c r="DI122" s="849"/>
      <c r="DJ122" s="849"/>
      <c r="DK122" s="849"/>
      <c r="DL122" s="849"/>
      <c r="DM122" s="849"/>
      <c r="DN122" s="849"/>
      <c r="DO122" s="849"/>
      <c r="DP122" s="849"/>
      <c r="DQ122" s="849"/>
      <c r="DR122" s="849"/>
      <c r="DS122" s="849"/>
      <c r="DT122" s="849"/>
      <c r="DU122" s="849"/>
      <c r="DV122" s="826"/>
      <c r="DW122" s="826"/>
      <c r="DX122" s="826"/>
      <c r="DY122" s="826"/>
      <c r="DZ122" s="827"/>
    </row>
    <row r="123" spans="1:130" s="221" customFormat="1" ht="26.25" customHeight="1" x14ac:dyDescent="0.15">
      <c r="A123" s="852"/>
      <c r="B123" s="853"/>
      <c r="C123" s="847" t="s">
        <v>456</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174</v>
      </c>
      <c r="AB123" s="812"/>
      <c r="AC123" s="812"/>
      <c r="AD123" s="812"/>
      <c r="AE123" s="813"/>
      <c r="AF123" s="814" t="s">
        <v>452</v>
      </c>
      <c r="AG123" s="812"/>
      <c r="AH123" s="812"/>
      <c r="AI123" s="812"/>
      <c r="AJ123" s="813"/>
      <c r="AK123" s="814" t="s">
        <v>452</v>
      </c>
      <c r="AL123" s="812"/>
      <c r="AM123" s="812"/>
      <c r="AN123" s="812"/>
      <c r="AO123" s="813"/>
      <c r="AP123" s="856" t="s">
        <v>174</v>
      </c>
      <c r="AQ123" s="857"/>
      <c r="AR123" s="857"/>
      <c r="AS123" s="857"/>
      <c r="AT123" s="858"/>
      <c r="AU123" s="918"/>
      <c r="AV123" s="919"/>
      <c r="AW123" s="919"/>
      <c r="AX123" s="919"/>
      <c r="AY123" s="919"/>
      <c r="AZ123" s="242" t="s">
        <v>187</v>
      </c>
      <c r="BA123" s="242"/>
      <c r="BB123" s="242"/>
      <c r="BC123" s="242"/>
      <c r="BD123" s="242"/>
      <c r="BE123" s="242"/>
      <c r="BF123" s="242"/>
      <c r="BG123" s="242"/>
      <c r="BH123" s="242"/>
      <c r="BI123" s="242"/>
      <c r="BJ123" s="242"/>
      <c r="BK123" s="242"/>
      <c r="BL123" s="242"/>
      <c r="BM123" s="242"/>
      <c r="BN123" s="242"/>
      <c r="BO123" s="909" t="s">
        <v>473</v>
      </c>
      <c r="BP123" s="910"/>
      <c r="BQ123" s="864">
        <v>23905963</v>
      </c>
      <c r="BR123" s="865"/>
      <c r="BS123" s="865"/>
      <c r="BT123" s="865"/>
      <c r="BU123" s="865"/>
      <c r="BV123" s="865">
        <v>23269699</v>
      </c>
      <c r="BW123" s="865"/>
      <c r="BX123" s="865"/>
      <c r="BY123" s="865"/>
      <c r="BZ123" s="865"/>
      <c r="CA123" s="865">
        <v>23196377</v>
      </c>
      <c r="CB123" s="865"/>
      <c r="CC123" s="865"/>
      <c r="CD123" s="865"/>
      <c r="CE123" s="865"/>
      <c r="CF123" s="780"/>
      <c r="CG123" s="781"/>
      <c r="CH123" s="781"/>
      <c r="CI123" s="781"/>
      <c r="CJ123" s="866"/>
      <c r="CK123" s="901"/>
      <c r="CL123" s="887"/>
      <c r="CM123" s="887"/>
      <c r="CN123" s="887"/>
      <c r="CO123" s="888"/>
      <c r="CP123" s="867"/>
      <c r="CQ123" s="868"/>
      <c r="CR123" s="868"/>
      <c r="CS123" s="868"/>
      <c r="CT123" s="868"/>
      <c r="CU123" s="868"/>
      <c r="CV123" s="868"/>
      <c r="CW123" s="868"/>
      <c r="CX123" s="868"/>
      <c r="CY123" s="868"/>
      <c r="CZ123" s="868"/>
      <c r="DA123" s="868"/>
      <c r="DB123" s="868"/>
      <c r="DC123" s="868"/>
      <c r="DD123" s="868"/>
      <c r="DE123" s="868"/>
      <c r="DF123" s="869"/>
      <c r="DG123" s="811"/>
      <c r="DH123" s="812"/>
      <c r="DI123" s="812"/>
      <c r="DJ123" s="812"/>
      <c r="DK123" s="813"/>
      <c r="DL123" s="814"/>
      <c r="DM123" s="812"/>
      <c r="DN123" s="812"/>
      <c r="DO123" s="812"/>
      <c r="DP123" s="813"/>
      <c r="DQ123" s="814"/>
      <c r="DR123" s="812"/>
      <c r="DS123" s="812"/>
      <c r="DT123" s="812"/>
      <c r="DU123" s="813"/>
      <c r="DV123" s="856"/>
      <c r="DW123" s="857"/>
      <c r="DX123" s="857"/>
      <c r="DY123" s="857"/>
      <c r="DZ123" s="858"/>
    </row>
    <row r="124" spans="1:130" s="221" customFormat="1" ht="26.25" customHeight="1" thickBot="1" x14ac:dyDescent="0.2">
      <c r="A124" s="852"/>
      <c r="B124" s="853"/>
      <c r="C124" s="847" t="s">
        <v>460</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174</v>
      </c>
      <c r="AB124" s="812"/>
      <c r="AC124" s="812"/>
      <c r="AD124" s="812"/>
      <c r="AE124" s="813"/>
      <c r="AF124" s="814" t="s">
        <v>469</v>
      </c>
      <c r="AG124" s="812"/>
      <c r="AH124" s="812"/>
      <c r="AI124" s="812"/>
      <c r="AJ124" s="813"/>
      <c r="AK124" s="814" t="s">
        <v>174</v>
      </c>
      <c r="AL124" s="812"/>
      <c r="AM124" s="812"/>
      <c r="AN124" s="812"/>
      <c r="AO124" s="813"/>
      <c r="AP124" s="856" t="s">
        <v>452</v>
      </c>
      <c r="AQ124" s="857"/>
      <c r="AR124" s="857"/>
      <c r="AS124" s="857"/>
      <c r="AT124" s="858"/>
      <c r="AU124" s="859" t="s">
        <v>474</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v>93.8</v>
      </c>
      <c r="BR124" s="863"/>
      <c r="BS124" s="863"/>
      <c r="BT124" s="863"/>
      <c r="BU124" s="863"/>
      <c r="BV124" s="863">
        <v>97.7</v>
      </c>
      <c r="BW124" s="863"/>
      <c r="BX124" s="863"/>
      <c r="BY124" s="863"/>
      <c r="BZ124" s="863"/>
      <c r="CA124" s="863">
        <v>84</v>
      </c>
      <c r="CB124" s="863"/>
      <c r="CC124" s="863"/>
      <c r="CD124" s="863"/>
      <c r="CE124" s="863"/>
      <c r="CF124" s="758"/>
      <c r="CG124" s="759"/>
      <c r="CH124" s="759"/>
      <c r="CI124" s="759"/>
      <c r="CJ124" s="894"/>
      <c r="CK124" s="902"/>
      <c r="CL124" s="902"/>
      <c r="CM124" s="902"/>
      <c r="CN124" s="902"/>
      <c r="CO124" s="903"/>
      <c r="CP124" s="867" t="s">
        <v>475</v>
      </c>
      <c r="CQ124" s="868"/>
      <c r="CR124" s="868"/>
      <c r="CS124" s="868"/>
      <c r="CT124" s="868"/>
      <c r="CU124" s="868"/>
      <c r="CV124" s="868"/>
      <c r="CW124" s="868"/>
      <c r="CX124" s="868"/>
      <c r="CY124" s="868"/>
      <c r="CZ124" s="868"/>
      <c r="DA124" s="868"/>
      <c r="DB124" s="868"/>
      <c r="DC124" s="868"/>
      <c r="DD124" s="868"/>
      <c r="DE124" s="868"/>
      <c r="DF124" s="869"/>
      <c r="DG124" s="795" t="s">
        <v>452</v>
      </c>
      <c r="DH124" s="796"/>
      <c r="DI124" s="796"/>
      <c r="DJ124" s="796"/>
      <c r="DK124" s="797"/>
      <c r="DL124" s="798" t="s">
        <v>174</v>
      </c>
      <c r="DM124" s="796"/>
      <c r="DN124" s="796"/>
      <c r="DO124" s="796"/>
      <c r="DP124" s="797"/>
      <c r="DQ124" s="798" t="s">
        <v>452</v>
      </c>
      <c r="DR124" s="796"/>
      <c r="DS124" s="796"/>
      <c r="DT124" s="796"/>
      <c r="DU124" s="797"/>
      <c r="DV124" s="880" t="s">
        <v>174</v>
      </c>
      <c r="DW124" s="881"/>
      <c r="DX124" s="881"/>
      <c r="DY124" s="881"/>
      <c r="DZ124" s="882"/>
    </row>
    <row r="125" spans="1:130" s="221" customFormat="1" ht="26.25" customHeight="1" x14ac:dyDescent="0.15">
      <c r="A125" s="852"/>
      <c r="B125" s="853"/>
      <c r="C125" s="847" t="s">
        <v>462</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452</v>
      </c>
      <c r="AB125" s="812"/>
      <c r="AC125" s="812"/>
      <c r="AD125" s="812"/>
      <c r="AE125" s="813"/>
      <c r="AF125" s="814" t="s">
        <v>174</v>
      </c>
      <c r="AG125" s="812"/>
      <c r="AH125" s="812"/>
      <c r="AI125" s="812"/>
      <c r="AJ125" s="813"/>
      <c r="AK125" s="814" t="s">
        <v>174</v>
      </c>
      <c r="AL125" s="812"/>
      <c r="AM125" s="812"/>
      <c r="AN125" s="812"/>
      <c r="AO125" s="813"/>
      <c r="AP125" s="856" t="s">
        <v>174</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476</v>
      </c>
      <c r="CL125" s="884"/>
      <c r="CM125" s="884"/>
      <c r="CN125" s="884"/>
      <c r="CO125" s="885"/>
      <c r="CP125" s="892" t="s">
        <v>477</v>
      </c>
      <c r="CQ125" s="840"/>
      <c r="CR125" s="840"/>
      <c r="CS125" s="840"/>
      <c r="CT125" s="840"/>
      <c r="CU125" s="840"/>
      <c r="CV125" s="840"/>
      <c r="CW125" s="840"/>
      <c r="CX125" s="840"/>
      <c r="CY125" s="840"/>
      <c r="CZ125" s="840"/>
      <c r="DA125" s="840"/>
      <c r="DB125" s="840"/>
      <c r="DC125" s="840"/>
      <c r="DD125" s="840"/>
      <c r="DE125" s="840"/>
      <c r="DF125" s="841"/>
      <c r="DG125" s="893" t="s">
        <v>452</v>
      </c>
      <c r="DH125" s="874"/>
      <c r="DI125" s="874"/>
      <c r="DJ125" s="874"/>
      <c r="DK125" s="874"/>
      <c r="DL125" s="874" t="s">
        <v>174</v>
      </c>
      <c r="DM125" s="874"/>
      <c r="DN125" s="874"/>
      <c r="DO125" s="874"/>
      <c r="DP125" s="874"/>
      <c r="DQ125" s="874" t="s">
        <v>174</v>
      </c>
      <c r="DR125" s="874"/>
      <c r="DS125" s="874"/>
      <c r="DT125" s="874"/>
      <c r="DU125" s="874"/>
      <c r="DV125" s="875" t="s">
        <v>174</v>
      </c>
      <c r="DW125" s="875"/>
      <c r="DX125" s="875"/>
      <c r="DY125" s="875"/>
      <c r="DZ125" s="876"/>
    </row>
    <row r="126" spans="1:130" s="221" customFormat="1" ht="26.25" customHeight="1" thickBot="1" x14ac:dyDescent="0.2">
      <c r="A126" s="852"/>
      <c r="B126" s="853"/>
      <c r="C126" s="847" t="s">
        <v>464</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452</v>
      </c>
      <c r="AB126" s="812"/>
      <c r="AC126" s="812"/>
      <c r="AD126" s="812"/>
      <c r="AE126" s="813"/>
      <c r="AF126" s="814" t="s">
        <v>452</v>
      </c>
      <c r="AG126" s="812"/>
      <c r="AH126" s="812"/>
      <c r="AI126" s="812"/>
      <c r="AJ126" s="813"/>
      <c r="AK126" s="814" t="s">
        <v>452</v>
      </c>
      <c r="AL126" s="812"/>
      <c r="AM126" s="812"/>
      <c r="AN126" s="812"/>
      <c r="AO126" s="813"/>
      <c r="AP126" s="856" t="s">
        <v>452</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478</v>
      </c>
      <c r="CQ126" s="784"/>
      <c r="CR126" s="784"/>
      <c r="CS126" s="784"/>
      <c r="CT126" s="784"/>
      <c r="CU126" s="784"/>
      <c r="CV126" s="784"/>
      <c r="CW126" s="784"/>
      <c r="CX126" s="784"/>
      <c r="CY126" s="784"/>
      <c r="CZ126" s="784"/>
      <c r="DA126" s="784"/>
      <c r="DB126" s="784"/>
      <c r="DC126" s="784"/>
      <c r="DD126" s="784"/>
      <c r="DE126" s="784"/>
      <c r="DF126" s="785"/>
      <c r="DG126" s="848" t="s">
        <v>174</v>
      </c>
      <c r="DH126" s="849"/>
      <c r="DI126" s="849"/>
      <c r="DJ126" s="849"/>
      <c r="DK126" s="849"/>
      <c r="DL126" s="849" t="s">
        <v>452</v>
      </c>
      <c r="DM126" s="849"/>
      <c r="DN126" s="849"/>
      <c r="DO126" s="849"/>
      <c r="DP126" s="849"/>
      <c r="DQ126" s="849" t="s">
        <v>174</v>
      </c>
      <c r="DR126" s="849"/>
      <c r="DS126" s="849"/>
      <c r="DT126" s="849"/>
      <c r="DU126" s="849"/>
      <c r="DV126" s="826" t="s">
        <v>174</v>
      </c>
      <c r="DW126" s="826"/>
      <c r="DX126" s="826"/>
      <c r="DY126" s="826"/>
      <c r="DZ126" s="827"/>
    </row>
    <row r="127" spans="1:130" s="221" customFormat="1" ht="26.25" customHeight="1" x14ac:dyDescent="0.15">
      <c r="A127" s="854"/>
      <c r="B127" s="855"/>
      <c r="C127" s="870" t="s">
        <v>479</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452</v>
      </c>
      <c r="AB127" s="812"/>
      <c r="AC127" s="812"/>
      <c r="AD127" s="812"/>
      <c r="AE127" s="813"/>
      <c r="AF127" s="814" t="s">
        <v>452</v>
      </c>
      <c r="AG127" s="812"/>
      <c r="AH127" s="812"/>
      <c r="AI127" s="812"/>
      <c r="AJ127" s="813"/>
      <c r="AK127" s="814" t="s">
        <v>452</v>
      </c>
      <c r="AL127" s="812"/>
      <c r="AM127" s="812"/>
      <c r="AN127" s="812"/>
      <c r="AO127" s="813"/>
      <c r="AP127" s="856" t="s">
        <v>174</v>
      </c>
      <c r="AQ127" s="857"/>
      <c r="AR127" s="857"/>
      <c r="AS127" s="857"/>
      <c r="AT127" s="858"/>
      <c r="AU127" s="223"/>
      <c r="AV127" s="223"/>
      <c r="AW127" s="223"/>
      <c r="AX127" s="873" t="s">
        <v>480</v>
      </c>
      <c r="AY127" s="844"/>
      <c r="AZ127" s="844"/>
      <c r="BA127" s="844"/>
      <c r="BB127" s="844"/>
      <c r="BC127" s="844"/>
      <c r="BD127" s="844"/>
      <c r="BE127" s="845"/>
      <c r="BF127" s="843" t="s">
        <v>481</v>
      </c>
      <c r="BG127" s="844"/>
      <c r="BH127" s="844"/>
      <c r="BI127" s="844"/>
      <c r="BJ127" s="844"/>
      <c r="BK127" s="844"/>
      <c r="BL127" s="845"/>
      <c r="BM127" s="843" t="s">
        <v>482</v>
      </c>
      <c r="BN127" s="844"/>
      <c r="BO127" s="844"/>
      <c r="BP127" s="844"/>
      <c r="BQ127" s="844"/>
      <c r="BR127" s="844"/>
      <c r="BS127" s="845"/>
      <c r="BT127" s="843" t="s">
        <v>483</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484</v>
      </c>
      <c r="CQ127" s="784"/>
      <c r="CR127" s="784"/>
      <c r="CS127" s="784"/>
      <c r="CT127" s="784"/>
      <c r="CU127" s="784"/>
      <c r="CV127" s="784"/>
      <c r="CW127" s="784"/>
      <c r="CX127" s="784"/>
      <c r="CY127" s="784"/>
      <c r="CZ127" s="784"/>
      <c r="DA127" s="784"/>
      <c r="DB127" s="784"/>
      <c r="DC127" s="784"/>
      <c r="DD127" s="784"/>
      <c r="DE127" s="784"/>
      <c r="DF127" s="785"/>
      <c r="DG127" s="848" t="s">
        <v>452</v>
      </c>
      <c r="DH127" s="849"/>
      <c r="DI127" s="849"/>
      <c r="DJ127" s="849"/>
      <c r="DK127" s="849"/>
      <c r="DL127" s="849" t="s">
        <v>174</v>
      </c>
      <c r="DM127" s="849"/>
      <c r="DN127" s="849"/>
      <c r="DO127" s="849"/>
      <c r="DP127" s="849"/>
      <c r="DQ127" s="849" t="s">
        <v>174</v>
      </c>
      <c r="DR127" s="849"/>
      <c r="DS127" s="849"/>
      <c r="DT127" s="849"/>
      <c r="DU127" s="849"/>
      <c r="DV127" s="826" t="s">
        <v>174</v>
      </c>
      <c r="DW127" s="826"/>
      <c r="DX127" s="826"/>
      <c r="DY127" s="826"/>
      <c r="DZ127" s="827"/>
    </row>
    <row r="128" spans="1:130" s="221" customFormat="1" ht="26.25" customHeight="1" thickBot="1" x14ac:dyDescent="0.2">
      <c r="A128" s="828" t="s">
        <v>485</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486</v>
      </c>
      <c r="X128" s="830"/>
      <c r="Y128" s="830"/>
      <c r="Z128" s="831"/>
      <c r="AA128" s="832">
        <v>327605</v>
      </c>
      <c r="AB128" s="833"/>
      <c r="AC128" s="833"/>
      <c r="AD128" s="833"/>
      <c r="AE128" s="834"/>
      <c r="AF128" s="835">
        <v>319209</v>
      </c>
      <c r="AG128" s="833"/>
      <c r="AH128" s="833"/>
      <c r="AI128" s="833"/>
      <c r="AJ128" s="834"/>
      <c r="AK128" s="835">
        <v>287607</v>
      </c>
      <c r="AL128" s="833"/>
      <c r="AM128" s="833"/>
      <c r="AN128" s="833"/>
      <c r="AO128" s="834"/>
      <c r="AP128" s="836"/>
      <c r="AQ128" s="837"/>
      <c r="AR128" s="837"/>
      <c r="AS128" s="837"/>
      <c r="AT128" s="838"/>
      <c r="AU128" s="223"/>
      <c r="AV128" s="223"/>
      <c r="AW128" s="223"/>
      <c r="AX128" s="839" t="s">
        <v>487</v>
      </c>
      <c r="AY128" s="840"/>
      <c r="AZ128" s="840"/>
      <c r="BA128" s="840"/>
      <c r="BB128" s="840"/>
      <c r="BC128" s="840"/>
      <c r="BD128" s="840"/>
      <c r="BE128" s="841"/>
      <c r="BF128" s="818" t="s">
        <v>174</v>
      </c>
      <c r="BG128" s="819"/>
      <c r="BH128" s="819"/>
      <c r="BI128" s="819"/>
      <c r="BJ128" s="819"/>
      <c r="BK128" s="819"/>
      <c r="BL128" s="842"/>
      <c r="BM128" s="818">
        <v>12.91</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488</v>
      </c>
      <c r="CQ128" s="762"/>
      <c r="CR128" s="762"/>
      <c r="CS128" s="762"/>
      <c r="CT128" s="762"/>
      <c r="CU128" s="762"/>
      <c r="CV128" s="762"/>
      <c r="CW128" s="762"/>
      <c r="CX128" s="762"/>
      <c r="CY128" s="762"/>
      <c r="CZ128" s="762"/>
      <c r="DA128" s="762"/>
      <c r="DB128" s="762"/>
      <c r="DC128" s="762"/>
      <c r="DD128" s="762"/>
      <c r="DE128" s="762"/>
      <c r="DF128" s="763"/>
      <c r="DG128" s="822" t="s">
        <v>174</v>
      </c>
      <c r="DH128" s="823"/>
      <c r="DI128" s="823"/>
      <c r="DJ128" s="823"/>
      <c r="DK128" s="823"/>
      <c r="DL128" s="823" t="s">
        <v>174</v>
      </c>
      <c r="DM128" s="823"/>
      <c r="DN128" s="823"/>
      <c r="DO128" s="823"/>
      <c r="DP128" s="823"/>
      <c r="DQ128" s="823" t="s">
        <v>452</v>
      </c>
      <c r="DR128" s="823"/>
      <c r="DS128" s="823"/>
      <c r="DT128" s="823"/>
      <c r="DU128" s="823"/>
      <c r="DV128" s="824" t="s">
        <v>452</v>
      </c>
      <c r="DW128" s="824"/>
      <c r="DX128" s="824"/>
      <c r="DY128" s="824"/>
      <c r="DZ128" s="825"/>
    </row>
    <row r="129" spans="1:131" s="221" customFormat="1" ht="26.25" customHeight="1" x14ac:dyDescent="0.15">
      <c r="A129" s="806" t="s">
        <v>106</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489</v>
      </c>
      <c r="X129" s="809"/>
      <c r="Y129" s="809"/>
      <c r="Z129" s="810"/>
      <c r="AA129" s="811">
        <v>12417400</v>
      </c>
      <c r="AB129" s="812"/>
      <c r="AC129" s="812"/>
      <c r="AD129" s="812"/>
      <c r="AE129" s="813"/>
      <c r="AF129" s="814">
        <v>12762834</v>
      </c>
      <c r="AG129" s="812"/>
      <c r="AH129" s="812"/>
      <c r="AI129" s="812"/>
      <c r="AJ129" s="813"/>
      <c r="AK129" s="814">
        <v>13360786</v>
      </c>
      <c r="AL129" s="812"/>
      <c r="AM129" s="812"/>
      <c r="AN129" s="812"/>
      <c r="AO129" s="813"/>
      <c r="AP129" s="815"/>
      <c r="AQ129" s="816"/>
      <c r="AR129" s="816"/>
      <c r="AS129" s="816"/>
      <c r="AT129" s="817"/>
      <c r="AU129" s="224"/>
      <c r="AV129" s="224"/>
      <c r="AW129" s="224"/>
      <c r="AX129" s="783" t="s">
        <v>490</v>
      </c>
      <c r="AY129" s="784"/>
      <c r="AZ129" s="784"/>
      <c r="BA129" s="784"/>
      <c r="BB129" s="784"/>
      <c r="BC129" s="784"/>
      <c r="BD129" s="784"/>
      <c r="BE129" s="785"/>
      <c r="BF129" s="802" t="s">
        <v>174</v>
      </c>
      <c r="BG129" s="803"/>
      <c r="BH129" s="803"/>
      <c r="BI129" s="803"/>
      <c r="BJ129" s="803"/>
      <c r="BK129" s="803"/>
      <c r="BL129" s="804"/>
      <c r="BM129" s="802">
        <v>17.91</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491</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492</v>
      </c>
      <c r="X130" s="809"/>
      <c r="Y130" s="809"/>
      <c r="Z130" s="810"/>
      <c r="AA130" s="811">
        <v>1523424</v>
      </c>
      <c r="AB130" s="812"/>
      <c r="AC130" s="812"/>
      <c r="AD130" s="812"/>
      <c r="AE130" s="813"/>
      <c r="AF130" s="814">
        <v>1501769</v>
      </c>
      <c r="AG130" s="812"/>
      <c r="AH130" s="812"/>
      <c r="AI130" s="812"/>
      <c r="AJ130" s="813"/>
      <c r="AK130" s="814">
        <v>1463282</v>
      </c>
      <c r="AL130" s="812"/>
      <c r="AM130" s="812"/>
      <c r="AN130" s="812"/>
      <c r="AO130" s="813"/>
      <c r="AP130" s="815"/>
      <c r="AQ130" s="816"/>
      <c r="AR130" s="816"/>
      <c r="AS130" s="816"/>
      <c r="AT130" s="817"/>
      <c r="AU130" s="224"/>
      <c r="AV130" s="224"/>
      <c r="AW130" s="224"/>
      <c r="AX130" s="783" t="s">
        <v>493</v>
      </c>
      <c r="AY130" s="784"/>
      <c r="AZ130" s="784"/>
      <c r="BA130" s="784"/>
      <c r="BB130" s="784"/>
      <c r="BC130" s="784"/>
      <c r="BD130" s="784"/>
      <c r="BE130" s="785"/>
      <c r="BF130" s="786">
        <v>6.7</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494</v>
      </c>
      <c r="X131" s="793"/>
      <c r="Y131" s="793"/>
      <c r="Z131" s="794"/>
      <c r="AA131" s="795">
        <v>10893976</v>
      </c>
      <c r="AB131" s="796"/>
      <c r="AC131" s="796"/>
      <c r="AD131" s="796"/>
      <c r="AE131" s="797"/>
      <c r="AF131" s="798">
        <v>11261065</v>
      </c>
      <c r="AG131" s="796"/>
      <c r="AH131" s="796"/>
      <c r="AI131" s="796"/>
      <c r="AJ131" s="797"/>
      <c r="AK131" s="798">
        <v>11897504</v>
      </c>
      <c r="AL131" s="796"/>
      <c r="AM131" s="796"/>
      <c r="AN131" s="796"/>
      <c r="AO131" s="797"/>
      <c r="AP131" s="799"/>
      <c r="AQ131" s="800"/>
      <c r="AR131" s="800"/>
      <c r="AS131" s="800"/>
      <c r="AT131" s="801"/>
      <c r="AU131" s="224"/>
      <c r="AV131" s="224"/>
      <c r="AW131" s="224"/>
      <c r="AX131" s="761" t="s">
        <v>495</v>
      </c>
      <c r="AY131" s="762"/>
      <c r="AZ131" s="762"/>
      <c r="BA131" s="762"/>
      <c r="BB131" s="762"/>
      <c r="BC131" s="762"/>
      <c r="BD131" s="762"/>
      <c r="BE131" s="763"/>
      <c r="BF131" s="764">
        <v>84</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496</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497</v>
      </c>
      <c r="W132" s="774"/>
      <c r="X132" s="774"/>
      <c r="Y132" s="774"/>
      <c r="Z132" s="775"/>
      <c r="AA132" s="776">
        <v>6.7865763609999998</v>
      </c>
      <c r="AB132" s="777"/>
      <c r="AC132" s="777"/>
      <c r="AD132" s="777"/>
      <c r="AE132" s="778"/>
      <c r="AF132" s="779">
        <v>6.469192745</v>
      </c>
      <c r="AG132" s="777"/>
      <c r="AH132" s="777"/>
      <c r="AI132" s="777"/>
      <c r="AJ132" s="778"/>
      <c r="AK132" s="779">
        <v>6.9009180409999997</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498</v>
      </c>
      <c r="W133" s="753"/>
      <c r="X133" s="753"/>
      <c r="Y133" s="753"/>
      <c r="Z133" s="754"/>
      <c r="AA133" s="755">
        <v>7.5</v>
      </c>
      <c r="AB133" s="756"/>
      <c r="AC133" s="756"/>
      <c r="AD133" s="756"/>
      <c r="AE133" s="757"/>
      <c r="AF133" s="755">
        <v>7.4</v>
      </c>
      <c r="AG133" s="756"/>
      <c r="AH133" s="756"/>
      <c r="AI133" s="756"/>
      <c r="AJ133" s="757"/>
      <c r="AK133" s="755">
        <v>6.7</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SnQRkJXV+1jwuo3CKCKoeEABDT9gxwKR6ceB1dH3IVaoMfyjdhCvgDazPq5fdaOipbkZvGf3ty+1f6tSfo9snw==" saltValue="Mrl5tGUR8LHdCrHy3aApG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499</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mzaP/ufkKbdqMfVfLIK4+JDXUO5S9GEtBqg16eFRSs1bPcIZdOieAcgFQ3koAzWO7qZkrCcRYnU9DiXBZlZCAg==" saltValue="QqbRX2TbHDCB0yTQXlxw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YwgFtMbFZr3v0zq55zv4DIt+mqXNXaRP1oiEVtizYoKHZBtoaRE83OOFsnEQBBBLuvBOJP9YburB/480Y+GoQ==" saltValue="FWAPqvppVeoQoRhni4Ms2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500</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501</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0" t="s">
        <v>502</v>
      </c>
      <c r="AP7" s="263"/>
      <c r="AQ7" s="264" t="s">
        <v>503</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1"/>
      <c r="AP8" s="269" t="s">
        <v>504</v>
      </c>
      <c r="AQ8" s="270" t="s">
        <v>505</v>
      </c>
      <c r="AR8" s="271" t="s">
        <v>506</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2" t="s">
        <v>507</v>
      </c>
      <c r="AL9" s="1163"/>
      <c r="AM9" s="1163"/>
      <c r="AN9" s="1164"/>
      <c r="AO9" s="272">
        <v>4333712</v>
      </c>
      <c r="AP9" s="272">
        <v>77721</v>
      </c>
      <c r="AQ9" s="273">
        <v>65025</v>
      </c>
      <c r="AR9" s="274">
        <v>19.5</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2" t="s">
        <v>508</v>
      </c>
      <c r="AL10" s="1163"/>
      <c r="AM10" s="1163"/>
      <c r="AN10" s="1164"/>
      <c r="AO10" s="275">
        <v>598223</v>
      </c>
      <c r="AP10" s="275">
        <v>10729</v>
      </c>
      <c r="AQ10" s="276">
        <v>6119</v>
      </c>
      <c r="AR10" s="277">
        <v>75.3</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2" t="s">
        <v>509</v>
      </c>
      <c r="AL11" s="1163"/>
      <c r="AM11" s="1163"/>
      <c r="AN11" s="1164"/>
      <c r="AO11" s="275">
        <v>64115</v>
      </c>
      <c r="AP11" s="275">
        <v>1150</v>
      </c>
      <c r="AQ11" s="276">
        <v>1220</v>
      </c>
      <c r="AR11" s="277">
        <v>-5.7</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2" t="s">
        <v>510</v>
      </c>
      <c r="AL12" s="1163"/>
      <c r="AM12" s="1163"/>
      <c r="AN12" s="1164"/>
      <c r="AO12" s="275" t="s">
        <v>511</v>
      </c>
      <c r="AP12" s="275" t="s">
        <v>511</v>
      </c>
      <c r="AQ12" s="276">
        <v>12</v>
      </c>
      <c r="AR12" s="277" t="s">
        <v>511</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2" t="s">
        <v>512</v>
      </c>
      <c r="AL13" s="1163"/>
      <c r="AM13" s="1163"/>
      <c r="AN13" s="1164"/>
      <c r="AO13" s="275">
        <v>101826</v>
      </c>
      <c r="AP13" s="275">
        <v>1826</v>
      </c>
      <c r="AQ13" s="276">
        <v>2792</v>
      </c>
      <c r="AR13" s="277">
        <v>-34.6</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2" t="s">
        <v>513</v>
      </c>
      <c r="AL14" s="1163"/>
      <c r="AM14" s="1163"/>
      <c r="AN14" s="1164"/>
      <c r="AO14" s="275">
        <v>29938</v>
      </c>
      <c r="AP14" s="275">
        <v>537</v>
      </c>
      <c r="AQ14" s="276">
        <v>1408</v>
      </c>
      <c r="AR14" s="277">
        <v>-61.9</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5" t="s">
        <v>514</v>
      </c>
      <c r="AL15" s="1166"/>
      <c r="AM15" s="1166"/>
      <c r="AN15" s="1167"/>
      <c r="AO15" s="275">
        <v>-256579</v>
      </c>
      <c r="AP15" s="275">
        <v>-4601</v>
      </c>
      <c r="AQ15" s="276">
        <v>-3962</v>
      </c>
      <c r="AR15" s="277">
        <v>16.100000000000001</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5" t="s">
        <v>187</v>
      </c>
      <c r="AL16" s="1166"/>
      <c r="AM16" s="1166"/>
      <c r="AN16" s="1167"/>
      <c r="AO16" s="275">
        <v>4871235</v>
      </c>
      <c r="AP16" s="275">
        <v>87361</v>
      </c>
      <c r="AQ16" s="276">
        <v>72615</v>
      </c>
      <c r="AR16" s="277">
        <v>20.3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515</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516</v>
      </c>
      <c r="AP20" s="284" t="s">
        <v>517</v>
      </c>
      <c r="AQ20" s="285" t="s">
        <v>518</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8" t="s">
        <v>519</v>
      </c>
      <c r="AL21" s="1169"/>
      <c r="AM21" s="1169"/>
      <c r="AN21" s="1170"/>
      <c r="AO21" s="288">
        <v>7.77</v>
      </c>
      <c r="AP21" s="289">
        <v>6.51</v>
      </c>
      <c r="AQ21" s="290">
        <v>1.26</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8" t="s">
        <v>520</v>
      </c>
      <c r="AL22" s="1169"/>
      <c r="AM22" s="1169"/>
      <c r="AN22" s="1170"/>
      <c r="AO22" s="293">
        <v>100.1</v>
      </c>
      <c r="AP22" s="294">
        <v>98.4</v>
      </c>
      <c r="AQ22" s="295">
        <v>1.7</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1" t="s">
        <v>521</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8"/>
    </row>
    <row r="27" spans="1:46" x14ac:dyDescent="0.15">
      <c r="A27" s="300"/>
      <c r="AO27" s="253"/>
      <c r="AP27" s="253"/>
      <c r="AQ27" s="253"/>
      <c r="AR27" s="253"/>
      <c r="AS27" s="253"/>
      <c r="AT27" s="253"/>
    </row>
    <row r="28" spans="1:46" ht="17.25" x14ac:dyDescent="0.15">
      <c r="A28" s="254" t="s">
        <v>522</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523</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0" t="s">
        <v>502</v>
      </c>
      <c r="AP30" s="263"/>
      <c r="AQ30" s="264" t="s">
        <v>503</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1"/>
      <c r="AP31" s="269" t="s">
        <v>504</v>
      </c>
      <c r="AQ31" s="270" t="s">
        <v>505</v>
      </c>
      <c r="AR31" s="271" t="s">
        <v>506</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2" t="s">
        <v>524</v>
      </c>
      <c r="AL32" s="1153"/>
      <c r="AM32" s="1153"/>
      <c r="AN32" s="1154"/>
      <c r="AO32" s="303">
        <v>2164670</v>
      </c>
      <c r="AP32" s="303">
        <v>38821</v>
      </c>
      <c r="AQ32" s="304">
        <v>34910</v>
      </c>
      <c r="AR32" s="305">
        <v>11.2</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2" t="s">
        <v>525</v>
      </c>
      <c r="AL33" s="1153"/>
      <c r="AM33" s="1153"/>
      <c r="AN33" s="1154"/>
      <c r="AO33" s="303" t="s">
        <v>511</v>
      </c>
      <c r="AP33" s="303" t="s">
        <v>511</v>
      </c>
      <c r="AQ33" s="304" t="s">
        <v>511</v>
      </c>
      <c r="AR33" s="305" t="s">
        <v>511</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2" t="s">
        <v>526</v>
      </c>
      <c r="AL34" s="1153"/>
      <c r="AM34" s="1153"/>
      <c r="AN34" s="1154"/>
      <c r="AO34" s="303" t="s">
        <v>511</v>
      </c>
      <c r="AP34" s="303" t="s">
        <v>511</v>
      </c>
      <c r="AQ34" s="304">
        <v>4</v>
      </c>
      <c r="AR34" s="305" t="s">
        <v>511</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2" t="s">
        <v>527</v>
      </c>
      <c r="AL35" s="1153"/>
      <c r="AM35" s="1153"/>
      <c r="AN35" s="1154"/>
      <c r="AO35" s="303">
        <v>203758</v>
      </c>
      <c r="AP35" s="303">
        <v>3654</v>
      </c>
      <c r="AQ35" s="304">
        <v>8517</v>
      </c>
      <c r="AR35" s="305">
        <v>-57.1</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2" t="s">
        <v>528</v>
      </c>
      <c r="AL36" s="1153"/>
      <c r="AM36" s="1153"/>
      <c r="AN36" s="1154"/>
      <c r="AO36" s="303">
        <v>114357</v>
      </c>
      <c r="AP36" s="303">
        <v>2051</v>
      </c>
      <c r="AQ36" s="304">
        <v>1600</v>
      </c>
      <c r="AR36" s="305">
        <v>28.2</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2" t="s">
        <v>529</v>
      </c>
      <c r="AL37" s="1153"/>
      <c r="AM37" s="1153"/>
      <c r="AN37" s="1154"/>
      <c r="AO37" s="303">
        <v>89086</v>
      </c>
      <c r="AP37" s="303">
        <v>1598</v>
      </c>
      <c r="AQ37" s="304">
        <v>1669</v>
      </c>
      <c r="AR37" s="305">
        <v>-4.3</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5" t="s">
        <v>530</v>
      </c>
      <c r="AL38" s="1156"/>
      <c r="AM38" s="1156"/>
      <c r="AN38" s="1157"/>
      <c r="AO38" s="306">
        <v>55</v>
      </c>
      <c r="AP38" s="306">
        <v>1</v>
      </c>
      <c r="AQ38" s="307">
        <v>1</v>
      </c>
      <c r="AR38" s="295">
        <v>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5" t="s">
        <v>531</v>
      </c>
      <c r="AL39" s="1156"/>
      <c r="AM39" s="1156"/>
      <c r="AN39" s="1157"/>
      <c r="AO39" s="303">
        <v>-287607</v>
      </c>
      <c r="AP39" s="303">
        <v>-5158</v>
      </c>
      <c r="AQ39" s="304">
        <v>-6461</v>
      </c>
      <c r="AR39" s="305">
        <v>-20.2</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2" t="s">
        <v>532</v>
      </c>
      <c r="AL40" s="1153"/>
      <c r="AM40" s="1153"/>
      <c r="AN40" s="1154"/>
      <c r="AO40" s="303">
        <v>-1463282</v>
      </c>
      <c r="AP40" s="303">
        <v>-26243</v>
      </c>
      <c r="AQ40" s="304">
        <v>-28321</v>
      </c>
      <c r="AR40" s="305">
        <v>-7.3</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8" t="s">
        <v>298</v>
      </c>
      <c r="AL41" s="1159"/>
      <c r="AM41" s="1159"/>
      <c r="AN41" s="1160"/>
      <c r="AO41" s="303">
        <v>821037</v>
      </c>
      <c r="AP41" s="303">
        <v>14724</v>
      </c>
      <c r="AQ41" s="304">
        <v>11918</v>
      </c>
      <c r="AR41" s="305">
        <v>23.5</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533</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534</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535</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5" t="s">
        <v>502</v>
      </c>
      <c r="AN49" s="1147" t="s">
        <v>536</v>
      </c>
      <c r="AO49" s="1148"/>
      <c r="AP49" s="1148"/>
      <c r="AQ49" s="1148"/>
      <c r="AR49" s="114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6"/>
      <c r="AN50" s="319" t="s">
        <v>537</v>
      </c>
      <c r="AO50" s="320" t="s">
        <v>538</v>
      </c>
      <c r="AP50" s="321" t="s">
        <v>539</v>
      </c>
      <c r="AQ50" s="322" t="s">
        <v>540</v>
      </c>
      <c r="AR50" s="323" t="s">
        <v>541</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542</v>
      </c>
      <c r="AL51" s="316"/>
      <c r="AM51" s="324">
        <v>2535176</v>
      </c>
      <c r="AN51" s="325">
        <v>43752</v>
      </c>
      <c r="AO51" s="326">
        <v>52.3</v>
      </c>
      <c r="AP51" s="327">
        <v>47820</v>
      </c>
      <c r="AQ51" s="328">
        <v>7.5</v>
      </c>
      <c r="AR51" s="329">
        <v>44.8</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543</v>
      </c>
      <c r="AM52" s="332">
        <v>1521725</v>
      </c>
      <c r="AN52" s="333">
        <v>26262</v>
      </c>
      <c r="AO52" s="334">
        <v>65.8</v>
      </c>
      <c r="AP52" s="335">
        <v>25855</v>
      </c>
      <c r="AQ52" s="336">
        <v>-0.1</v>
      </c>
      <c r="AR52" s="337">
        <v>65.900000000000006</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544</v>
      </c>
      <c r="AL53" s="316"/>
      <c r="AM53" s="324">
        <v>1668855</v>
      </c>
      <c r="AN53" s="325">
        <v>29096</v>
      </c>
      <c r="AO53" s="326">
        <v>-33.5</v>
      </c>
      <c r="AP53" s="327">
        <v>41934</v>
      </c>
      <c r="AQ53" s="328">
        <v>-12.3</v>
      </c>
      <c r="AR53" s="329">
        <v>-21.2</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543</v>
      </c>
      <c r="AM54" s="332">
        <v>680164</v>
      </c>
      <c r="AN54" s="333">
        <v>11858</v>
      </c>
      <c r="AO54" s="334">
        <v>-54.8</v>
      </c>
      <c r="AP54" s="335">
        <v>23352</v>
      </c>
      <c r="AQ54" s="336">
        <v>-9.6999999999999993</v>
      </c>
      <c r="AR54" s="337">
        <v>-45.1</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545</v>
      </c>
      <c r="AL55" s="316"/>
      <c r="AM55" s="324">
        <v>2444946</v>
      </c>
      <c r="AN55" s="325">
        <v>43057</v>
      </c>
      <c r="AO55" s="326">
        <v>48</v>
      </c>
      <c r="AP55" s="327">
        <v>45588</v>
      </c>
      <c r="AQ55" s="328">
        <v>8.6999999999999993</v>
      </c>
      <c r="AR55" s="329">
        <v>39.299999999999997</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543</v>
      </c>
      <c r="AM56" s="332">
        <v>1609041</v>
      </c>
      <c r="AN56" s="333">
        <v>28336</v>
      </c>
      <c r="AO56" s="334">
        <v>139</v>
      </c>
      <c r="AP56" s="335">
        <v>24150</v>
      </c>
      <c r="AQ56" s="336">
        <v>3.4</v>
      </c>
      <c r="AR56" s="337">
        <v>135.6</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546</v>
      </c>
      <c r="AL57" s="316"/>
      <c r="AM57" s="324">
        <v>3322592</v>
      </c>
      <c r="AN57" s="325">
        <v>58974</v>
      </c>
      <c r="AO57" s="326">
        <v>37</v>
      </c>
      <c r="AP57" s="327">
        <v>45483</v>
      </c>
      <c r="AQ57" s="328">
        <v>-0.2</v>
      </c>
      <c r="AR57" s="329">
        <v>37.200000000000003</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543</v>
      </c>
      <c r="AM58" s="332">
        <v>2866172</v>
      </c>
      <c r="AN58" s="333">
        <v>50873</v>
      </c>
      <c r="AO58" s="334">
        <v>79.5</v>
      </c>
      <c r="AP58" s="335">
        <v>24241</v>
      </c>
      <c r="AQ58" s="336">
        <v>0.4</v>
      </c>
      <c r="AR58" s="337">
        <v>79.099999999999994</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547</v>
      </c>
      <c r="AL59" s="316"/>
      <c r="AM59" s="324">
        <v>1417885</v>
      </c>
      <c r="AN59" s="325">
        <v>25428</v>
      </c>
      <c r="AO59" s="326">
        <v>-56.9</v>
      </c>
      <c r="AP59" s="327">
        <v>45945</v>
      </c>
      <c r="AQ59" s="328">
        <v>1</v>
      </c>
      <c r="AR59" s="329">
        <v>-57.9</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543</v>
      </c>
      <c r="AM60" s="332">
        <v>1111473</v>
      </c>
      <c r="AN60" s="333">
        <v>19933</v>
      </c>
      <c r="AO60" s="334">
        <v>-60.8</v>
      </c>
      <c r="AP60" s="335">
        <v>25180</v>
      </c>
      <c r="AQ60" s="336">
        <v>3.9</v>
      </c>
      <c r="AR60" s="337">
        <v>-64.7</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548</v>
      </c>
      <c r="AL61" s="338"/>
      <c r="AM61" s="339">
        <v>2277891</v>
      </c>
      <c r="AN61" s="340">
        <v>40061</v>
      </c>
      <c r="AO61" s="341">
        <v>9.4</v>
      </c>
      <c r="AP61" s="342">
        <v>45354</v>
      </c>
      <c r="AQ61" s="343">
        <v>0.9</v>
      </c>
      <c r="AR61" s="329">
        <v>8.5</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543</v>
      </c>
      <c r="AM62" s="332">
        <v>1557715</v>
      </c>
      <c r="AN62" s="333">
        <v>27452</v>
      </c>
      <c r="AO62" s="334">
        <v>33.700000000000003</v>
      </c>
      <c r="AP62" s="335">
        <v>24556</v>
      </c>
      <c r="AQ62" s="336">
        <v>-0.4</v>
      </c>
      <c r="AR62" s="337">
        <v>34.1</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LdtpvpKcpNLFx3u2yywYRYNu4iDftON3C3CuiSoqnrH/COcauOzV/Y3XQGc0JD6SASkOrWXc5PVRMHQFeUGu4w==" saltValue="FhiB58CbrDpj1dpcr1Pb+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550</v>
      </c>
    </row>
    <row r="121" spans="125:125" ht="13.5" hidden="1" customHeight="1" x14ac:dyDescent="0.15">
      <c r="DU121" s="250"/>
    </row>
  </sheetData>
  <sheetProtection algorithmName="SHA-512" hashValue="hhY3F6IbGIx8KDjj6Jz3B2ioT3eAQpCSiBEOd+3xIdmWAY43Guyzv6M46v9okA8gbQckO8EK7hp8jIn7FqOKeA==" saltValue="+wK7GcqwUWwVV9SmzfMT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551</v>
      </c>
    </row>
  </sheetData>
  <sheetProtection algorithmName="SHA-512" hashValue="e5MNuxD0XX68sW5ErOQhxCk6AsQdd3FN2AQmCswXnciCPEqmhaWEuI1WcvYQ56x15qx8RvKaHfKrYOCyRSpuLw==" saltValue="jaAV9hPt4q0DaLTsfHuf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71" t="s">
        <v>3</v>
      </c>
      <c r="D47" s="1171"/>
      <c r="E47" s="1172"/>
      <c r="F47" s="11">
        <v>5.94</v>
      </c>
      <c r="G47" s="12">
        <v>3.25</v>
      </c>
      <c r="H47" s="12">
        <v>3.66</v>
      </c>
      <c r="I47" s="12">
        <v>2.4900000000000002</v>
      </c>
      <c r="J47" s="13">
        <v>6.78</v>
      </c>
    </row>
    <row r="48" spans="2:10" ht="57.75" customHeight="1" x14ac:dyDescent="0.15">
      <c r="B48" s="14"/>
      <c r="C48" s="1173" t="s">
        <v>4</v>
      </c>
      <c r="D48" s="1173"/>
      <c r="E48" s="1174"/>
      <c r="F48" s="15">
        <v>2.0699999999999998</v>
      </c>
      <c r="G48" s="16">
        <v>3.11</v>
      </c>
      <c r="H48" s="16">
        <v>1.21</v>
      </c>
      <c r="I48" s="16">
        <v>4.33</v>
      </c>
      <c r="J48" s="17">
        <v>8.25</v>
      </c>
    </row>
    <row r="49" spans="2:10" ht="57.75" customHeight="1" thickBot="1" x14ac:dyDescent="0.2">
      <c r="B49" s="18"/>
      <c r="C49" s="1175" t="s">
        <v>5</v>
      </c>
      <c r="D49" s="1175"/>
      <c r="E49" s="1176"/>
      <c r="F49" s="19" t="s">
        <v>557</v>
      </c>
      <c r="G49" s="20" t="s">
        <v>558</v>
      </c>
      <c r="H49" s="20" t="s">
        <v>559</v>
      </c>
      <c r="I49" s="20">
        <v>2.09</v>
      </c>
      <c r="J49" s="21">
        <v>8.51</v>
      </c>
    </row>
    <row r="50" spans="2:10" x14ac:dyDescent="0.15"/>
  </sheetData>
  <sheetProtection algorithmName="SHA-512" hashValue="Vax+n1jaE4jGOsDPA6wBEL0HPnCmPuLhss9VDMBykGhFI2Z35kKIRjFlkwo71gVB5bjxItlkbSNoOYHlD/gDOA==" saltValue="Iyf6OroKUth9tvOJMkn5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2023-03-14T02:47:40Z</cp:lastPrinted>
  <dcterms:created xsi:type="dcterms:W3CDTF">2023-02-20T06:18:10Z</dcterms:created>
  <dcterms:modified xsi:type="dcterms:W3CDTF">2024-02-06T06:22:10Z</dcterms:modified>
  <cp:category/>
</cp:coreProperties>
</file>