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AD451ABC-DD22-4502-8A1F-6EF5B1C863E5}"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CR102" i="12"/>
  <c r="AU88" i="12"/>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AM34" i="10" l="1"/>
  <c r="AM35" i="10" s="1"/>
  <c r="BW34" i="10" l="1"/>
  <c r="BW35" i="10" s="1"/>
  <c r="BW36" i="10" s="1"/>
  <c r="BW37" i="10" s="1"/>
  <c r="BW38" i="10" s="1"/>
  <c r="BW39" i="10" s="1"/>
  <c r="BW40" i="10" s="1"/>
  <c r="CO34" i="10" l="1"/>
  <c r="CO35" i="10" s="1"/>
</calcChain>
</file>

<file path=xl/sharedStrings.xml><?xml version="1.0" encoding="utf-8"?>
<sst xmlns="http://schemas.openxmlformats.org/spreadsheetml/2006/main" count="1131" uniqueCount="599">
  <si>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</si>
  <si>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</si>
  <si>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</si>
  <si>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</si>
  <si>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</si>
  <si>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</si>
  <si>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</si>
  <si>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</si>
  <si>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</si>
  <si>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</si>
  <si>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</si>
  <si>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</si>
  <si>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</si>
  <si>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</si>
  <si>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</si>
  <si>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</si>
  <si>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</si>
  <si>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</si>
  <si>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</si>
  <si>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</si>
  <si>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</si>
  <si>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</si>
  <si>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</si>
  <si>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</si>
  <si>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</si>
  <si>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</si>
  <si>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</si>
  <si>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</si>
  <si>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</si>
  <si>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</si>
  <si>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</si>
  <si>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</si>
  <si>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</si>
  <si>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</si>
  <si>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</si>
  <si>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</si>
  <si>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</si>
  <si>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</si>
  <si>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</si>
  <si>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</si>
  <si>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</si>
  <si>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</si>
  <si>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</si>
  <si>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</si>
  <si>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</si>
  <si>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</si>
  <si>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</si>
  <si>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</si>
  <si>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</si>
  <si>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</si>
  <si>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</si>
  <si>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</si>
  <si>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</si>
  <si>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</si>
  <si>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</si>
  <si>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</si>
  <si>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</si>
  <si>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</si>
  <si>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</si>
  <si>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</si>
  <si>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</si>
  <si>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</si>
  <si>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</si>
  <si>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</si>
  <si>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</si>
  <si>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</si>
  <si>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</si>
  <si>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</si>
  <si>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</si>
  <si>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</si>
  <si>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</si>
  <si>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</si>
  <si>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</si>
  <si>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</si>
  <si>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</si>
  <si>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</si>
  <si>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</si>
  <si>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</si>
  <si>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</si>
  <si>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</si>
  <si>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</si>
  <si>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</si>
  <si>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</si>
  <si>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</si>
  <si>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</si>
  <si>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</si>
  <si>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</si>
  <si>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</si>
  <si>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</si>
  <si>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</si>
  <si>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</si>
  <si>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</si>
  <si>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</si>
  <si>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</si>
  <si>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</si>
  <si>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</si>
  <si>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</si>
  <si>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</si>
  <si>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</si>
  <si>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</si>
  <si>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</si>
  <si>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</si>
  <si>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</si>
  <si>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</si>
  <si>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</si>
  <si>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</si>
  <si>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</si>
  <si>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</si>
  <si>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</si>
  <si>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</si>
  <si>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</si>
  <si>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</si>
  <si>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</si>
  <si>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</si>
  <si>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</si>
  <si>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</si>
  <si>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</si>
  <si>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</si>
  <si>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</si>
  <si>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</si>
  <si>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</si>
  <si>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</si>
  <si>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</si>
  <si>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</si>
  <si>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</si>
  <si>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</si>
  <si>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</si>
  <si>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</si>
  <si>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</si>
  <si>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</si>
  <si>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</si>
  <si>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</si>
  <si>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</si>
  <si>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</si>
  <si>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</si>
  <si>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</si>
  <si>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</si>
  <si>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</si>
  <si>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</si>
  <si>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</si>
  <si>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</si>
  <si>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</si>
  <si>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</si>
  <si>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</si>
  <si>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</si>
  <si>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</si>
  <si>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</si>
  <si>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</si>
  <si>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</si>
  <si>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</si>
  <si>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</si>
  <si>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</si>
  <si>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</si>
  <si>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</si>
  <si>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</si>
  <si>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</si>
  <si>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</si>
  <si>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</si>
  <si>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</si>
  <si>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</si>
  <si>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</si>
  <si>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</si>
  <si>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</si>
  <si>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</si>
  <si>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</si>
  <si>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</si>
  <si>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</si>
  <si>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</si>
  <si>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</si>
  <si>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</si>
  <si>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</si>
  <si>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</si>
  <si>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</si>
  <si>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</si>
  <si>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</si>
  <si>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</si>
  <si>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</si>
  <si>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</si>
  <si>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</si>
  <si>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</si>
  <si>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</si>
  <si>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</si>
  <si>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</si>
  <si>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</si>
  <si>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</si>
  <si>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</si>
  <si>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</si>
  <si>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</si>
  <si>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</si>
  <si>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</si>
  <si>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</si>
  <si>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</si>
  <si>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</si>
  <si>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</si>
  <si>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</si>
  <si>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</si>
  <si>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</si>
  <si>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</si>
  <si>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</si>
  <si>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</si>
  <si>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</si>
  <si>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</si>
  <si>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</si>
  <si>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</si>
  <si>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</si>
  <si>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</si>
  <si>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</si>
  <si>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</si>
  <si>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</si>
  <si>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</si>
  <si>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</si>
  <si>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</si>
  <si>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奈良県大淀町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</si>
  <si>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</si>
  <si>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</si>
  <si>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</si>
  <si>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</si>
  <si>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</si>
  <si>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</si>
  <si>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</si>
  <si>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</si>
  <si>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</si>
  <si>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</si>
  <si>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</si>
  <si>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</si>
  <si>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</si>
  <si>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</si>
  <si>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</si>
  <si>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</si>
  <si>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</si>
  <si>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</si>
  <si>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</si>
  <si>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</si>
  <si>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</si>
  <si>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</si>
  <si>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</si>
  <si>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</si>
  <si>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</si>
  <si>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</si>
  <si>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</si>
  <si>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</si>
  <si>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</si>
  <si>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</si>
  <si>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</si>
  <si>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</si>
  <si>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</si>
  <si>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</si>
  <si>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</si>
  <si>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</si>
  <si>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</si>
  <si>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</si>
  <si>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</si>
  <si>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</si>
  <si>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</si>
  <si>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</si>
  <si>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</si>
  <si>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</si>
  <si>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</si>
  <si>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</si>
  <si>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</si>
  <si>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</si>
  <si>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</si>
  <si>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</si>
  <si>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</si>
  <si>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</si>
  <si>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</si>
  <si>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</si>
  <si>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</si>
  <si>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</si>
  <si>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</si>
  <si>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</si>
  <si>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</si>
  <si>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</si>
  <si>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</si>
  <si>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</si>
  <si>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</si>
  <si>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</si>
  <si>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</si>
  <si>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</si>
  <si>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</si>
  <si>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</si>
  <si>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</si>
  <si>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</si>
  <si>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</si>
  <si>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</si>
  <si>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</si>
  <si>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</si>
  <si>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</si>
  <si>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</si>
  <si>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</si>
  <si>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</si>
  <si>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</si>
  <si>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</si>
  <si>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</si>
  <si>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</si>
  <si>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</si>
  <si>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</si>
  <si>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</si>
  <si>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</si>
  <si>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</si>
  <si>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</si>
  <si>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</si>
  <si>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</si>
  <si>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</si>
  <si>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</si>
  <si>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</si>
  <si>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</si>
  <si>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</si>
  <si>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</si>
  <si>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</si>
  <si>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</si>
  <si>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</si>
  <si>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</si>
  <si>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</si>
  <si>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</si>
  <si>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</si>
  <si>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</si>
  <si>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</si>
  <si>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</si>
  <si>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</si>
  <si>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</si>
  <si>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</si>
  <si>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</si>
  <si>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</si>
  <si>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</si>
  <si>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</si>
  <si>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</si>
  <si>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</si>
  <si>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</si>
  <si>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</si>
  <si>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</si>
  <si>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</si>
  <si>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</si>
  <si>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</si>
  <si>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</si>
  <si>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</si>
  <si>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</si>
  <si>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</si>
  <si>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</si>
  <si>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</si>
  <si>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</si>
  <si>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</si>
  <si>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</si>
  <si>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</si>
  <si>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</si>
  <si>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</si>
  <si>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</si>
  <si>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</si>
  <si>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</si>
  <si>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</si>
  <si>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</si>
  <si>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</si>
  <si>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</si>
  <si>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</si>
  <si>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</si>
  <si>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</si>
  <si>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</si>
  <si>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</si>
  <si>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</si>
  <si>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</si>
  <si>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</si>
  <si>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</si>
  <si>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</si>
  <si>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</si>
  <si>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</si>
  <si>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</si>
  <si>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</si>
  <si>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奈良県大淀町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</si>
  <si>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</si>
  <si>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</si>
  <si>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</si>
  <si>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</si>
  <si>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</si>
  <si>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</si>
  <si>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</si>
  <si>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</si>
  <si>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</si>
  <si>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</si>
  <si>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</si>
  <si>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</si>
  <si>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</si>
  <si>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</si>
  <si>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</si>
  <si>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</si>
  <si>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</si>
  <si>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</si>
  <si>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</si>
  <si>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</si>
  <si>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</si>
  <si>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</si>
  <si>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</si>
  <si>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</si>
  <si>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</si>
  <si>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</si>
  <si>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</si>
  <si>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</si>
  <si>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</si>
  <si>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</si>
  <si>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</si>
  <si>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</si>
  <si>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</si>
  <si>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</si>
  <si>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</si>
  <si>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</si>
  <si>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</si>
  <si>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</si>
  <si>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</si>
  <si>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</si>
  <si>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</si>
  <si>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</si>
  <si>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</si>
  <si>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</si>
  <si>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</si>
  <si>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</si>
  <si>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</si>
  <si>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</si>
  <si>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</si>
  <si>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</si>
  <si>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</si>
  <si>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</si>
  <si>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</si>
  <si>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</si>
  <si>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</si>
  <si>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</si>
  <si>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</si>
  <si>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</si>
  <si>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</si>
  <si>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</si>
  <si>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</si>
  <si>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</si>
  <si>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</si>
  <si>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</si>
  <si>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</si>
  <si>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</si>
  <si>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</si>
  <si>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</si>
  <si>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</si>
  <si>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</si>
  <si>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</si>
  <si>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</si>
  <si>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</si>
  <si>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</si>
  <si>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</si>
  <si>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</si>
  <si>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</si>
  <si>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</si>
  <si>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</si>
  <si>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</si>
  <si>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</si>
  <si>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</si>
  <si>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</si>
  <si>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</si>
  <si>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</si>
  <si>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</si>
  <si>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</si>
  <si>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</si>
  <si>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</si>
  <si>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</si>
  <si>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</si>
  <si>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</si>
  <si>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</si>
  <si>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</si>
  <si>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</si>
  <si>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</si>
  <si>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</si>
  <si>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</si>
  <si>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</si>
  <si>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</si>
  <si>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</si>
  <si>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</si>
  <si>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</si>
  <si>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</si>
  <si>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</si>
  <si>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</si>
  <si>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</si>
  <si>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</si>
  <si>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</si>
  <si>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</si>
  <si>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</si>
  <si>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</si>
  <si>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</si>
  <si>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</si>
  <si>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</si>
  <si>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</si>
  <si>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</si>
  <si>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</si>
  <si>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</si>
  <si>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</si>
  <si>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</si>
  <si>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</si>
  <si>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</si>
  <si>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</si>
  <si>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</si>
  <si>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</si>
  <si>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</si>
  <si>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</si>
  <si>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</si>
  <si>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</si>
  <si>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</si>
  <si>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</si>
  <si>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</si>
  <si>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</si>
  <si>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</si>
  <si>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</si>
  <si>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</si>
  <si>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</si>
  <si>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</si>
  <si>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</si>
  <si>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</si>
  <si>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</si>
  <si>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</si>
  <si>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</si>
  <si>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</si>
  <si>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</si>
  <si>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</si>
  <si>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</si>
  <si>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</si>
  <si>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</si>
  <si>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</si>
  <si>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</si>
  <si>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</si>
  <si>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</si>
  <si>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</si>
  <si>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</si>
  <si>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</si>
  <si>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</si>
  <si>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</si>
  <si>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</si>
  <si>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</si>
  <si>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</si>
  <si>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</si>
  <si>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</si>
  <si>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</si>
  <si>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</si>
  <si>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</si>
  <si>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</si>
  <si>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</si>
  <si>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</si>
  <si>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</si>
  <si>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</si>
  <si>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</si>
  <si>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</si>
  <si>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</si>
  <si>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</si>
  <si>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</si>
  <si>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</si>
  <si>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</si>
  <si>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</si>
  <si>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</si>
  <si>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</si>
  <si>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</si>
  <si>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</si>
  <si>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6.02</t>
  </si>
  <si>
    <t>▲ 5.56</t>
  </si>
  <si>
    <t>▲ 7.54</t>
  </si>
  <si>
    <t>水道事業会計</t>
  </si>
  <si>
    <t>下水道事業会計</t>
  </si>
  <si>
    <t>一般会計</t>
  </si>
  <si>
    <t>介護保険事業特別会計</t>
  </si>
  <si>
    <t>国民健康保険事業特別会計</t>
  </si>
  <si>
    <t>住宅改修資金等貸付金特別会計</t>
  </si>
  <si>
    <t>公園墓地維持管理特別会計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</si>
  <si>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</si>
  <si>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</si>
  <si>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</si>
  <si>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</si>
  <si>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</si>
  <si>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</si>
  <si>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</si>
  <si>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</si>
  <si>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</si>
  <si>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奈良県広域消防組合</t>
    <rPh sb="0" eb="3">
      <t>ナラケン</t>
    </rPh>
    <rPh sb="3" eb="5">
      <t>コウイキ</t>
    </rPh>
    <rPh sb="5" eb="7">
      <t>ショウボウ</t>
    </rPh>
    <rPh sb="7" eb="9">
      <t>クミアイ</t>
    </rPh>
    <phoneticPr fontId="35"/>
  </si>
  <si>
    <t>南和広域衛生組合</t>
    <rPh sb="0" eb="2">
      <t>ナンワ</t>
    </rPh>
    <rPh sb="2" eb="4">
      <t>コウイキ</t>
    </rPh>
    <rPh sb="4" eb="6">
      <t>エイセイ</t>
    </rPh>
    <rPh sb="6" eb="8">
      <t>クミアイ</t>
    </rPh>
    <phoneticPr fontId="35"/>
  </si>
  <si>
    <t>奈良県市町村総合事務組合</t>
    <rPh sb="0" eb="3">
      <t>ナラケン</t>
    </rPh>
    <rPh sb="3" eb="6">
      <t>シチョウソン</t>
    </rPh>
    <rPh sb="6" eb="8">
      <t>ソウゴウ</t>
    </rPh>
    <rPh sb="8" eb="10">
      <t>ジム</t>
    </rPh>
    <rPh sb="10" eb="12">
      <t>クミアイ</t>
    </rPh>
    <phoneticPr fontId="35"/>
  </si>
  <si>
    <t>奈良県後期高齢者医療広域連合</t>
    <rPh sb="0" eb="3">
      <t>ナラケン</t>
    </rPh>
    <rPh sb="3" eb="5">
      <t>コウキ</t>
    </rPh>
    <rPh sb="5" eb="8">
      <t>コウレイシャ</t>
    </rPh>
    <rPh sb="8" eb="10">
      <t>イリョウ</t>
    </rPh>
    <rPh sb="10" eb="12">
      <t>コウイキ</t>
    </rPh>
    <rPh sb="12" eb="14">
      <t>レンゴウ</t>
    </rPh>
    <phoneticPr fontId="35"/>
  </si>
  <si>
    <t>奈良県広域水質検査センター組合</t>
    <rPh sb="0" eb="3">
      <t>ナラケン</t>
    </rPh>
    <rPh sb="3" eb="5">
      <t>コウイキ</t>
    </rPh>
    <rPh sb="5" eb="7">
      <t>スイシツ</t>
    </rPh>
    <rPh sb="7" eb="9">
      <t>ケンサ</t>
    </rPh>
    <rPh sb="13" eb="15">
      <t>クミアイ</t>
    </rPh>
    <phoneticPr fontId="35"/>
  </si>
  <si>
    <t>南和広域医療企業団</t>
    <rPh sb="0" eb="2">
      <t>ナンワ</t>
    </rPh>
    <rPh sb="2" eb="4">
      <t>コウイキ</t>
    </rPh>
    <rPh sb="4" eb="6">
      <t>イリョウ</t>
    </rPh>
    <rPh sb="6" eb="8">
      <t>キギョウ</t>
    </rPh>
    <rPh sb="8" eb="9">
      <t>ダン</t>
    </rPh>
    <phoneticPr fontId="35"/>
  </si>
  <si>
    <t>さくら広域環境衛生組合</t>
    <rPh sb="3" eb="5">
      <t>コウイキ</t>
    </rPh>
    <rPh sb="5" eb="7">
      <t>カンキョウ</t>
    </rPh>
    <rPh sb="7" eb="9">
      <t>エイセイ</t>
    </rPh>
    <rPh sb="9" eb="11">
      <t>クミアイ</t>
    </rPh>
    <phoneticPr fontId="2"/>
  </si>
  <si>
    <t>大淀町土地開発公社</t>
    <rPh sb="0" eb="3">
      <t>オオヨドチョウ</t>
    </rPh>
    <rPh sb="3" eb="5">
      <t>トチ</t>
    </rPh>
    <rPh sb="5" eb="7">
      <t>カイハツ</t>
    </rPh>
    <rPh sb="7" eb="9">
      <t>コウシャ</t>
    </rPh>
    <phoneticPr fontId="35"/>
  </si>
  <si>
    <t>吉野路大淀振興センター</t>
    <rPh sb="0" eb="2">
      <t>ヨシノ</t>
    </rPh>
    <rPh sb="2" eb="3">
      <t>ジ</t>
    </rPh>
    <rPh sb="3" eb="5">
      <t>オオヨド</t>
    </rPh>
    <rPh sb="5" eb="7">
      <t>シンコウ</t>
    </rPh>
    <phoneticPr fontId="35"/>
  </si>
  <si>
    <t>-</t>
    <phoneticPr fontId="2"/>
  </si>
  <si>
    <t>ふるさと創生整備基金</t>
    <rPh sb="4" eb="6">
      <t>ソウセイ</t>
    </rPh>
    <rPh sb="6" eb="8">
      <t>セイビ</t>
    </rPh>
    <rPh sb="8" eb="10">
      <t>キキン</t>
    </rPh>
    <phoneticPr fontId="5"/>
  </si>
  <si>
    <t>公園墓地維持管理基金</t>
    <rPh sb="0" eb="2">
      <t>コウエン</t>
    </rPh>
    <rPh sb="2" eb="4">
      <t>ボチ</t>
    </rPh>
    <rPh sb="4" eb="6">
      <t>イジ</t>
    </rPh>
    <rPh sb="6" eb="8">
      <t>カンリ</t>
    </rPh>
    <rPh sb="8" eb="10">
      <t>キキン</t>
    </rPh>
    <phoneticPr fontId="5"/>
  </si>
  <si>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</si>
  <si>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</si>
  <si>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特定事業資金積立基金</t>
    <rPh sb="0" eb="2">
      <t>トクテイ</t>
    </rPh>
    <rPh sb="2" eb="4">
      <t>ジギョウ</t>
    </rPh>
    <rPh sb="4" eb="6">
      <t>シキン</t>
    </rPh>
    <rPh sb="6" eb="8">
      <t>ツミタテ</t>
    </rPh>
    <rPh sb="8" eb="10">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</si>
  <si>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</si>
  <si>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</si>
  <si>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</si>
  <si>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近年多額の基金を取り崩していることにより将来負担に対する充当可能財源が減少し、平成３０年度から将来負担比率が計上されることとなった。
また有形固定資産減価償却率も今後引き続き上昇していくことが見込まれる。
財政状況を勘案しながら、公共施設等総合管理計画に基づき、適切なマネジメントを行っていく必要がある。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</si>
  <si>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</si>
  <si>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</si>
  <si>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</si>
  <si>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</si>
  <si>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</si>
  <si>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</si>
  <si>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近年多額の基金を取り崩していることにより将来負担に対する充当可能財源が減少し、平成３０年度から将来負担比率が計上されることとなった。
また実質公債費比率は、一部事務組合、特に南和広域医療企業団の地方債償還に係る負担分が計上されることとなった平成２８年度以降上昇傾向にある。</t>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</si>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</sst>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69E8-4CBD-9274-B7206B2D6D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16990</c:v>
                </c:pt>
                <c:pt idx="1">
                  <c:v>21004</c:v>
                </c:pt>
                <c:pt idx="2">
                  <c:v>26242</c:v>
                </c:pt>
                <c:pt idx="3">
                  <c:v>28104</c:v>
                </c:pt>
                <c:pt idx="4">
                  <c:v>41146</c:v>
                </c:pt>
              </c:numCache>
            </c:numRef>
          </c:val>
          <c:smooth val="0"/>
          <c:extLst>
            <c:ext xmlns:c16="http://schemas.microsoft.com/office/drawing/2014/chart" uri="{C3380CC4-5D6E-409C-BE32-E72D297353CC}">
              <c16:uniqueId val="{00000001-69E8-4CBD-9274-B7206B2D6D0C}"/>
            </c:ext>
          </c:extLst>
        </c:ser>
        <c:dLbls>
          <c:showLegendKey val="0"/>
          <c:showVal val="0"/>
          <c:showCatName val="0"/>
          <c:showSerName val="0"/>
          <c:showPercent val="0"/>
          <c:showBubbleSize val="0"/>
        </c:dLbls>
        <c:marker val="1"/>
        <c:smooth val="0"/>
        <c:axId val="266675064"/>
        <c:axId val="267398184"/>
      </c:lineChart>
      <c:catAx>
        <c:axId val="266675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7398184"/>
        <c:crosses val="autoZero"/>
        <c:auto val="1"/>
        <c:lblAlgn val="ctr"/>
        <c:lblOffset val="100"/>
        <c:tickLblSkip val="1"/>
        <c:tickMarkSkip val="1"/>
        <c:noMultiLvlLbl val="0"/>
      </c:catAx>
      <c:valAx>
        <c:axId val="2673981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675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c:v>
                </c:pt>
                <c:pt idx="1">
                  <c:v>1.08</c:v>
                </c:pt>
                <c:pt idx="2">
                  <c:v>1.1399999999999999</c:v>
                </c:pt>
                <c:pt idx="3">
                  <c:v>1.25</c:v>
                </c:pt>
                <c:pt idx="4">
                  <c:v>1.21</c:v>
                </c:pt>
              </c:numCache>
            </c:numRef>
          </c:val>
          <c:extLst>
            <c:ext xmlns:c16="http://schemas.microsoft.com/office/drawing/2014/chart" uri="{C3380CC4-5D6E-409C-BE32-E72D297353CC}">
              <c16:uniqueId val="{00000000-FAF8-4218-8BB3-376C9B2C25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35.57</c:v>
                </c:pt>
                <c:pt idx="1">
                  <c:v>30.02</c:v>
                </c:pt>
                <c:pt idx="2">
                  <c:v>23.23</c:v>
                </c:pt>
                <c:pt idx="3">
                  <c:v>28.66</c:v>
                </c:pt>
                <c:pt idx="4">
                  <c:v>27.99</c:v>
                </c:pt>
              </c:numCache>
            </c:numRef>
          </c:val>
          <c:extLst>
            <c:ext xmlns:c16="http://schemas.microsoft.com/office/drawing/2014/chart" uri="{C3380CC4-5D6E-409C-BE32-E72D297353CC}">
              <c16:uniqueId val="{00000001-FAF8-4218-8BB3-376C9B2C2561}"/>
            </c:ext>
          </c:extLst>
        </c:ser>
        <c:dLbls>
          <c:showLegendKey val="0"/>
          <c:showVal val="0"/>
          <c:showCatName val="0"/>
          <c:showSerName val="0"/>
          <c:showPercent val="0"/>
          <c:showBubbleSize val="0"/>
        </c:dLbls>
        <c:gapWidth val="250"/>
        <c:overlap val="100"/>
        <c:axId val="127548720"/>
        <c:axId val="12754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-6.02</c:v>
                </c:pt>
                <c:pt idx="1">
                  <c:v>-5.56</c:v>
                </c:pt>
                <c:pt idx="2">
                  <c:v>-7.54</c:v>
                </c:pt>
                <c:pt idx="3">
                  <c:v>5.74</c:v>
                </c:pt>
                <c:pt idx="4">
                  <c:v>0.34</c:v>
                </c:pt>
              </c:numCache>
            </c:numRef>
          </c:val>
          <c:smooth val="0"/>
          <c:extLst>
            <c:ext xmlns:c16="http://schemas.microsoft.com/office/drawing/2014/chart" uri="{C3380CC4-5D6E-409C-BE32-E72D297353CC}">
              <c16:uniqueId val="{00000002-FAF8-4218-8BB3-376C9B2C2561}"/>
            </c:ext>
          </c:extLst>
        </c:ser>
        <c:dLbls>
          <c:showLegendKey val="0"/>
          <c:showVal val="0"/>
          <c:showCatName val="0"/>
          <c:showSerName val="0"/>
          <c:showPercent val="0"/>
          <c:showBubbleSize val="0"/>
        </c:dLbls>
        <c:marker val="1"/>
        <c:smooth val="0"/>
        <c:axId val="127548720"/>
        <c:axId val="127549112"/>
      </c:lineChart>
      <c:catAx>
        <c:axId val="12754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549112"/>
        <c:crosses val="autoZero"/>
        <c:auto val="1"/>
        <c:lblAlgn val="ctr"/>
        <c:lblOffset val="100"/>
        <c:tickLblSkip val="1"/>
        <c:tickMarkSkip val="1"/>
        <c:noMultiLvlLbl val="0"/>
      </c:catAx>
      <c:valAx>
        <c:axId val="12754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4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73-4502-98B5-F53205320E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73-4502-98B5-F53205320E2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AE73-4502-98B5-F53205320E2C}"/>
            </c:ext>
          </c:extLst>
        </c:ser>
        <c:ser>
          <c:idx val="3"/>
          <c:order val="3"/>
          <c:tx>
            <c:strRef>
              <c:f>データシート!$A$30</c:f>
              <c:strCache>
                <c:ptCount val="1"/>
                <c:pt idx="0">
                  <c:v>公園墓地維持管理特別会計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AE73-4502-98B5-F53205320E2C}"/>
            </c:ext>
          </c:extLst>
        </c:ser>
        <c:ser>
          <c:idx val="4"/>
          <c:order val="4"/>
          <c:tx>
            <c:strRef>
              <c:f>データシート!$A$31</c:f>
              <c:strCache>
                <c:ptCount val="1"/>
                <c:pt idx="0">
                  <c:v>住宅改修資金等貸付金特別会計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0.08</c:v>
                </c:pt>
                <c:pt idx="4">
                  <c:v>#N/A</c:v>
                </c:pt>
                <c:pt idx="5">
                  <c:v>0.1</c:v>
                </c:pt>
                <c:pt idx="6">
                  <c:v>#N/A</c:v>
                </c:pt>
                <c:pt idx="7">
                  <c:v>0.31</c:v>
                </c:pt>
                <c:pt idx="8">
                  <c:v>#N/A</c:v>
                </c:pt>
                <c:pt idx="9">
                  <c:v>0.28999999999999998</c:v>
                </c:pt>
              </c:numCache>
            </c:numRef>
          </c:val>
          <c:extLst>
            <c:ext xmlns:c16="http://schemas.microsoft.com/office/drawing/2014/chart" uri="{C3380CC4-5D6E-409C-BE32-E72D297353CC}">
              <c16:uniqueId val="{00000004-AE73-4502-98B5-F53205320E2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2.46</c:v>
                </c:pt>
                <c:pt idx="2">
                  <c:v>#N/A</c:v>
                </c:pt>
                <c:pt idx="3">
                  <c:v>0.13</c:v>
                </c:pt>
                <c:pt idx="4">
                  <c:v>#N/A</c:v>
                </c:pt>
                <c:pt idx="5">
                  <c:v>1.51</c:v>
                </c:pt>
                <c:pt idx="6">
                  <c:v>#N/A</c:v>
                </c:pt>
                <c:pt idx="7">
                  <c:v>0.91</c:v>
                </c:pt>
                <c:pt idx="8">
                  <c:v>#N/A</c:v>
                </c:pt>
                <c:pt idx="9">
                  <c:v>0.61</c:v>
                </c:pt>
              </c:numCache>
            </c:numRef>
          </c:val>
          <c:extLst>
            <c:ext xmlns:c16="http://schemas.microsoft.com/office/drawing/2014/chart" uri="{C3380CC4-5D6E-409C-BE32-E72D297353CC}">
              <c16:uniqueId val="{00000005-AE73-4502-98B5-F53205320E2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c:v>
                </c:pt>
                <c:pt idx="2">
                  <c:v>#N/A</c:v>
                </c:pt>
                <c:pt idx="3">
                  <c:v>0.69</c:v>
                </c:pt>
                <c:pt idx="4">
                  <c:v>#N/A</c:v>
                </c:pt>
                <c:pt idx="5">
                  <c:v>1.1299999999999999</c:v>
                </c:pt>
                <c:pt idx="6">
                  <c:v>#N/A</c:v>
                </c:pt>
                <c:pt idx="7">
                  <c:v>0.87</c:v>
                </c:pt>
                <c:pt idx="8">
                  <c:v>#N/A</c:v>
                </c:pt>
                <c:pt idx="9">
                  <c:v>0.65</c:v>
                </c:pt>
              </c:numCache>
            </c:numRef>
          </c:val>
          <c:extLst>
            <c:ext xmlns:c16="http://schemas.microsoft.com/office/drawing/2014/chart" uri="{C3380CC4-5D6E-409C-BE32-E72D297353CC}">
              <c16:uniqueId val="{00000006-AE73-4502-98B5-F53205320E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c:v>
                </c:pt>
                <c:pt idx="2">
                  <c:v>#N/A</c:v>
                </c:pt>
                <c:pt idx="3">
                  <c:v>0.98</c:v>
                </c:pt>
                <c:pt idx="4">
                  <c:v>#N/A</c:v>
                </c:pt>
                <c:pt idx="5">
                  <c:v>1.02</c:v>
                </c:pt>
                <c:pt idx="6">
                  <c:v>#N/A</c:v>
                </c:pt>
                <c:pt idx="7">
                  <c:v>0.92</c:v>
                </c:pt>
                <c:pt idx="8">
                  <c:v>#N/A</c:v>
                </c:pt>
                <c:pt idx="9">
                  <c:v>0.88</c:v>
                </c:pt>
              </c:numCache>
            </c:numRef>
          </c:val>
          <c:extLst>
            <c:ext xmlns:c16="http://schemas.microsoft.com/office/drawing/2014/chart" uri="{C3380CC4-5D6E-409C-BE32-E72D297353CC}">
              <c16:uniqueId val="{00000007-AE73-4502-98B5-F53205320E2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3.07</c:v>
                </c:pt>
                <c:pt idx="2">
                  <c:v>#N/A</c:v>
                </c:pt>
                <c:pt idx="3">
                  <c:v>2.96</c:v>
                </c:pt>
                <c:pt idx="4">
                  <c:v>#N/A</c:v>
                </c:pt>
                <c:pt idx="5">
                  <c:v>3.09</c:v>
                </c:pt>
                <c:pt idx="6">
                  <c:v>#N/A</c:v>
                </c:pt>
                <c:pt idx="7">
                  <c:v>2.84</c:v>
                </c:pt>
                <c:pt idx="8">
                  <c:v>#N/A</c:v>
                </c:pt>
                <c:pt idx="9">
                  <c:v>2.52</c:v>
                </c:pt>
              </c:numCache>
            </c:numRef>
          </c:val>
          <c:extLst>
            <c:ext xmlns:c16="http://schemas.microsoft.com/office/drawing/2014/chart" uri="{C3380CC4-5D6E-409C-BE32-E72D297353CC}">
              <c16:uniqueId val="{00000008-AE73-4502-98B5-F53205320E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23.14</c:v>
                </c:pt>
                <c:pt idx="2">
                  <c:v>#N/A</c:v>
                </c:pt>
                <c:pt idx="3">
                  <c:v>23.82</c:v>
                </c:pt>
                <c:pt idx="4">
                  <c:v>#N/A</c:v>
                </c:pt>
                <c:pt idx="5">
                  <c:v>24.47</c:v>
                </c:pt>
                <c:pt idx="6">
                  <c:v>#N/A</c:v>
                </c:pt>
                <c:pt idx="7">
                  <c:v>24.81</c:v>
                </c:pt>
                <c:pt idx="8">
                  <c:v>#N/A</c:v>
                </c:pt>
                <c:pt idx="9">
                  <c:v>23.67</c:v>
                </c:pt>
              </c:numCache>
            </c:numRef>
          </c:val>
          <c:extLst>
            <c:ext xmlns:c16="http://schemas.microsoft.com/office/drawing/2014/chart" uri="{C3380CC4-5D6E-409C-BE32-E72D297353CC}">
              <c16:uniqueId val="{00000009-AE73-4502-98B5-F53205320E2C}"/>
            </c:ext>
          </c:extLst>
        </c:ser>
        <c:dLbls>
          <c:showLegendKey val="0"/>
          <c:showVal val="0"/>
          <c:showCatName val="0"/>
          <c:showSerName val="0"/>
          <c:showPercent val="0"/>
          <c:showBubbleSize val="0"/>
        </c:dLbls>
        <c:gapWidth val="150"/>
        <c:overlap val="100"/>
        <c:axId val="127550288"/>
        <c:axId val="127550680"/>
      </c:barChart>
      <c:catAx>
        <c:axId val="12755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50680"/>
        <c:crosses val="autoZero"/>
        <c:auto val="1"/>
        <c:lblAlgn val="ctr"/>
        <c:lblOffset val="100"/>
        <c:tickLblSkip val="1"/>
        <c:tickMarkSkip val="1"/>
        <c:noMultiLvlLbl val="0"/>
      </c:catAx>
      <c:valAx>
        <c:axId val="12755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5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723</c:v>
                </c:pt>
                <c:pt idx="5">
                  <c:v>758</c:v>
                </c:pt>
                <c:pt idx="8">
                  <c:v>755</c:v>
                </c:pt>
                <c:pt idx="11">
                  <c:v>760</c:v>
                </c:pt>
                <c:pt idx="14">
                  <c:v>729</c:v>
                </c:pt>
              </c:numCache>
            </c:numRef>
          </c:val>
          <c:extLst>
            <c:ext xmlns:c16="http://schemas.microsoft.com/office/drawing/2014/chart" uri="{C3380CC4-5D6E-409C-BE32-E72D297353CC}">
              <c16:uniqueId val="{00000000-755C-4ACA-97BD-8745B05991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5C-4ACA-97BD-8745B05991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5C-4ACA-97BD-8745B05991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162</c:v>
                </c:pt>
                <c:pt idx="3">
                  <c:v>278</c:v>
                </c:pt>
                <c:pt idx="6">
                  <c:v>232</c:v>
                </c:pt>
                <c:pt idx="9">
                  <c:v>250</c:v>
                </c:pt>
                <c:pt idx="12">
                  <c:v>172</c:v>
                </c:pt>
              </c:numCache>
            </c:numRef>
          </c:val>
          <c:extLst>
            <c:ext xmlns:c16="http://schemas.microsoft.com/office/drawing/2014/chart" uri="{C3380CC4-5D6E-409C-BE32-E72D297353CC}">
              <c16:uniqueId val="{00000003-755C-4ACA-97BD-8745B05991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225</c:v>
                </c:pt>
                <c:pt idx="3">
                  <c:v>225</c:v>
                </c:pt>
                <c:pt idx="6">
                  <c:v>231</c:v>
                </c:pt>
                <c:pt idx="9">
                  <c:v>216</c:v>
                </c:pt>
                <c:pt idx="12">
                  <c:v>217</c:v>
                </c:pt>
              </c:numCache>
            </c:numRef>
          </c:val>
          <c:extLst>
            <c:ext xmlns:c16="http://schemas.microsoft.com/office/drawing/2014/chart" uri="{C3380CC4-5D6E-409C-BE32-E72D297353CC}">
              <c16:uniqueId val="{00000004-755C-4ACA-97BD-8745B05991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5C-4ACA-97BD-8745B05991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5C-4ACA-97BD-8745B05991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691</c:v>
                </c:pt>
                <c:pt idx="3">
                  <c:v>682</c:v>
                </c:pt>
                <c:pt idx="6">
                  <c:v>676</c:v>
                </c:pt>
                <c:pt idx="9">
                  <c:v>641</c:v>
                </c:pt>
                <c:pt idx="12">
                  <c:v>667</c:v>
                </c:pt>
              </c:numCache>
            </c:numRef>
          </c:val>
          <c:extLst>
            <c:ext xmlns:c16="http://schemas.microsoft.com/office/drawing/2014/chart" uri="{C3380CC4-5D6E-409C-BE32-E72D297353CC}">
              <c16:uniqueId val="{00000007-755C-4ACA-97BD-8745B0599155}"/>
            </c:ext>
          </c:extLst>
        </c:ser>
        <c:dLbls>
          <c:showLegendKey val="0"/>
          <c:showVal val="0"/>
          <c:showCatName val="0"/>
          <c:showSerName val="0"/>
          <c:showPercent val="0"/>
          <c:showBubbleSize val="0"/>
        </c:dLbls>
        <c:gapWidth val="100"/>
        <c:overlap val="100"/>
        <c:axId val="270416920"/>
        <c:axId val="275672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355</c:v>
                </c:pt>
                <c:pt idx="2">
                  <c:v>#N/A</c:v>
                </c:pt>
                <c:pt idx="3">
                  <c:v>#N/A</c:v>
                </c:pt>
                <c:pt idx="4">
                  <c:v>427</c:v>
                </c:pt>
                <c:pt idx="5">
                  <c:v>#N/A</c:v>
                </c:pt>
                <c:pt idx="6">
                  <c:v>#N/A</c:v>
                </c:pt>
                <c:pt idx="7">
                  <c:v>384</c:v>
                </c:pt>
                <c:pt idx="8">
                  <c:v>#N/A</c:v>
                </c:pt>
                <c:pt idx="9">
                  <c:v>#N/A</c:v>
                </c:pt>
                <c:pt idx="10">
                  <c:v>347</c:v>
                </c:pt>
                <c:pt idx="11">
                  <c:v>#N/A</c:v>
                </c:pt>
                <c:pt idx="12">
                  <c:v>#N/A</c:v>
                </c:pt>
                <c:pt idx="13">
                  <c:v>327</c:v>
                </c:pt>
                <c:pt idx="14">
                  <c:v>#N/A</c:v>
                </c:pt>
              </c:numCache>
            </c:numRef>
          </c:val>
          <c:smooth val="0"/>
          <c:extLst>
            <c:ext xmlns:c16="http://schemas.microsoft.com/office/drawing/2014/chart" uri="{C3380CC4-5D6E-409C-BE32-E72D297353CC}">
              <c16:uniqueId val="{00000008-755C-4ACA-97BD-8745B0599155}"/>
            </c:ext>
          </c:extLst>
        </c:ser>
        <c:dLbls>
          <c:showLegendKey val="0"/>
          <c:showVal val="0"/>
          <c:showCatName val="0"/>
          <c:showSerName val="0"/>
          <c:showPercent val="0"/>
          <c:showBubbleSize val="0"/>
        </c:dLbls>
        <c:marker val="1"/>
        <c:smooth val="0"/>
        <c:axId val="270416920"/>
        <c:axId val="275672312"/>
      </c:lineChart>
      <c:catAx>
        <c:axId val="27041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672312"/>
        <c:crosses val="autoZero"/>
        <c:auto val="1"/>
        <c:lblAlgn val="ctr"/>
        <c:lblOffset val="100"/>
        <c:tickLblSkip val="1"/>
        <c:tickMarkSkip val="1"/>
        <c:noMultiLvlLbl val="0"/>
      </c:catAx>
      <c:valAx>
        <c:axId val="275672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1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8485</c:v>
                </c:pt>
                <c:pt idx="5">
                  <c:v>8450</c:v>
                </c:pt>
                <c:pt idx="8">
                  <c:v>8255</c:v>
                </c:pt>
                <c:pt idx="11">
                  <c:v>7950</c:v>
                </c:pt>
                <c:pt idx="14">
                  <c:v>7772</c:v>
                </c:pt>
              </c:numCache>
            </c:numRef>
          </c:val>
          <c:extLst>
            <c:ext xmlns:c16="http://schemas.microsoft.com/office/drawing/2014/chart" uri="{C3380CC4-5D6E-409C-BE32-E72D297353CC}">
              <c16:uniqueId val="{00000000-73E2-435D-B714-A0A3963F81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1801</c:v>
                </c:pt>
                <c:pt idx="5">
                  <c:v>1715</c:v>
                </c:pt>
                <c:pt idx="8">
                  <c:v>1598</c:v>
                </c:pt>
                <c:pt idx="11">
                  <c:v>1102</c:v>
                </c:pt>
                <c:pt idx="14">
                  <c:v>1029</c:v>
                </c:pt>
              </c:numCache>
            </c:numRef>
          </c:val>
          <c:extLst>
            <c:ext xmlns:c16="http://schemas.microsoft.com/office/drawing/2014/chart" uri="{C3380CC4-5D6E-409C-BE32-E72D297353CC}">
              <c16:uniqueId val="{00000001-73E2-435D-B714-A0A3963F81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4304</c:v>
                </c:pt>
                <c:pt idx="5">
                  <c:v>3802</c:v>
                </c:pt>
                <c:pt idx="8">
                  <c:v>3237</c:v>
                </c:pt>
                <c:pt idx="11">
                  <c:v>3366</c:v>
                </c:pt>
                <c:pt idx="14">
                  <c:v>3625</c:v>
                </c:pt>
              </c:numCache>
            </c:numRef>
          </c:val>
          <c:extLst>
            <c:ext xmlns:c16="http://schemas.microsoft.com/office/drawing/2014/chart" uri="{C3380CC4-5D6E-409C-BE32-E72D297353CC}">
              <c16:uniqueId val="{00000002-73E2-435D-B714-A0A3963F81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E2-435D-B714-A0A3963F81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E2-435D-B714-A0A3963F81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55</c:v>
                </c:pt>
                <c:pt idx="3">
                  <c:v>47</c:v>
                </c:pt>
                <c:pt idx="6">
                  <c:v>35</c:v>
                </c:pt>
                <c:pt idx="9">
                  <c:v>23</c:v>
                </c:pt>
                <c:pt idx="12">
                  <c:v>20</c:v>
                </c:pt>
              </c:numCache>
            </c:numRef>
          </c:val>
          <c:extLst>
            <c:ext xmlns:c16="http://schemas.microsoft.com/office/drawing/2014/chart" uri="{C3380CC4-5D6E-409C-BE32-E72D297353CC}">
              <c16:uniqueId val="{00000005-73E2-435D-B714-A0A3963F81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1842</c:v>
                </c:pt>
                <c:pt idx="3">
                  <c:v>1750</c:v>
                </c:pt>
                <c:pt idx="6">
                  <c:v>1305</c:v>
                </c:pt>
                <c:pt idx="9">
                  <c:v>1193</c:v>
                </c:pt>
                <c:pt idx="12">
                  <c:v>1618</c:v>
                </c:pt>
              </c:numCache>
            </c:numRef>
          </c:val>
          <c:extLst>
            <c:ext xmlns:c16="http://schemas.microsoft.com/office/drawing/2014/chart" uri="{C3380CC4-5D6E-409C-BE32-E72D297353CC}">
              <c16:uniqueId val="{00000006-73E2-435D-B714-A0A3963F81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2425</c:v>
                </c:pt>
                <c:pt idx="3">
                  <c:v>2405</c:v>
                </c:pt>
                <c:pt idx="6">
                  <c:v>1895</c:v>
                </c:pt>
                <c:pt idx="9">
                  <c:v>1656</c:v>
                </c:pt>
                <c:pt idx="12">
                  <c:v>1527</c:v>
                </c:pt>
              </c:numCache>
            </c:numRef>
          </c:val>
          <c:extLst>
            <c:ext xmlns:c16="http://schemas.microsoft.com/office/drawing/2014/chart" uri="{C3380CC4-5D6E-409C-BE32-E72D297353CC}">
              <c16:uniqueId val="{00000007-73E2-435D-B714-A0A3963F81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3528</c:v>
                </c:pt>
                <c:pt idx="3">
                  <c:v>3812</c:v>
                </c:pt>
                <c:pt idx="6">
                  <c:v>3855</c:v>
                </c:pt>
                <c:pt idx="9">
                  <c:v>3563</c:v>
                </c:pt>
                <c:pt idx="12">
                  <c:v>3411</c:v>
                </c:pt>
              </c:numCache>
            </c:numRef>
          </c:val>
          <c:extLst>
            <c:ext xmlns:c16="http://schemas.microsoft.com/office/drawing/2014/chart" uri="{C3380CC4-5D6E-409C-BE32-E72D297353CC}">
              <c16:uniqueId val="{00000008-73E2-435D-B714-A0A3963F81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c:v>
                </c:pt>
                <c:pt idx="3">
                  <c:v>0</c:v>
                </c:pt>
                <c:pt idx="6">
                  <c:v>0</c:v>
                </c:pt>
                <c:pt idx="9">
                  <c:v>0</c:v>
                </c:pt>
                <c:pt idx="12">
                  <c:v>0</c:v>
                </c:pt>
              </c:numCache>
            </c:numRef>
          </c:val>
          <c:extLst>
            <c:ext xmlns:c16="http://schemas.microsoft.com/office/drawing/2014/chart" uri="{C3380CC4-5D6E-409C-BE32-E72D297353CC}">
              <c16:uniqueId val="{00000009-73E2-435D-B714-A0A3963F81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6490</c:v>
                </c:pt>
                <c:pt idx="3">
                  <c:v>6513</c:v>
                </c:pt>
                <c:pt idx="6">
                  <c:v>6295</c:v>
                </c:pt>
                <c:pt idx="9">
                  <c:v>6284</c:v>
                </c:pt>
                <c:pt idx="12">
                  <c:v>6131</c:v>
                </c:pt>
              </c:numCache>
            </c:numRef>
          </c:val>
          <c:extLst>
            <c:ext xmlns:c16="http://schemas.microsoft.com/office/drawing/2014/chart" uri="{C3380CC4-5D6E-409C-BE32-E72D297353CC}">
              <c16:uniqueId val="{0000000A-73E2-435D-B714-A0A3963F816C}"/>
            </c:ext>
          </c:extLst>
        </c:ser>
        <c:dLbls>
          <c:showLegendKey val="0"/>
          <c:showVal val="0"/>
          <c:showCatName val="0"/>
          <c:showSerName val="0"/>
          <c:showPercent val="0"/>
          <c:showBubbleSize val="0"/>
        </c:dLbls>
        <c:gapWidth val="100"/>
        <c:overlap val="100"/>
        <c:axId val="275673488"/>
        <c:axId val="275673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560</c:v>
                </c:pt>
                <c:pt idx="5">
                  <c:v>#N/A</c:v>
                </c:pt>
                <c:pt idx="6">
                  <c:v>#N/A</c:v>
                </c:pt>
                <c:pt idx="7">
                  <c:v>294</c:v>
                </c:pt>
                <c:pt idx="8">
                  <c:v>#N/A</c:v>
                </c:pt>
                <c:pt idx="9">
                  <c:v>#N/A</c:v>
                </c:pt>
                <c:pt idx="10">
                  <c:v>301</c:v>
                </c:pt>
                <c:pt idx="11">
                  <c:v>#N/A</c:v>
                </c:pt>
                <c:pt idx="12">
                  <c:v>#N/A</c:v>
                </c:pt>
                <c:pt idx="13">
                  <c:v>281</c:v>
                </c:pt>
                <c:pt idx="14">
                  <c:v>#N/A</c:v>
                </c:pt>
              </c:numCache>
            </c:numRef>
          </c:val>
          <c:smooth val="0"/>
          <c:extLst>
            <c:ext xmlns:c16="http://schemas.microsoft.com/office/drawing/2014/chart" uri="{C3380CC4-5D6E-409C-BE32-E72D297353CC}">
              <c16:uniqueId val="{0000000B-73E2-435D-B714-A0A3963F816C}"/>
            </c:ext>
          </c:extLst>
        </c:ser>
        <c:dLbls>
          <c:showLegendKey val="0"/>
          <c:showVal val="0"/>
          <c:showCatName val="0"/>
          <c:showSerName val="0"/>
          <c:showPercent val="0"/>
          <c:showBubbleSize val="0"/>
        </c:dLbls>
        <c:marker val="1"/>
        <c:smooth val="0"/>
        <c:axId val="275673488"/>
        <c:axId val="275673880"/>
      </c:lineChart>
      <c:catAx>
        <c:axId val="27567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673880"/>
        <c:crosses val="autoZero"/>
        <c:auto val="1"/>
        <c:lblAlgn val="ctr"/>
        <c:lblOffset val="100"/>
        <c:tickLblSkip val="1"/>
        <c:tickMarkSkip val="1"/>
        <c:noMultiLvlLbl val="0"/>
      </c:catAx>
      <c:valAx>
        <c:axId val="275673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67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1111</c:v>
                </c:pt>
                <c:pt idx="1">
                  <c:v>1417</c:v>
                </c:pt>
                <c:pt idx="2">
                  <c:v>1459</c:v>
                </c:pt>
              </c:numCache>
            </c:numRef>
          </c:val>
          <c:extLst>
            <c:ext xmlns:c16="http://schemas.microsoft.com/office/drawing/2014/chart" uri="{C3380CC4-5D6E-409C-BE32-E72D297353CC}">
              <c16:uniqueId val="{00000000-73AE-44D1-AD81-72A79593A6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438</c:v>
                </c:pt>
                <c:pt idx="1">
                  <c:v>305</c:v>
                </c:pt>
                <c:pt idx="2">
                  <c:v>658</c:v>
                </c:pt>
              </c:numCache>
            </c:numRef>
          </c:val>
          <c:extLst>
            <c:ext xmlns:c16="http://schemas.microsoft.com/office/drawing/2014/chart" uri="{C3380CC4-5D6E-409C-BE32-E72D297353CC}">
              <c16:uniqueId val="{00000001-73AE-44D1-AD81-72A79593A6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1449</c:v>
                </c:pt>
                <c:pt idx="1">
                  <c:v>1404</c:v>
                </c:pt>
                <c:pt idx="2">
                  <c:v>1267</c:v>
                </c:pt>
              </c:numCache>
            </c:numRef>
          </c:val>
          <c:extLst>
            <c:ext xmlns:c16="http://schemas.microsoft.com/office/drawing/2014/chart" uri="{C3380CC4-5D6E-409C-BE32-E72D297353CC}">
              <c16:uniqueId val="{00000002-73AE-44D1-AD81-72A79593A6B1}"/>
            </c:ext>
          </c:extLst>
        </c:ser>
        <c:dLbls>
          <c:showLegendKey val="0"/>
          <c:showVal val="0"/>
          <c:showCatName val="0"/>
          <c:showSerName val="0"/>
          <c:showPercent val="0"/>
          <c:showBubbleSize val="0"/>
        </c:dLbls>
        <c:gapWidth val="120"/>
        <c:overlap val="100"/>
        <c:axId val="275675056"/>
        <c:axId val="275675448"/>
      </c:barChart>
      <c:catAx>
        <c:axId val="27567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5675448"/>
        <c:crosses val="autoZero"/>
        <c:auto val="1"/>
        <c:lblAlgn val="ctr"/>
        <c:lblOffset val="100"/>
        <c:tickLblSkip val="1"/>
        <c:tickMarkSkip val="1"/>
        <c:noMultiLvlLbl val="0"/>
      </c:catAx>
      <c:valAx>
        <c:axId val="275675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567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{0B2F4021-7E5E-43D4-B2BE-7615A1DB019F}</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751-402A-9C51-6A47E1E166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{8794115F-C3A2-41E8-888D-E64C624E8AFB}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51-402A-9C51-6A47E1E166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{772D1739-677F-495E-802E-CFE5DC3F95B7}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51-402A-9C51-6A47E1E166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{FF0DA498-D840-45F2-A2B4-343956F761ED}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51-402A-9C51-6A47E1E166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{5531EB31-FD47-489F-A64A-042CBE98D50E}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51-402A-9C51-6A47E1E1665F}"/>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{F4284AD6-328B-4D01-8FCD-6DEC1F1C7158}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751-402A-9C51-6A47E1E1665F}"/>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{C3317841-4FE7-465E-94F3-C331F55F028E}</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751-402A-9C51-6A47E1E1665F}"/>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{BCBB6FED-2243-403C-8C01-654654835EB9}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751-402A-9C51-6A47E1E1665F}"/>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{7169DE5B-5C11-4412-930E-94594CB519E3}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751-402A-9C51-6A47E1E166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58.7</c:v>
                </c:pt>
                <c:pt idx="8">
                  <c:v>60.6</c:v>
                </c:pt>
                <c:pt idx="16">
                  <c:v>62.1</c:v>
                </c:pt>
                <c:pt idx="24">
                  <c:v>63.8</c:v>
                </c:pt>
                <c:pt idx="32">
                  <c:v>65.5</c:v>
                </c:pt>
              </c:numCache>
            </c:numRef>
          </c:xVal>
          <c:yVal>
            <c:numRef>
              <c:f>[1]公会計指標分析・財政指標組合せ分析表!$BP$51:$DC$51</c:f>
              <c:numCache>
                <c:formatCode>General</c:formatCode>
                <c:ptCount val="40"/>
                <c:pt idx="8">
                  <c:v>13.5</c:v>
                </c:pt>
                <c:pt idx="16">
                  <c:v>7.1</c:v>
                </c:pt>
                <c:pt idx="24">
                  <c:v>7</c:v>
                </c:pt>
                <c:pt idx="32">
                  <c:v>6.1</c:v>
                </c:pt>
              </c:numCache>
            </c:numRef>
          </c:yVal>
          <c:smooth val="0"/>
          <c:extLst>
            <c:ext xmlns:c16="http://schemas.microsoft.com/office/drawing/2014/chart" uri="{C3380CC4-5D6E-409C-BE32-E72D297353CC}">
              <c16:uniqueId val="{00000009-8751-402A-9C51-6A47E1E1665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{E520F6B6-1955-47BF-88A7-153926C8332B}</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751-402A-9C51-6A47E1E166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{E7A685D7-05FA-496A-A031-65A0EB30A570}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51-402A-9C51-6A47E1E166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{05CAF050-E13B-4B9A-9291-1EA13353E687}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51-402A-9C51-6A47E1E166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{34EAA77E-E6DB-4688-9017-3BC1880B8DED}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51-402A-9C51-6A47E1E166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{8E4507A5-CA17-42AA-89DE-F81D0375F72F}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51-402A-9C51-6A47E1E1665F}"/>
                </c:ext>
              </c:extLst>
            </c:dLbl>
            <c:dLbl>
              <c:idx val="8"/>
              <c:layout>
                <c:manualLayout>
                  <c:x val="-3.0681864182239855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{E0C3B6B7-3374-4842-BE4E-8496F92B2F9C}</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751-402A-9C51-6A47E1E1665F}"/>
                </c:ext>
              </c:extLst>
            </c:dLbl>
            <c:dLbl>
              <c:idx val="16"/>
              <c:layout>
                <c:manualLayout>
                  <c:x val="-3.3479086937566883E-2"/>
                  <c:y val="-6.4739042105865174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{9B7EC141-75BC-421F-B2AE-8F704A8D5566}</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751-402A-9C51-6A47E1E1665F}"/>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{AA6AE31F-B74A-42B8-B341-5FD21ACF8C01}</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751-402A-9C51-6A47E1E1665F}"/>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{A12C6C60-CB81-4EB6-8148-06F9C2F9DE76}</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751-402A-9C51-6A47E1E166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59.7</c:v>
                </c:pt>
                <c:pt idx="8">
                  <c:v>60.3</c:v>
                </c:pt>
                <c:pt idx="16">
                  <c:v>60.5</c:v>
                </c:pt>
                <c:pt idx="24">
                  <c:v>61.2</c:v>
                </c:pt>
                <c:pt idx="32">
                  <c:v>62.8</c:v>
                </c:pt>
              </c:numCache>
            </c:numRef>
          </c:xVal>
          <c:yVal>
            <c:numRef>
              <c:f>[1]公会計指標分析・財政指標組合せ分析表!$BP$55:$DC$55</c:f>
              <c:numCache>
                <c:formatCode>General</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8751-402A-9C51-6A47E1E1665F}"/>
            </c:ext>
          </c:extLst>
        </c:ser>
        <c:dLbls>
          <c:showLegendKey val="0"/>
          <c:showVal val="1"/>
          <c:showCatName val="0"/>
          <c:showSerName val="0"/>
          <c:showPercent val="0"/>
          <c:showBubbleSize val="0"/>
        </c:dLbls>
        <c:axId val="275673096"/>
        <c:axId val="270416528"/>
      </c:scatterChart>
      <c:valAx>
        <c:axId val="275673096"/>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416528"/>
        <c:crosses val="autoZero"/>
        <c:crossBetween val="midCat"/>
      </c:valAx>
      <c:valAx>
        <c:axId val="27041652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567309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{E2949D26-8CA9-4CF1-A30F-11E0628E251B}</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5E-4A94-B532-14185AA730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{95478F0B-CC87-43AF-A778-608A5546E0A2}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5E-4A94-B532-14185AA730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{B4106237-C4B0-40D7-923A-43F91A23D100}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5E-4A94-B532-14185AA730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{A1131BA8-03F5-4BFD-AD14-7F7F36EB2214}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5E-4A94-B532-14185AA730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{4259F1EE-373B-46A5-BCB0-E29E7991195E}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5E-4A94-B532-14185AA730CA}"/>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{99C5D1B2-8413-4A30-BD1B-64416257D591}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5E-4A94-B532-14185AA730CA}"/>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{744A8726-A021-4EB1-8AFA-E4B9D4EF6C4B}</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5E-4A94-B532-14185AA730CA}"/>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{998672FE-9DF2-4679-9F5D-CA9F203BEF83}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5E-4A94-B532-14185AA730CA}"/>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{53F015E0-8DA8-409F-8EF8-6AC4D3880AEE}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5E-4A94-B532-14185AA730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7.7</c:v>
                </c:pt>
                <c:pt idx="8">
                  <c:v>9</c:v>
                </c:pt>
                <c:pt idx="16">
                  <c:v>9.4</c:v>
                </c:pt>
                <c:pt idx="24">
                  <c:v>9.1999999999999993</c:v>
                </c:pt>
                <c:pt idx="32">
                  <c:v>8.1999999999999993</c:v>
                </c:pt>
              </c:numCache>
            </c:numRef>
          </c:xVal>
          <c:yVal>
            <c:numRef>
              <c:f>[1]公会計指標分析・財政指標組合せ分析表!$BP$73:$DC$73</c:f>
              <c:numCache>
                <c:formatCode>General</c:formatCode>
                <c:ptCount val="40"/>
                <c:pt idx="8">
                  <c:v>13.5</c:v>
                </c:pt>
                <c:pt idx="16">
                  <c:v>7.1</c:v>
                </c:pt>
                <c:pt idx="24">
                  <c:v>7</c:v>
                </c:pt>
                <c:pt idx="32">
                  <c:v>6.1</c:v>
                </c:pt>
              </c:numCache>
            </c:numRef>
          </c:yVal>
          <c:smooth val="0"/>
          <c:extLst>
            <c:ext xmlns:c16="http://schemas.microsoft.com/office/drawing/2014/chart" uri="{C3380CC4-5D6E-409C-BE32-E72D297353CC}">
              <c16:uniqueId val="{00000009-AE5E-4A94-B532-14185AA730CA}"/>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{5A457AD0-F5F1-4556-8F96-C3293C2BCCE6}</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5E-4A94-B532-14185AA730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{2A7ABFF3-9D2E-415A-A018-45DB2E44CC58}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5E-4A94-B532-14185AA730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{1B0D400B-3303-4CF3-88EF-40D499478861}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5E-4A94-B532-14185AA730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{C490EFA5-7B0E-4922-AA24-1B52142722B4}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5E-4A94-B532-14185AA730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{AAF6515E-3503-4918-A208-F9DCE3A6D118}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5E-4A94-B532-14185AA730CA}"/>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{DBC99099-FE2B-4419-ABAD-63E3826EEE3A}</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5E-4A94-B532-14185AA730CA}"/>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{75826FD5-97B7-48C3-838D-F11D0B47C80A}</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5E-4A94-B532-14185AA730CA}"/>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{2127D6F9-CFD2-4116-9DA4-8D9F39280482}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5E-4A94-B532-14185AA730CA}"/>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{8DD295E5-2258-480E-9C5A-B91C51D2C1FD}</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5E-4A94-B532-14185AA730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c:v>
                </c:pt>
                <c:pt idx="8">
                  <c:v>7.9</c:v>
                </c:pt>
                <c:pt idx="16">
                  <c:v>7.7</c:v>
                </c:pt>
                <c:pt idx="24">
                  <c:v>7.3</c:v>
                </c:pt>
                <c:pt idx="32">
                  <c:v>7.2</c:v>
                </c:pt>
              </c:numCache>
            </c:numRef>
          </c:xVal>
          <c:yVal>
            <c:numRef>
              <c:f>[1]公会計指標分析・財政指標組合せ分析表!$BP$77:$DC$77</c:f>
              <c:numCache>
                <c:formatCode>General</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AE5E-4A94-B532-14185AA730CA}"/>
            </c:ext>
          </c:extLst>
        </c:ser>
        <c:dLbls>
          <c:showLegendKey val="0"/>
          <c:showVal val="1"/>
          <c:showCatName val="0"/>
          <c:showSerName val="0"/>
          <c:showPercent val="0"/>
          <c:showBubbleSize val="0"/>
        </c:dLbls>
        <c:axId val="270415744"/>
        <c:axId val="270415352"/>
      </c:scatterChart>
      <c:valAx>
        <c:axId val="270415744"/>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415352"/>
        <c:crosses val="autoZero"/>
        <c:crossBetween val="midCat"/>
      </c:valAx>
      <c:valAx>
        <c:axId val="27041535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04157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実質公債費比率の分子は、令和３年度については前年度より減少している。これは、組合等が起こした地方債の一部が償還終了したことにより、それに相当する負担金が減少したためである。</a:t>
          </a:r>
        </a:p>
        <a:p>
          <a:r>
            <a:rPr kumimoji="1" lang="ja-JP" altLang="en-US" sz="1100">
              <a:latin typeface="ＭＳ ゴシック" pitchFamily="49" charset="-128"/>
              <a:ea typeface="ＭＳ ゴシック" pitchFamily="49" charset="-128"/>
            </a:rPr>
            <a:t>　実質公債費比率が基準値を超えると起債の発行が制限されることもあり、新規発行においては、後年度負担となるような事業は十分精査し実施していく必要がある。</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本町は満期一括償還地方債は起こしていないため、本表は該当なし。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令和３年度においては、地方債の残高の減少や公営企業・一部事務組合が起こした地方債の一部が償還終了したことで、それに相当する負担見込額が減少したことで、将来負担額は前年度よりも減少した。</a:t>
          </a:r>
        </a:p>
        <a:p>
          <a:r>
            <a:rPr kumimoji="1" lang="ja-JP" altLang="en-US" sz="1100">
              <a:latin typeface="ＭＳ ゴシック" pitchFamily="49" charset="-128"/>
              <a:ea typeface="ＭＳ ゴシック" pitchFamily="49" charset="-128"/>
            </a:rPr>
            <a:t>　一方で、平成２９年度以降基金を多額に取り崩しているため、充当可能基金額は年々減少している。令和２年度の土地開発公社貸付金返還による財政調整基金への積み立て、令和３年度の普通地方交付税の追加交付による減債基金の積み立てにより、充当可能基金は増加したものの、今後も多額の取り崩しを行わざるを得ない状況に変わりはない。</a:t>
          </a:r>
        </a:p>
        <a:p>
          <a:r>
            <a:rPr kumimoji="1" lang="ja-JP" altLang="en-US" sz="1100">
              <a:latin typeface="ＭＳ ゴシック" pitchFamily="49" charset="-128"/>
              <a:ea typeface="ＭＳ ゴシック" pitchFamily="49" charset="-128"/>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ことが必要である。</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減債基金」を１００百万円、「ふるさと創生整備基金」を１３３百万円取り崩した一方、歳入超過分や普通地方交付税追加交付分約３５３百万円を「減債基金」に、ふるさと応援寄付金約５７．３万円を「ふるさと創生整備基金」へ積み立てたこと等により、基金全体としては２５９百万円の増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利子積立及びふるさと応援寄附金による増分はあるものの、財政状況を鑑みると、全体として減少傾向になる見込みである。今後も引き続き、自主財源の確保や歳出の削減に努め、基金の取り崩しが最小限とできるような財政運営に取り組んで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ふるさと創生整備基金：住みよい町づくり、心のふれあいを求める人づくりを目指し、快適環境行政施策に要する経費の財源に充てるため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ごみ処理施設周辺地区環境整備基金：さくら広域環境衛生組合が大淀町西増地区に建設するごみ処理施設の周辺地区住民の生活環境の向上を図り、周辺地区の発展と活性化に要する経費の財源に充てるため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公共施設整備基金：公共施設の整備等に要する経費の財源に充てるため</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ふるさと創生整備基金：ふるさと応援寄附金により約５７．３百万円積立した一方、地方創生関連事業や新型コロナウイルス感染症対応事業等に約１３３百万円充当したため、７３百万円の減額となった。</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ごみ処理施設周辺地区環境整備基金：さくら広域環境衛生組合のごみ処理施設の周辺地区整備事業に６４百万円の減額となった。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公共施設整備基金：町営斎場運営管理事業及びさくら広域環境生成組合負担金の施設建設事業分に充当したため、３０百万円の減額となった。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ふるさと創生整備基金：ふるさと応援寄附金によって積立を行う方針であるが、寄附者の意向も踏まえ早期に取り崩し事業実施する予定である。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ごみ処理施設周辺地区環境整備基金：現在工事中のごみ処理施設整備事業の財源に充てるため取り崩して使用する予定である。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公共施設整備基金：今後においても公共施設の更新等で必要なときに取り崩して使用する予定である。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令和３年度は基金の取り崩しはなく、基金利子分を積み立てたことにより増加している。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一般財源所要額の増加により取り崩しが必要な状況であるが、取り崩しを極力抑えていく方針である。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歳入超過分や普通地方交付税の追加交付により、３５３百万円の積み立てをしている。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基金残高の減少傾向は落ち着く見込みであるが、今後、起債の新規発行においては、後年度負担となるような事業は十分精査し実施していく必要がある。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有形固定資産減価償却率は、毎年２％程度ずつ上昇する傾向にあり、老朽化が進み修繕等が必要な施設は今後も増加していくことから、比率も現在より高い割合で年々上昇していくことが見込まれる。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財政状況を勘案しながら、公共施設等総合管理計画に基づき、適切なマネジメントを行っていく必要がある。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93133</xdr:rowOff>
    </xdr:from>
    <xdr:to>
      <xdr:col>23</xdr:col>
      <xdr:colOff>136525</xdr:colOff>
      <xdr:row>32</xdr:row>
      <xdr:rowOff>23283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71560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1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143933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16923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82762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10806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21590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19897</xdr:rowOff>
    </xdr:from>
    <xdr:to>
      <xdr:col>7</xdr:col>
      <xdr:colOff>187325</xdr:colOff>
      <xdr:row>30</xdr:row>
      <xdr:rowOff>121497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70697</xdr:rowOff>
    </xdr:from>
    <xdr:to>
      <xdr:col>11</xdr:col>
      <xdr:colOff>136525</xdr:colOff>
      <xdr:row>30</xdr:row>
      <xdr:rowOff>139065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9857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138024</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00" b="0" i="0" baseline="0">
              <a:solidFill>
                <a:schemeClr val="dk1"/>
              </a:solidFill>
              <a:effectLst/>
              <a:latin typeface="+mn-lt"/>
              <a:ea typeface="+mn-ea"/>
              <a:cs typeface="+mn-cs"/>
            </a:rPr>
            <a:t>債務償還比率は良化傾向にあり、類似団体平均値と同程度にまで低下している。</a:t>
          </a:r>
          <a:endParaRPr lang="ja-JP" altLang="ja-JP" sz="800">
            <a:effectLst/>
          </a:endParaRPr>
        </a:p>
        <a:p>
          <a:r>
            <a:rPr kumimoji="1" lang="ja-JP" altLang="ja-JP" sz="800" b="0" i="0" baseline="0">
              <a:solidFill>
                <a:schemeClr val="dk1"/>
              </a:solidFill>
              <a:effectLst/>
              <a:latin typeface="+mn-lt"/>
              <a:ea typeface="+mn-ea"/>
              <a:cs typeface="+mn-cs"/>
            </a:rPr>
            <a:t>　これは、南和広域医療企業団の地方債償還に係る将来負担額が減少したことや基金残高の増加などによるものである。</a:t>
          </a:r>
          <a:endParaRPr lang="ja-JP" altLang="ja-JP" sz="800">
            <a:effectLst/>
          </a:endParaRPr>
        </a:p>
        <a:p>
          <a:r>
            <a:rPr kumimoji="1" lang="ja-JP" altLang="ja-JP" sz="800" b="0" i="0" baseline="0">
              <a:solidFill>
                <a:schemeClr val="dk1"/>
              </a:solidFill>
              <a:effectLst/>
              <a:latin typeface="+mn-lt"/>
              <a:ea typeface="+mn-ea"/>
              <a:cs typeface="+mn-cs"/>
            </a:rPr>
            <a:t>　令和３年度においては、基金残高の増加、将来負担額の減少が影響しているが、次年度以降の大規模事業による多額の地方債発行、一部事務組合に関する将来負担額が大きいため、悪化傾向に転じることが推測される。今後も引き続き業務の効率化・経費削減に取り組むとともに、補助金・負担金の見直し等を検討していくことで改善に努め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152690</xdr:rowOff>
    </xdr:from>
    <xdr:to>
      <xdr:col>76</xdr:col>
      <xdr:colOff>73025</xdr:colOff>
      <xdr:row>30</xdr:row>
      <xdr:rowOff>82840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8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131117</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8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13199</xdr:rowOff>
    </xdr:from>
    <xdr:to>
      <xdr:col>72</xdr:col>
      <xdr:colOff>123825</xdr:colOff>
      <xdr:row>31</xdr:row>
      <xdr:rowOff>114799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0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32040</xdr:rowOff>
    </xdr:from>
    <xdr:to>
      <xdr:col>76</xdr:col>
      <xdr:colOff>22225</xdr:colOff>
      <xdr:row>31</xdr:row>
      <xdr:rowOff>63999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947065"/>
          <a:ext cx="711200" cy="2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50092</xdr:rowOff>
    </xdr:from>
    <xdr:to>
      <xdr:col>68</xdr:col>
      <xdr:colOff>123825</xdr:colOff>
      <xdr:row>32</xdr:row>
      <xdr:rowOff>151692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3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63999</xdr:rowOff>
    </xdr:from>
    <xdr:to>
      <xdr:col>72</xdr:col>
      <xdr:colOff>73025</xdr:colOff>
      <xdr:row>32</xdr:row>
      <xdr:rowOff>100892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150474"/>
          <a:ext cx="762000" cy="2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119371</xdr:rowOff>
    </xdr:from>
    <xdr:to>
      <xdr:col>64</xdr:col>
      <xdr:colOff>123825</xdr:colOff>
      <xdr:row>34</xdr:row>
      <xdr:rowOff>49521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5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100892</xdr:rowOff>
    </xdr:from>
    <xdr:to>
      <xdr:col>68</xdr:col>
      <xdr:colOff>73025</xdr:colOff>
      <xdr:row>33</xdr:row>
      <xdr:rowOff>170171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6358817"/>
          <a:ext cx="762000" cy="2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101945</xdr:rowOff>
    </xdr:from>
    <xdr:to>
      <xdr:col>60</xdr:col>
      <xdr:colOff>123825</xdr:colOff>
      <xdr:row>34</xdr:row>
      <xdr:rowOff>32095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5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152745</xdr:rowOff>
    </xdr:from>
    <xdr:to>
      <xdr:col>64</xdr:col>
      <xdr:colOff>73025</xdr:colOff>
      <xdr:row>33</xdr:row>
      <xdr:rowOff>170171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6582120"/>
          <a:ext cx="7620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105926</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61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142819</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64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40648</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664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23222</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62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140970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17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7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64770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4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111125</xdr:rowOff>
    </xdr:from>
    <xdr:to>
      <xdr:col>6</xdr:col>
      <xdr:colOff>38100</xdr:colOff>
      <xdr:row>38</xdr:row>
      <xdr:rowOff>41275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161925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72396</xdr:rowOff>
    </xdr:from>
    <xdr:to>
      <xdr:col>55</xdr:col>
      <xdr:colOff>50800</xdr:colOff>
      <xdr:row>42</xdr:row>
      <xdr:rowOff>2546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72605</xdr:rowOff>
    </xdr:from>
    <xdr:to>
      <xdr:col>50</xdr:col>
      <xdr:colOff>165100</xdr:colOff>
      <xdr:row>42</xdr:row>
      <xdr:rowOff>2755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123196</xdr:rowOff>
    </xdr:from>
    <xdr:to>
      <xdr:col>55</xdr:col>
      <xdr:colOff>0</xdr:colOff>
      <xdr:row>41</xdr:row>
      <xdr:rowOff>123405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5264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72796</xdr:rowOff>
    </xdr:from>
    <xdr:to>
      <xdr:col>46</xdr:col>
      <xdr:colOff>38100</xdr:colOff>
      <xdr:row>42</xdr:row>
      <xdr:rowOff>2946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123405</xdr:rowOff>
    </xdr:from>
    <xdr:to>
      <xdr:col>50</xdr:col>
      <xdr:colOff>114300</xdr:colOff>
      <xdr:row>41</xdr:row>
      <xdr:rowOff>123596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528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72941</xdr:rowOff>
    </xdr:from>
    <xdr:to>
      <xdr:col>41</xdr:col>
      <xdr:colOff>101600</xdr:colOff>
      <xdr:row>42</xdr:row>
      <xdr:rowOff>3091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123596</xdr:rowOff>
    </xdr:from>
    <xdr:to>
      <xdr:col>45</xdr:col>
      <xdr:colOff>177800</xdr:colOff>
      <xdr:row>41</xdr:row>
      <xdr:rowOff>123741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53046"/>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73106</xdr:rowOff>
    </xdr:from>
    <xdr:to>
      <xdr:col>36</xdr:col>
      <xdr:colOff>165100</xdr:colOff>
      <xdr:row>42</xdr:row>
      <xdr:rowOff>3256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123741</xdr:rowOff>
    </xdr:from>
    <xdr:to>
      <xdr:col>41</xdr:col>
      <xdr:colOff>50800</xdr:colOff>
      <xdr:row>41</xdr:row>
      <xdr:rowOff>123906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5319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165332</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165523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165668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165833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1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xdr:rowOff>
    </xdr:from>
    <xdr:to>
      <xdr:col>24</xdr:col>
      <xdr:colOff>114300</xdr:colOff>
      <xdr:row>57</xdr:row>
      <xdr:rowOff>113665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34942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49530</xdr:rowOff>
    </xdr:from>
    <xdr:to>
      <xdr:col>24</xdr:col>
      <xdr:colOff>63500</xdr:colOff>
      <xdr:row>57</xdr:row>
      <xdr:rowOff>62865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98221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156845</xdr:rowOff>
    </xdr:from>
    <xdr:to>
      <xdr:col>15</xdr:col>
      <xdr:colOff>101600</xdr:colOff>
      <xdr:row>57</xdr:row>
      <xdr:rowOff>86995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36195</xdr:rowOff>
    </xdr:from>
    <xdr:to>
      <xdr:col>19</xdr:col>
      <xdr:colOff>177800</xdr:colOff>
      <xdr:row>57</xdr:row>
      <xdr:rowOff>49530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9808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126365</xdr:rowOff>
    </xdr:from>
    <xdr:to>
      <xdr:col>10</xdr:col>
      <xdr:colOff>165100</xdr:colOff>
      <xdr:row>57</xdr:row>
      <xdr:rowOff>56515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xdr:rowOff>
    </xdr:from>
    <xdr:to>
      <xdr:col>15</xdr:col>
      <xdr:colOff>50800</xdr:colOff>
      <xdr:row>57</xdr:row>
      <xdr:rowOff>36195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9778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93980</xdr:rowOff>
    </xdr:from>
    <xdr:to>
      <xdr:col>6</xdr:col>
      <xdr:colOff>38100</xdr:colOff>
      <xdr:row>57</xdr:row>
      <xdr:rowOff>24130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144780</xdr:rowOff>
    </xdr:from>
    <xdr:to>
      <xdr:col>10</xdr:col>
      <xdr:colOff>114300</xdr:colOff>
      <xdr:row>57</xdr:row>
      <xdr:rowOff>5715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97459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103522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73042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40657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79314</xdr:rowOff>
    </xdr:from>
    <xdr:to>
      <xdr:col>55</xdr:col>
      <xdr:colOff>50800</xdr:colOff>
      <xdr:row>64</xdr:row>
      <xdr:rowOff>9464</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8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165691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79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81259</xdr:rowOff>
    </xdr:from>
    <xdr:to>
      <xdr:col>50</xdr:col>
      <xdr:colOff>165100</xdr:colOff>
      <xdr:row>64</xdr:row>
      <xdr:rowOff>11409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8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130114</xdr:rowOff>
    </xdr:from>
    <xdr:to>
      <xdr:col>55</xdr:col>
      <xdr:colOff>0</xdr:colOff>
      <xdr:row>63</xdr:row>
      <xdr:rowOff>132059</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931464"/>
          <a:ext cx="8382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83039</xdr:rowOff>
    </xdr:from>
    <xdr:to>
      <xdr:col>46</xdr:col>
      <xdr:colOff>38100</xdr:colOff>
      <xdr:row>64</xdr:row>
      <xdr:rowOff>13189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8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132059</xdr:rowOff>
    </xdr:from>
    <xdr:to>
      <xdr:col>50</xdr:col>
      <xdr:colOff>114300</xdr:colOff>
      <xdr:row>63</xdr:row>
      <xdr:rowOff>133839</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93340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83600</xdr:rowOff>
    </xdr:from>
    <xdr:to>
      <xdr:col>41</xdr:col>
      <xdr:colOff>101600</xdr:colOff>
      <xdr:row>64</xdr:row>
      <xdr:rowOff>13750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8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133839</xdr:rowOff>
    </xdr:from>
    <xdr:to>
      <xdr:col>45</xdr:col>
      <xdr:colOff>177800</xdr:colOff>
      <xdr:row>63</xdr:row>
      <xdr:rowOff>134400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935189"/>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84237</xdr:rowOff>
    </xdr:from>
    <xdr:to>
      <xdr:col>36</xdr:col>
      <xdr:colOff>165100</xdr:colOff>
      <xdr:row>64</xdr:row>
      <xdr:rowOff>14387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8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134400</xdr:rowOff>
    </xdr:from>
    <xdr:to>
      <xdr:col>41</xdr:col>
      <xdr:colOff>50800</xdr:colOff>
      <xdr:row>63</xdr:row>
      <xdr:rowOff>135037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935750"/>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2536</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9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4316</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97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4877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97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5514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9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135272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13336</xdr:rowOff>
    </xdr:from>
    <xdr:to>
      <xdr:col>24</xdr:col>
      <xdr:colOff>63500</xdr:colOff>
      <xdr:row>85</xdr:row>
      <xdr:rowOff>36195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5865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85</xdr:row>
      <xdr:rowOff>13336</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5580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125730</xdr:rowOff>
    </xdr:from>
    <xdr:to>
      <xdr:col>15</xdr:col>
      <xdr:colOff>50800</xdr:colOff>
      <xdr:row>84</xdr:row>
      <xdr:rowOff>156211</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527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40639</xdr:rowOff>
    </xdr:from>
    <xdr:to>
      <xdr:col>6</xdr:col>
      <xdr:colOff>38100</xdr:colOff>
      <xdr:row>84</xdr:row>
      <xdr:rowOff>142239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91439</xdr:rowOff>
    </xdr:from>
    <xdr:to>
      <xdr:col>10</xdr:col>
      <xdr:colOff>114300</xdr:colOff>
      <xdr:row>84</xdr:row>
      <xdr:rowOff>125730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493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167657</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133366</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23223</xdr:rowOff>
    </xdr:from>
    <xdr:to>
      <xdr:col>55</xdr:col>
      <xdr:colOff>50800</xdr:colOff>
      <xdr:row>85</xdr:row>
      <xdr:rowOff>124823</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46100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4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28611</xdr:rowOff>
    </xdr:from>
    <xdr:to>
      <xdr:col>50</xdr:col>
      <xdr:colOff>165100</xdr:colOff>
      <xdr:row>85</xdr:row>
      <xdr:rowOff>130211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6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74023</xdr:rowOff>
    </xdr:from>
    <xdr:to>
      <xdr:col>55</xdr:col>
      <xdr:colOff>0</xdr:colOff>
      <xdr:row>85</xdr:row>
      <xdr:rowOff>79411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647273"/>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33674</xdr:rowOff>
    </xdr:from>
    <xdr:to>
      <xdr:col>46</xdr:col>
      <xdr:colOff>38100</xdr:colOff>
      <xdr:row>85</xdr:row>
      <xdr:rowOff>135274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6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79411</xdr:rowOff>
    </xdr:from>
    <xdr:to>
      <xdr:col>50</xdr:col>
      <xdr:colOff>114300</xdr:colOff>
      <xdr:row>85</xdr:row>
      <xdr:rowOff>84474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652661"/>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37429</xdr:rowOff>
    </xdr:from>
    <xdr:to>
      <xdr:col>41</xdr:col>
      <xdr:colOff>101600</xdr:colOff>
      <xdr:row>85</xdr:row>
      <xdr:rowOff>139029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6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84474</xdr:rowOff>
    </xdr:from>
    <xdr:to>
      <xdr:col>45</xdr:col>
      <xdr:colOff>177800</xdr:colOff>
      <xdr:row>85</xdr:row>
      <xdr:rowOff>88229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65772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41673</xdr:rowOff>
    </xdr:from>
    <xdr:to>
      <xdr:col>36</xdr:col>
      <xdr:colOff>165100</xdr:colOff>
      <xdr:row>85</xdr:row>
      <xdr:rowOff>143273</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6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88229</xdr:rowOff>
    </xdr:from>
    <xdr:to>
      <xdr:col>41</xdr:col>
      <xdr:colOff>50800</xdr:colOff>
      <xdr:row>85</xdr:row>
      <xdr:rowOff>92473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661479"/>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146738</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37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151801</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155556</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38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159800</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3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115207</xdr:rowOff>
    </xdr:from>
    <xdr:to>
      <xdr:col>81</xdr:col>
      <xdr:colOff>101600</xdr:colOff>
      <xdr:row>41</xdr:row>
      <xdr:rowOff>45357</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166007</xdr:rowOff>
    </xdr:from>
    <xdr:to>
      <xdr:col>85</xdr:col>
      <xdr:colOff>127000</xdr:colOff>
      <xdr:row>41</xdr:row>
      <xdr:rowOff>20683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70240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40</xdr:row>
      <xdr:rowOff>166007</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9962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138249</xdr:rowOff>
    </xdr:from>
    <xdr:to>
      <xdr:col>76</xdr:col>
      <xdr:colOff>114300</xdr:colOff>
      <xdr:row>40</xdr:row>
      <xdr:rowOff>156210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3703300" y="699624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79284</xdr:rowOff>
    </xdr:from>
    <xdr:to>
      <xdr:col>67</xdr:col>
      <xdr:colOff>101600</xdr:colOff>
      <xdr:row>41</xdr:row>
      <xdr:rowOff>9434</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130084</xdr:rowOff>
    </xdr:from>
    <xdr:to>
      <xdr:col>71</xdr:col>
      <xdr:colOff>177800</xdr:colOff>
      <xdr:row>40</xdr:row>
      <xdr:rowOff>156210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9880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36484</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18869</xdr:rowOff>
    </xdr:from>
    <xdr:to>
      <xdr:col>116</xdr:col>
      <xdr:colOff>114300</xdr:colOff>
      <xdr:row>38</xdr:row>
      <xdr:rowOff>120469</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41746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3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31931</xdr:rowOff>
    </xdr:from>
    <xdr:to>
      <xdr:col>112</xdr:col>
      <xdr:colOff>38100</xdr:colOff>
      <xdr:row>38</xdr:row>
      <xdr:rowOff>133531</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69669</xdr:rowOff>
    </xdr:from>
    <xdr:to>
      <xdr:col>116</xdr:col>
      <xdr:colOff>63500</xdr:colOff>
      <xdr:row>38</xdr:row>
      <xdr:rowOff>82731</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5847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44994</xdr:rowOff>
    </xdr:from>
    <xdr:to>
      <xdr:col>107</xdr:col>
      <xdr:colOff>101600</xdr:colOff>
      <xdr:row>38</xdr:row>
      <xdr:rowOff>146594</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82731</xdr:rowOff>
    </xdr:from>
    <xdr:to>
      <xdr:col>111</xdr:col>
      <xdr:colOff>177800</xdr:colOff>
      <xdr:row>38</xdr:row>
      <xdr:rowOff>95794</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5978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54791</xdr:rowOff>
    </xdr:from>
    <xdr:to>
      <xdr:col>102</xdr:col>
      <xdr:colOff>165100</xdr:colOff>
      <xdr:row>38</xdr:row>
      <xdr:rowOff>156391</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95794</xdr:rowOff>
    </xdr:from>
    <xdr:to>
      <xdr:col>107</xdr:col>
      <xdr:colOff>50800</xdr:colOff>
      <xdr:row>38</xdr:row>
      <xdr:rowOff>105591</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6108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67854</xdr:rowOff>
    </xdr:from>
    <xdr:to>
      <xdr:col>98</xdr:col>
      <xdr:colOff>38100</xdr:colOff>
      <xdr:row>38</xdr:row>
      <xdr:rowOff>169454</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105591</xdr:rowOff>
    </xdr:from>
    <xdr:to>
      <xdr:col>102</xdr:col>
      <xdr:colOff>114300</xdr:colOff>
      <xdr:row>38</xdr:row>
      <xdr:rowOff>118654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6206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150058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163121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3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14531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41910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9940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80645</xdr:rowOff>
    </xdr:from>
    <xdr:to>
      <xdr:col>76</xdr:col>
      <xdr:colOff>165100</xdr:colOff>
      <xdr:row>58</xdr:row>
      <xdr:rowOff>10795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131445</xdr:rowOff>
    </xdr:from>
    <xdr:to>
      <xdr:col>81</xdr:col>
      <xdr:colOff>50800</xdr:colOff>
      <xdr:row>57</xdr:row>
      <xdr:rowOff>167640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9904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88265</xdr:rowOff>
    </xdr:from>
    <xdr:to>
      <xdr:col>72</xdr:col>
      <xdr:colOff>38100</xdr:colOff>
      <xdr:row>58</xdr:row>
      <xdr:rowOff>18415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131445</xdr:rowOff>
    </xdr:from>
    <xdr:to>
      <xdr:col>76</xdr:col>
      <xdr:colOff>114300</xdr:colOff>
      <xdr:row>57</xdr:row>
      <xdr:rowOff>139065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3703300" y="99040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46355</xdr:rowOff>
    </xdr:from>
    <xdr:to>
      <xdr:col>67</xdr:col>
      <xdr:colOff>101600</xdr:colOff>
      <xdr:row>57</xdr:row>
      <xdr:rowOff>147955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97155</xdr:rowOff>
    </xdr:from>
    <xdr:to>
      <xdr:col>71</xdr:col>
      <xdr:colOff>177800</xdr:colOff>
      <xdr:row>57</xdr:row>
      <xdr:rowOff>139065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9869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27322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34942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164482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xdr:rowOff>
    </xdr:from>
    <xdr:to>
      <xdr:col>116</xdr:col>
      <xdr:colOff>114300</xdr:colOff>
      <xdr:row>62</xdr:row>
      <xdr:rowOff>104749</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153026</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18237</xdr:rowOff>
    </xdr:from>
    <xdr:to>
      <xdr:col>112</xdr:col>
      <xdr:colOff>38100</xdr:colOff>
      <xdr:row>62</xdr:row>
      <xdr:rowOff>119837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6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53949</xdr:rowOff>
    </xdr:from>
    <xdr:to>
      <xdr:col>116</xdr:col>
      <xdr:colOff>63500</xdr:colOff>
      <xdr:row>62</xdr:row>
      <xdr:rowOff>69037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68384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32410</xdr:rowOff>
    </xdr:from>
    <xdr:to>
      <xdr:col>107</xdr:col>
      <xdr:colOff>101600</xdr:colOff>
      <xdr:row>62</xdr:row>
      <xdr:rowOff>134010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69037</xdr:rowOff>
    </xdr:from>
    <xdr:to>
      <xdr:col>111</xdr:col>
      <xdr:colOff>177800</xdr:colOff>
      <xdr:row>62</xdr:row>
      <xdr:rowOff>83210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69893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42926</xdr:rowOff>
    </xdr:from>
    <xdr:to>
      <xdr:col>102</xdr:col>
      <xdr:colOff>165100</xdr:colOff>
      <xdr:row>62</xdr:row>
      <xdr:rowOff>144526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83210</xdr:rowOff>
    </xdr:from>
    <xdr:to>
      <xdr:col>107</xdr:col>
      <xdr:colOff>50800</xdr:colOff>
      <xdr:row>62</xdr:row>
      <xdr:rowOff>93726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71311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55270</xdr:rowOff>
    </xdr:from>
    <xdr:to>
      <xdr:col>98</xdr:col>
      <xdr:colOff>38100</xdr:colOff>
      <xdr:row>62</xdr:row>
      <xdr:rowOff>156870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93726</xdr:rowOff>
    </xdr:from>
    <xdr:to>
      <xdr:col>102</xdr:col>
      <xdr:colOff>114300</xdr:colOff>
      <xdr:row>62</xdr:row>
      <xdr:rowOff>106070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7236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110964</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125137</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7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135653</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147997</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60961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4227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20955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382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61595</xdr:rowOff>
    </xdr:from>
    <xdr:to>
      <xdr:col>72</xdr:col>
      <xdr:colOff>38100</xdr:colOff>
      <xdr:row>83</xdr:row>
      <xdr:rowOff>163195</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112395</xdr:rowOff>
    </xdr:from>
    <xdr:to>
      <xdr:col>76</xdr:col>
      <xdr:colOff>114300</xdr:colOff>
      <xdr:row>83</xdr:row>
      <xdr:rowOff>152400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342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112395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3027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154322</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139716</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540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147828</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77978</xdr:rowOff>
    </xdr:from>
    <xdr:to>
      <xdr:col>85</xdr:col>
      <xdr:colOff>177800</xdr:colOff>
      <xdr:row>107</xdr:row>
      <xdr:rowOff>8128</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6268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56405</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6357600"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43687</xdr:rowOff>
    </xdr:from>
    <xdr:to>
      <xdr:col>81</xdr:col>
      <xdr:colOff>101600</xdr:colOff>
      <xdr:row>106</xdr:row>
      <xdr:rowOff>145287</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94487</xdr:rowOff>
    </xdr:from>
    <xdr:to>
      <xdr:col>85</xdr:col>
      <xdr:colOff>127000</xdr:colOff>
      <xdr:row>106</xdr:row>
      <xdr:rowOff>128778</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5481300" y="1826818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xdr:rowOff>
    </xdr:from>
    <xdr:to>
      <xdr:col>76</xdr:col>
      <xdr:colOff>165100</xdr:colOff>
      <xdr:row>106</xdr:row>
      <xdr:rowOff>106426</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4541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55626</xdr:rowOff>
    </xdr:from>
    <xdr:to>
      <xdr:col>81</xdr:col>
      <xdr:colOff>50800</xdr:colOff>
      <xdr:row>106</xdr:row>
      <xdr:rowOff>94487</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4592300" y="1822932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55626</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3703300" y="181927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96265</xdr:rowOff>
    </xdr:from>
    <xdr:to>
      <xdr:col>67</xdr:col>
      <xdr:colOff>101600</xdr:colOff>
      <xdr:row>106</xdr:row>
      <xdr:rowOff>26415</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763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147065</xdr:rowOff>
    </xdr:from>
    <xdr:to>
      <xdr:col>71</xdr:col>
      <xdr:colOff>177800</xdr:colOff>
      <xdr:row>106</xdr:row>
      <xdr:rowOff>19050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814300" y="181493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136414</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97553</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17542</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17236</xdr:rowOff>
    </xdr:from>
    <xdr:to>
      <xdr:col>116</xdr:col>
      <xdr:colOff>114300</xdr:colOff>
      <xdr:row>104</xdr:row>
      <xdr:rowOff>118836</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40113</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76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35198</xdr:rowOff>
    </xdr:from>
    <xdr:to>
      <xdr:col>112</xdr:col>
      <xdr:colOff>38100</xdr:colOff>
      <xdr:row>104</xdr:row>
      <xdr:rowOff>136798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68036</xdr:rowOff>
    </xdr:from>
    <xdr:to>
      <xdr:col>116</xdr:col>
      <xdr:colOff>63500</xdr:colOff>
      <xdr:row>104</xdr:row>
      <xdr:rowOff>85998</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1323300" y="1789883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49893</xdr:rowOff>
    </xdr:from>
    <xdr:to>
      <xdr:col>107</xdr:col>
      <xdr:colOff>101600</xdr:colOff>
      <xdr:row>104</xdr:row>
      <xdr:rowOff>151493</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85998</xdr:rowOff>
    </xdr:from>
    <xdr:to>
      <xdr:col>111</xdr:col>
      <xdr:colOff>177800</xdr:colOff>
      <xdr:row>104</xdr:row>
      <xdr:rowOff>100693</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0434300" y="179167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61323</xdr:rowOff>
    </xdr:from>
    <xdr:to>
      <xdr:col>102</xdr:col>
      <xdr:colOff>165100</xdr:colOff>
      <xdr:row>104</xdr:row>
      <xdr:rowOff>162923</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100693</xdr:rowOff>
    </xdr:from>
    <xdr:to>
      <xdr:col>107</xdr:col>
      <xdr:colOff>50800</xdr:colOff>
      <xdr:row>104</xdr:row>
      <xdr:rowOff>112123</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9545300" y="179314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76019</xdr:rowOff>
    </xdr:from>
    <xdr:to>
      <xdr:col>98</xdr:col>
      <xdr:colOff>38100</xdr:colOff>
      <xdr:row>105</xdr:row>
      <xdr:rowOff>6169</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112123</xdr:rowOff>
    </xdr:from>
    <xdr:to>
      <xdr:col>102</xdr:col>
      <xdr:colOff>114300</xdr:colOff>
      <xdr:row>104</xdr:row>
      <xdr:rowOff>126819</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8656300" y="1794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153325</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168020</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8000</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22696</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特に公営住宅、幼稚園・保育所、公民館は類似団体平均値を大きく上回っており、８０％を超えていることから、近い将来大規模修繕や建て替えなどの多額の負担が見込まれる。</a:t>
          </a:r>
          <a:endParaRPr lang="ja-JP" altLang="ja-JP" sz="1400">
            <a:effectLst/>
          </a:endParaRPr>
        </a:p>
        <a:p>
          <a:r>
            <a:rPr kumimoji="1" lang="ja-JP" altLang="ja-JP" sz="1100">
              <a:solidFill>
                <a:schemeClr val="dk1"/>
              </a:solidFill>
              <a:effectLst/>
              <a:latin typeface="+mn-lt"/>
              <a:ea typeface="+mn-ea"/>
              <a:cs typeface="+mn-cs"/>
            </a:rPr>
            <a:t>　一方、学校施設については近年大規模修繕を行ったこと、橋梁・トンネルについては定期点検に基づき適宜修繕・改良を行っていることから、数値は低く、類似団体平均値を下回っている。</a:t>
          </a:r>
          <a:endParaRPr lang="ja-JP" altLang="ja-JP" sz="1400">
            <a:effectLst/>
          </a:endParaRPr>
        </a:p>
        <a:p>
          <a:r>
            <a:rPr kumimoji="1" lang="ja-JP" altLang="ja-JP" sz="1100">
              <a:solidFill>
                <a:schemeClr val="dk1"/>
              </a:solidFill>
              <a:effectLst/>
              <a:latin typeface="+mn-lt"/>
              <a:ea typeface="+mn-ea"/>
              <a:cs typeface="+mn-cs"/>
            </a:rPr>
            <a:t>　町民一人当たりの数値では、公民館が人口減少の著しい地区に多いため、類似団体平均値を大きく上回っているが、他の施設は類似団体平均値とほぼ同等である。</a:t>
          </a:r>
          <a:endParaRPr lang="ja-JP" altLang="ja-JP" sz="1400">
            <a:effectLst/>
          </a:endParaRPr>
        </a:p>
        <a:p>
          <a:r>
            <a:rPr kumimoji="1" lang="ja-JP" altLang="ja-JP" sz="1100">
              <a:solidFill>
                <a:schemeClr val="dk1"/>
              </a:solidFill>
              <a:effectLst/>
              <a:latin typeface="+mn-lt"/>
              <a:ea typeface="+mn-ea"/>
              <a:cs typeface="+mn-cs"/>
            </a:rPr>
            <a:t>　これらの状況も加味しながら、個々の施設状況や規模を総合的に検討し、町民サービスと財政規律のバランスがとれるよう町政運営を行っていく。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43543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2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143147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71301</xdr:rowOff>
    </xdr:from>
    <xdr:to>
      <xdr:col>10</xdr:col>
      <xdr:colOff>114300</xdr:colOff>
      <xdr:row>37</xdr:row>
      <xdr:rowOff>107224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149151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164846</xdr:rowOff>
    </xdr:from>
    <xdr:to>
      <xdr:col>55</xdr:col>
      <xdr:colOff>50800</xdr:colOff>
      <xdr:row>40</xdr:row>
      <xdr:rowOff>94996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143273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53340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02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xdr:rowOff>
    </xdr:from>
    <xdr:to>
      <xdr:col>46</xdr:col>
      <xdr:colOff>38100</xdr:colOff>
      <xdr:row>40</xdr:row>
      <xdr:rowOff>108712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57912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57912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62484</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99839</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104411</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166370</xdr:rowOff>
    </xdr:from>
    <xdr:to>
      <xdr:col>24</xdr:col>
      <xdr:colOff>114300</xdr:colOff>
      <xdr:row>64</xdr:row>
      <xdr:rowOff>96520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81297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147320</xdr:rowOff>
    </xdr:from>
    <xdr:to>
      <xdr:col>20</xdr:col>
      <xdr:colOff>38100</xdr:colOff>
      <xdr:row>64</xdr:row>
      <xdr:rowOff>77470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26670</xdr:rowOff>
    </xdr:from>
    <xdr:to>
      <xdr:col>24</xdr:col>
      <xdr:colOff>63500</xdr:colOff>
      <xdr:row>64</xdr:row>
      <xdr:rowOff>45720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999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26670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84455</xdr:rowOff>
    </xdr:from>
    <xdr:to>
      <xdr:col>10</xdr:col>
      <xdr:colOff>165100</xdr:colOff>
      <xdr:row>64</xdr:row>
      <xdr:rowOff>14605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135255</xdr:rowOff>
    </xdr:from>
    <xdr:to>
      <xdr:col>15</xdr:col>
      <xdr:colOff>50800</xdr:colOff>
      <xdr:row>64</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936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46355</xdr:rowOff>
    </xdr:from>
    <xdr:to>
      <xdr:col>6</xdr:col>
      <xdr:colOff>38100</xdr:colOff>
      <xdr:row>63</xdr:row>
      <xdr:rowOff>147955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97155</xdr:rowOff>
    </xdr:from>
    <xdr:to>
      <xdr:col>10</xdr:col>
      <xdr:colOff>114300</xdr:colOff>
      <xdr:row>63</xdr:row>
      <xdr:rowOff>135255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898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68597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41927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5732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139082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108676</xdr:rowOff>
    </xdr:from>
    <xdr:to>
      <xdr:col>55</xdr:col>
      <xdr:colOff>50800</xdr:colOff>
      <xdr:row>64</xdr:row>
      <xdr:rowOff>38826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9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23603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2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111941</xdr:rowOff>
    </xdr:from>
    <xdr:to>
      <xdr:col>50</xdr:col>
      <xdr:colOff>165100</xdr:colOff>
      <xdr:row>64</xdr:row>
      <xdr:rowOff>42091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9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159476</xdr:rowOff>
    </xdr:from>
    <xdr:to>
      <xdr:col>55</xdr:col>
      <xdr:colOff>0</xdr:colOff>
      <xdr:row>63</xdr:row>
      <xdr:rowOff>162741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608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114119</xdr:rowOff>
    </xdr:from>
    <xdr:to>
      <xdr:col>46</xdr:col>
      <xdr:colOff>38100</xdr:colOff>
      <xdr:row>64</xdr:row>
      <xdr:rowOff>44269</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162741</xdr:rowOff>
    </xdr:from>
    <xdr:to>
      <xdr:col>50</xdr:col>
      <xdr:colOff>114300</xdr:colOff>
      <xdr:row>63</xdr:row>
      <xdr:rowOff>164919</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6409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116296</xdr:rowOff>
    </xdr:from>
    <xdr:to>
      <xdr:col>41</xdr:col>
      <xdr:colOff>101600</xdr:colOff>
      <xdr:row>64</xdr:row>
      <xdr:rowOff>46446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164919</xdr:rowOff>
    </xdr:from>
    <xdr:to>
      <xdr:col>45</xdr:col>
      <xdr:colOff>177800</xdr:colOff>
      <xdr:row>63</xdr:row>
      <xdr:rowOff>167096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9662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118473</xdr:rowOff>
    </xdr:from>
    <xdr:to>
      <xdr:col>36</xdr:col>
      <xdr:colOff>165100</xdr:colOff>
      <xdr:row>64</xdr:row>
      <xdr:rowOff>48623</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167096</xdr:rowOff>
    </xdr:from>
    <xdr:to>
      <xdr:col>41</xdr:col>
      <xdr:colOff>50800</xdr:colOff>
      <xdr:row>63</xdr:row>
      <xdr:rowOff>169273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6844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33218</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100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35396</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37573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10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39750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99061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944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57150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902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81</xdr:row>
      <xdr:rowOff>15239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860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52070</xdr:rowOff>
    </xdr:from>
    <xdr:to>
      <xdr:col>6</xdr:col>
      <xdr:colOff>38100</xdr:colOff>
      <xdr:row>80</xdr:row>
      <xdr:rowOff>153670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102870</xdr:rowOff>
    </xdr:from>
    <xdr:to>
      <xdr:col>10</xdr:col>
      <xdr:colOff>114300</xdr:colOff>
      <xdr:row>80</xdr:row>
      <xdr:rowOff>144780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81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170197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47244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6159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47244</xdr:rowOff>
    </xdr:from>
    <xdr:to>
      <xdr:col>50</xdr:col>
      <xdr:colOff>114300</xdr:colOff>
      <xdr:row>85</xdr:row>
      <xdr:rowOff>49530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51815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56387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62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102144</xdr:rowOff>
    </xdr:from>
    <xdr:to>
      <xdr:col>24</xdr:col>
      <xdr:colOff>114300</xdr:colOff>
      <xdr:row>105</xdr:row>
      <xdr:rowOff>32294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80571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152944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960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130084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9249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94162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8906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144599</xdr:rowOff>
    </xdr:from>
    <xdr:to>
      <xdr:col>6</xdr:col>
      <xdr:colOff>38100</xdr:colOff>
      <xdr:row>104</xdr:row>
      <xdr:rowOff>74749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23949</xdr:rowOff>
    </xdr:from>
    <xdr:to>
      <xdr:col>10</xdr:col>
      <xdr:colOff>114300</xdr:colOff>
      <xdr:row>104</xdr:row>
      <xdr:rowOff>59871</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85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25961</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161489</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91276</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69487</xdr:rowOff>
    </xdr:from>
    <xdr:to>
      <xdr:col>55</xdr:col>
      <xdr:colOff>50800</xdr:colOff>
      <xdr:row>105</xdr:row>
      <xdr:rowOff>171087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92364</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120287</xdr:rowOff>
    </xdr:from>
    <xdr:to>
      <xdr:col>55</xdr:col>
      <xdr:colOff>0</xdr:colOff>
      <xdr:row>105</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1225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156211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113574</xdr:rowOff>
    </xdr:from>
    <xdr:to>
      <xdr:col>41</xdr:col>
      <xdr:colOff>101600</xdr:colOff>
      <xdr:row>106</xdr:row>
      <xdr:rowOff>43724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164374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1584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123371</xdr:rowOff>
    </xdr:from>
    <xdr:to>
      <xdr:col>36</xdr:col>
      <xdr:colOff>165100</xdr:colOff>
      <xdr:row>106</xdr:row>
      <xdr:rowOff>53521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164374</xdr:rowOff>
    </xdr:from>
    <xdr:to>
      <xdr:col>41</xdr:col>
      <xdr:colOff>50800</xdr:colOff>
      <xdr:row>106</xdr:row>
      <xdr:rowOff>2721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1666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40657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60251</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70048</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102144</xdr:rowOff>
    </xdr:from>
    <xdr:to>
      <xdr:col>81</xdr:col>
      <xdr:colOff>101600</xdr:colOff>
      <xdr:row>40</xdr:row>
      <xdr:rowOff>32294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152944</xdr:rowOff>
    </xdr:from>
    <xdr:to>
      <xdr:col>85</xdr:col>
      <xdr:colOff>127000</xdr:colOff>
      <xdr:row>40</xdr:row>
      <xdr:rowOff>46809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683949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152944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774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51707</xdr:rowOff>
    </xdr:from>
    <xdr:to>
      <xdr:col>76</xdr:col>
      <xdr:colOff>114300</xdr:colOff>
      <xdr:row>39</xdr:row>
      <xdr:rowOff>87630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73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51707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66762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23421</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16360</xdr:rowOff>
    </xdr:from>
    <xdr:to>
      <xdr:col>116</xdr:col>
      <xdr:colOff>114300</xdr:colOff>
      <xdr:row>41</xdr:row>
      <xdr:rowOff>117960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70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166237</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70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20420</xdr:rowOff>
    </xdr:from>
    <xdr:to>
      <xdr:col>112</xdr:col>
      <xdr:colOff>38100</xdr:colOff>
      <xdr:row>41</xdr:row>
      <xdr:rowOff>122020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70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67160</xdr:rowOff>
    </xdr:from>
    <xdr:to>
      <xdr:col>116</xdr:col>
      <xdr:colOff>63500</xdr:colOff>
      <xdr:row>41</xdr:row>
      <xdr:rowOff>71220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7096610"/>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23809</xdr:rowOff>
    </xdr:from>
    <xdr:to>
      <xdr:col>107</xdr:col>
      <xdr:colOff>101600</xdr:colOff>
      <xdr:row>41</xdr:row>
      <xdr:rowOff>125409</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70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71220</xdr:rowOff>
    </xdr:from>
    <xdr:to>
      <xdr:col>111</xdr:col>
      <xdr:colOff>177800</xdr:colOff>
      <xdr:row>41</xdr:row>
      <xdr:rowOff>74609</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7100670"/>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33398</xdr:rowOff>
    </xdr:from>
    <xdr:to>
      <xdr:col>102</xdr:col>
      <xdr:colOff>165100</xdr:colOff>
      <xdr:row>41</xdr:row>
      <xdr:rowOff>134998</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70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74609</xdr:rowOff>
    </xdr:from>
    <xdr:to>
      <xdr:col>107</xdr:col>
      <xdr:colOff>50800</xdr:colOff>
      <xdr:row>41</xdr:row>
      <xdr:rowOff>84198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9545300" y="7104059"/>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36490</xdr:rowOff>
    </xdr:from>
    <xdr:to>
      <xdr:col>98</xdr:col>
      <xdr:colOff>38100</xdr:colOff>
      <xdr:row>41</xdr:row>
      <xdr:rowOff>138090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70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84198</xdr:rowOff>
    </xdr:from>
    <xdr:to>
      <xdr:col>102</xdr:col>
      <xdr:colOff>114300</xdr:colOff>
      <xdr:row>41</xdr:row>
      <xdr:rowOff>87290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7113648"/>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113147</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43411" y="7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116536</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67111" y="71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126125</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71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129217</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71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83</xdr:row>
      <xdr:rowOff>152400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5481300" y="14167486"/>
          <a:ext cx="8382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160655</xdr:rowOff>
    </xdr:from>
    <xdr:to>
      <xdr:col>76</xdr:col>
      <xdr:colOff>165100</xdr:colOff>
      <xdr:row>84</xdr:row>
      <xdr:rowOff>90805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40005</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4592300" y="143827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84</xdr:row>
      <xdr:rowOff>40005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3694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95886</xdr:rowOff>
    </xdr:from>
    <xdr:to>
      <xdr:col>67</xdr:col>
      <xdr:colOff>101600</xdr:colOff>
      <xdr:row>84</xdr:row>
      <xdr:rowOff>26036</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83</xdr:row>
      <xdr:rowOff>146686</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2814300" y="14369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81932</xdr:rowOff>
    </xdr:from>
    <xdr:ext cx="405111" cy="2590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4389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3500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17163</xdr:rowOff>
    </xdr:from>
    <xdr:ext cx="405111" cy="259045"/>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2611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F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9" name="【消防施設】&#10;一人当たり面積最小値テキスト">
          <a:extLst>
            <a:ext uri="{FF2B5EF4-FFF2-40B4-BE49-F238E27FC236}">
              <a16:creationId xmlns:a16="http://schemas.microsoft.com/office/drawing/2014/main" id="{00000000-0008-0000-0F00-0000C5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1" name="【消防施設】&#10;一人当たり面積最大値テキスト">
          <a:extLst>
            <a:ext uri="{FF2B5EF4-FFF2-40B4-BE49-F238E27FC236}">
              <a16:creationId xmlns:a16="http://schemas.microsoft.com/office/drawing/2014/main" id="{00000000-0008-0000-0F00-0000C7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713" name="【消防施設】&#10;一人当たり面積平均値テキスト">
          <a:extLst>
            <a:ext uri="{FF2B5EF4-FFF2-40B4-BE49-F238E27FC236}">
              <a16:creationId xmlns:a16="http://schemas.microsoft.com/office/drawing/2014/main" id="{00000000-0008-0000-0F00-0000C902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21607</xdr:rowOff>
    </xdr:from>
    <xdr:ext cx="469744" cy="259045"/>
    <xdr:sp macro="" textlink="">
      <xdr:nvSpPr>
        <xdr:cNvPr id="725" name="【消防施設】&#10;一人当たり面積該当値テキスト">
          <a:extLst>
            <a:ext uri="{FF2B5EF4-FFF2-40B4-BE49-F238E27FC236}">
              <a16:creationId xmlns:a16="http://schemas.microsoft.com/office/drawing/2014/main" id="{00000000-0008-0000-0F00-0000D5020000}"/>
            </a:ext>
          </a:extLst>
        </xdr:cNvPr>
        <xdr:cNvSpPr txBox="1"/>
      </xdr:nvSpPr>
      <xdr:spPr>
        <a:xfrm>
          <a:off x="2219960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84</xdr:row>
      <xdr:rowOff>56387</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1323300" y="144513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60961</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0434300" y="1445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9494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65532</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9545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8605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65532</xdr:rowOff>
    </xdr:from>
    <xdr:to>
      <xdr:col>102</xdr:col>
      <xdr:colOff>114300</xdr:colOff>
      <xdr:row>84</xdr:row>
      <xdr:rowOff>72389</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8656300" y="144673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34" name="n_1aveValue【消防施設】&#10;一人当たり面積">
          <a:extLst>
            <a:ext uri="{FF2B5EF4-FFF2-40B4-BE49-F238E27FC236}">
              <a16:creationId xmlns:a16="http://schemas.microsoft.com/office/drawing/2014/main" id="{00000000-0008-0000-0F00-0000DE02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5" name="n_2aveValue【消防施設】&#10;一人当たり面積">
          <a:extLst>
            <a:ext uri="{FF2B5EF4-FFF2-40B4-BE49-F238E27FC236}">
              <a16:creationId xmlns:a16="http://schemas.microsoft.com/office/drawing/2014/main" id="{00000000-0008-0000-0F00-0000DF02000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36" name="n_3aveValue【消防施設】&#10;一人当たり面積">
          <a:extLst>
            <a:ext uri="{FF2B5EF4-FFF2-40B4-BE49-F238E27FC236}">
              <a16:creationId xmlns:a16="http://schemas.microsoft.com/office/drawing/2014/main" id="{00000000-0008-0000-0F00-0000E002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7" name="n_4aveValue【消防施設】&#10;一人当たり面積">
          <a:extLst>
            <a:ext uri="{FF2B5EF4-FFF2-40B4-BE49-F238E27FC236}">
              <a16:creationId xmlns:a16="http://schemas.microsoft.com/office/drawing/2014/main" id="{00000000-0008-0000-0F00-0000E1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738" name="n_1mainValue【消防施設】&#10;一人当たり面積">
          <a:extLst>
            <a:ext uri="{FF2B5EF4-FFF2-40B4-BE49-F238E27FC236}">
              <a16:creationId xmlns:a16="http://schemas.microsoft.com/office/drawing/2014/main" id="{00000000-0008-0000-0F00-0000E202000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39" name="n_2mainValue【消防施設】&#10;一人当たり面積">
          <a:extLst>
            <a:ext uri="{FF2B5EF4-FFF2-40B4-BE49-F238E27FC236}">
              <a16:creationId xmlns:a16="http://schemas.microsoft.com/office/drawing/2014/main" id="{00000000-0008-0000-0F00-0000E3020000}"/>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40" name="n_3mainValue【消防施設】&#10;一人当たり面積">
          <a:extLst>
            <a:ext uri="{FF2B5EF4-FFF2-40B4-BE49-F238E27FC236}">
              <a16:creationId xmlns:a16="http://schemas.microsoft.com/office/drawing/2014/main" id="{00000000-0008-0000-0F00-0000E4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41" name="n_4mainValue【消防施設】&#10;一人当たり面積">
          <a:extLst>
            <a:ext uri="{FF2B5EF4-FFF2-40B4-BE49-F238E27FC236}">
              <a16:creationId xmlns:a16="http://schemas.microsoft.com/office/drawing/2014/main" id="{00000000-0008-0000-0F00-0000E5020000}"/>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0000000-0008-0000-0F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8" name="【庁舎】&#10;有形固定資産減価償却率最小値テキスト">
          <a:extLst>
            <a:ext uri="{FF2B5EF4-FFF2-40B4-BE49-F238E27FC236}">
              <a16:creationId xmlns:a16="http://schemas.microsoft.com/office/drawing/2014/main" id="{00000000-0008-0000-0F00-000000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0" name="【庁舎】&#10;有形固定資産減価償却率最大値テキスト">
          <a:extLst>
            <a:ext uri="{FF2B5EF4-FFF2-40B4-BE49-F238E27FC236}">
              <a16:creationId xmlns:a16="http://schemas.microsoft.com/office/drawing/2014/main" id="{00000000-0008-0000-0F00-000002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772" name="【庁舎】&#10;有形固定資産減価償却率平均値テキスト">
          <a:extLst>
            <a:ext uri="{FF2B5EF4-FFF2-40B4-BE49-F238E27FC236}">
              <a16:creationId xmlns:a16="http://schemas.microsoft.com/office/drawing/2014/main" id="{00000000-0008-0000-0F00-000004030000}"/>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64588</xdr:rowOff>
    </xdr:from>
    <xdr:to>
      <xdr:col>85</xdr:col>
      <xdr:colOff>177800</xdr:colOff>
      <xdr:row>103</xdr:row>
      <xdr:rowOff>166188</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6268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87465</xdr:rowOff>
    </xdr:from>
    <xdr:ext cx="405111" cy="259045"/>
    <xdr:sp macro="" textlink="">
      <xdr:nvSpPr>
        <xdr:cNvPr id="784" name="【庁舎】&#10;有形固定資産減価償却率該当値テキスト">
          <a:extLst>
            <a:ext uri="{FF2B5EF4-FFF2-40B4-BE49-F238E27FC236}">
              <a16:creationId xmlns:a16="http://schemas.microsoft.com/office/drawing/2014/main" id="{00000000-0008-0000-0F00-000010030000}"/>
            </a:ext>
          </a:extLst>
        </xdr:cNvPr>
        <xdr:cNvSpPr txBox="1"/>
      </xdr:nvSpPr>
      <xdr:spPr>
        <a:xfrm>
          <a:off x="16357600" y="175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103</xdr:row>
      <xdr:rowOff>115388</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5481300" y="177486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89263</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4592300" y="1771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144599</xdr:rowOff>
    </xdr:from>
    <xdr:to>
      <xdr:col>72</xdr:col>
      <xdr:colOff>38100</xdr:colOff>
      <xdr:row>103</xdr:row>
      <xdr:rowOff>74749</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3652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23949</xdr:rowOff>
    </xdr:from>
    <xdr:to>
      <xdr:col>76</xdr:col>
      <xdr:colOff>114300</xdr:colOff>
      <xdr:row>103</xdr:row>
      <xdr:rowOff>56606</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3703300" y="1768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111942</xdr:rowOff>
    </xdr:from>
    <xdr:to>
      <xdr:col>67</xdr:col>
      <xdr:colOff>101600</xdr:colOff>
      <xdr:row>103</xdr:row>
      <xdr:rowOff>42092</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2763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162742</xdr:rowOff>
    </xdr:from>
    <xdr:to>
      <xdr:col>71</xdr:col>
      <xdr:colOff>177800</xdr:colOff>
      <xdr:row>103</xdr:row>
      <xdr:rowOff>23949</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2814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3" name="n_1aveValue【庁舎】&#10;有形固定資産減価償却率">
          <a:extLst>
            <a:ext uri="{FF2B5EF4-FFF2-40B4-BE49-F238E27FC236}">
              <a16:creationId xmlns:a16="http://schemas.microsoft.com/office/drawing/2014/main" id="{00000000-0008-0000-0F00-000019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94" name="n_2aveValue【庁舎】&#10;有形固定資産減価償却率">
          <a:extLst>
            <a:ext uri="{FF2B5EF4-FFF2-40B4-BE49-F238E27FC236}">
              <a16:creationId xmlns:a16="http://schemas.microsoft.com/office/drawing/2014/main" id="{00000000-0008-0000-0F00-00001A03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5" name="n_3aveValue【庁舎】&#10;有形固定資産減価償却率">
          <a:extLst>
            <a:ext uri="{FF2B5EF4-FFF2-40B4-BE49-F238E27FC236}">
              <a16:creationId xmlns:a16="http://schemas.microsoft.com/office/drawing/2014/main" id="{00000000-0008-0000-0F00-00001B03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6" name="n_4aveValue【庁舎】&#10;有形固定資産減価償却率">
          <a:extLst>
            <a:ext uri="{FF2B5EF4-FFF2-40B4-BE49-F238E27FC236}">
              <a16:creationId xmlns:a16="http://schemas.microsoft.com/office/drawing/2014/main" id="{00000000-0008-0000-0F00-00001C03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797" name="n_1mainValue【庁舎】&#10;有形固定資産減価償却率">
          <a:extLst>
            <a:ext uri="{FF2B5EF4-FFF2-40B4-BE49-F238E27FC236}">
              <a16:creationId xmlns:a16="http://schemas.microsoft.com/office/drawing/2014/main" id="{00000000-0008-0000-0F00-00001D030000}"/>
            </a:ext>
          </a:extLst>
        </xdr:cNvPr>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798" name="n_2mainValue【庁舎】&#10;有形固定資産減価償却率">
          <a:extLst>
            <a:ext uri="{FF2B5EF4-FFF2-40B4-BE49-F238E27FC236}">
              <a16:creationId xmlns:a16="http://schemas.microsoft.com/office/drawing/2014/main" id="{00000000-0008-0000-0F00-00001E030000}"/>
            </a:ext>
          </a:extLst>
        </xdr:cNvPr>
        <xdr:cNvSpPr txBox="1"/>
      </xdr:nvSpPr>
      <xdr:spPr>
        <a:xfrm>
          <a:off x="14389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91276</xdr:rowOff>
    </xdr:from>
    <xdr:ext cx="405111" cy="259045"/>
    <xdr:sp macro="" textlink="">
      <xdr:nvSpPr>
        <xdr:cNvPr id="799" name="n_3mainValue【庁舎】&#10;有形固定資産減価償却率">
          <a:extLst>
            <a:ext uri="{FF2B5EF4-FFF2-40B4-BE49-F238E27FC236}">
              <a16:creationId xmlns:a16="http://schemas.microsoft.com/office/drawing/2014/main" id="{00000000-0008-0000-0F00-00001F030000}"/>
            </a:ext>
          </a:extLst>
        </xdr:cNvPr>
        <xdr:cNvSpPr txBox="1"/>
      </xdr:nvSpPr>
      <xdr:spPr>
        <a:xfrm>
          <a:off x="13500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58619</xdr:rowOff>
    </xdr:from>
    <xdr:ext cx="405111" cy="259045"/>
    <xdr:sp macro="" textlink="">
      <xdr:nvSpPr>
        <xdr:cNvPr id="800" name="n_4mainValue【庁舎】&#10;有形固定資産減価償却率">
          <a:extLst>
            <a:ext uri="{FF2B5EF4-FFF2-40B4-BE49-F238E27FC236}">
              <a16:creationId xmlns:a16="http://schemas.microsoft.com/office/drawing/2014/main" id="{00000000-0008-0000-0F00-000020030000}"/>
            </a:ext>
          </a:extLst>
        </xdr:cNvPr>
        <xdr:cNvSpPr txBox="1"/>
      </xdr:nvSpPr>
      <xdr:spPr>
        <a:xfrm>
          <a:off x="12611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7" name="【庁舎】&#10;一人当たり面積最小値テキスト">
          <a:extLst>
            <a:ext uri="{FF2B5EF4-FFF2-40B4-BE49-F238E27FC236}">
              <a16:creationId xmlns:a16="http://schemas.microsoft.com/office/drawing/2014/main" id="{00000000-0008-0000-0F00-00003B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29" name="【庁舎】&#10;一人当たり面積最大値テキスト">
          <a:extLst>
            <a:ext uri="{FF2B5EF4-FFF2-40B4-BE49-F238E27FC236}">
              <a16:creationId xmlns:a16="http://schemas.microsoft.com/office/drawing/2014/main" id="{00000000-0008-0000-0F00-00003D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31" name="【庁舎】&#10;一人当たり面積平均値テキスト">
          <a:extLst>
            <a:ext uri="{FF2B5EF4-FFF2-40B4-BE49-F238E27FC236}">
              <a16:creationId xmlns:a16="http://schemas.microsoft.com/office/drawing/2014/main" id="{00000000-0008-0000-0F00-00003F03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843" name="【庁舎】&#10;一人当たり面積該当値テキスト">
          <a:extLst>
            <a:ext uri="{FF2B5EF4-FFF2-40B4-BE49-F238E27FC236}">
              <a16:creationId xmlns:a16="http://schemas.microsoft.com/office/drawing/2014/main" id="{00000000-0008-0000-0F00-00004B03000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64588</xdr:rowOff>
    </xdr:from>
    <xdr:to>
      <xdr:col>112</xdr:col>
      <xdr:colOff>38100</xdr:colOff>
      <xdr:row>104</xdr:row>
      <xdr:rowOff>166188</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127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115388</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1323300" y="179298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79284</xdr:rowOff>
    </xdr:from>
    <xdr:to>
      <xdr:col>107</xdr:col>
      <xdr:colOff>101600</xdr:colOff>
      <xdr:row>105</xdr:row>
      <xdr:rowOff>9434</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038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115388</xdr:rowOff>
    </xdr:from>
    <xdr:to>
      <xdr:col>111</xdr:col>
      <xdr:colOff>177800</xdr:colOff>
      <xdr:row>104</xdr:row>
      <xdr:rowOff>130084</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20434300" y="179461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130084</xdr:rowOff>
    </xdr:from>
    <xdr:to>
      <xdr:col>107</xdr:col>
      <xdr:colOff>50800</xdr:colOff>
      <xdr:row>104</xdr:row>
      <xdr:rowOff>141514</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9545300" y="179608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103777</xdr:rowOff>
    </xdr:from>
    <xdr:to>
      <xdr:col>98</xdr:col>
      <xdr:colOff>38100</xdr:colOff>
      <xdr:row>105</xdr:row>
      <xdr:rowOff>33927</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8605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141514</xdr:rowOff>
    </xdr:from>
    <xdr:to>
      <xdr:col>102</xdr:col>
      <xdr:colOff>114300</xdr:colOff>
      <xdr:row>104</xdr:row>
      <xdr:rowOff>154577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8656300" y="179723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852" name="n_1aveValue【庁舎】&#10;一人当たり面積">
          <a:extLst>
            <a:ext uri="{FF2B5EF4-FFF2-40B4-BE49-F238E27FC236}">
              <a16:creationId xmlns:a16="http://schemas.microsoft.com/office/drawing/2014/main" id="{00000000-0008-0000-0F00-00005403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53" name="n_2aveValue【庁舎】&#10;一人当たり面積">
          <a:extLst>
            <a:ext uri="{FF2B5EF4-FFF2-40B4-BE49-F238E27FC236}">
              <a16:creationId xmlns:a16="http://schemas.microsoft.com/office/drawing/2014/main" id="{00000000-0008-0000-0F00-000055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854" name="n_3aveValue【庁舎】&#10;一人当たり面積">
          <a:extLst>
            <a:ext uri="{FF2B5EF4-FFF2-40B4-BE49-F238E27FC236}">
              <a16:creationId xmlns:a16="http://schemas.microsoft.com/office/drawing/2014/main" id="{00000000-0008-0000-0F00-00005603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855" name="n_4aveValue【庁舎】&#10;一人当たり面積">
          <a:extLst>
            <a:ext uri="{FF2B5EF4-FFF2-40B4-BE49-F238E27FC236}">
              <a16:creationId xmlns:a16="http://schemas.microsoft.com/office/drawing/2014/main" id="{00000000-0008-0000-0F00-00005703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11265</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2107572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25961</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20199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50454</xdr:rowOff>
    </xdr:from>
    <xdr:ext cx="469744" cy="259045"/>
    <xdr:sp macro="" textlink="">
      <xdr:nvSpPr>
        <xdr:cNvPr id="859" name="n_4mainValue【庁舎】&#10;一人当たり面積">
          <a:extLst>
            <a:ext uri="{FF2B5EF4-FFF2-40B4-BE49-F238E27FC236}">
              <a16:creationId xmlns:a16="http://schemas.microsoft.com/office/drawing/2014/main" id="{00000000-0008-0000-0F00-00005B030000}"/>
            </a:ext>
          </a:extLst>
        </xdr:cNvPr>
        <xdr:cNvSpPr txBox="1"/>
      </xdr:nvSpPr>
      <xdr:spPr>
        <a:xfrm>
          <a:off x="18421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有形固定資産減価償却率について、特に体育館・プールが類似団体平均値を大きく上回り、９０％を超えていることから、近い将来大規模修繕や建て替えなどの多額の負担が見込まれる。</a:t>
          </a:r>
          <a:endParaRPr kumimoji="1" lang="en-US" altLang="ja-JP" sz="1100">
            <a:solidFill>
              <a:schemeClr val="dk1"/>
            </a:solidFill>
            <a:effectLst/>
            <a:latin typeface="+mn-lt"/>
            <a:ea typeface="+mn-ea"/>
            <a:cs typeface="+mn-cs"/>
          </a:endParaRPr>
        </a:p>
        <a:p>
          <a:r>
            <a:rPr lang="ja-JP" altLang="en-US" sz="1400">
              <a:effectLst/>
            </a:rPr>
            <a:t>　</a:t>
          </a:r>
          <a:r>
            <a:rPr lang="ja-JP" altLang="en-US" sz="1100">
              <a:effectLst/>
            </a:rPr>
            <a:t>消防施設については、広域消防組合の施設更新により大きく低下する結果となった。</a:t>
          </a:r>
          <a:endParaRPr lang="ja-JP" altLang="ja-JP" sz="1100">
            <a:effectLst/>
          </a:endParaRPr>
        </a:p>
        <a:p>
          <a:r>
            <a:rPr kumimoji="1" lang="ja-JP" altLang="ja-JP" sz="1100">
              <a:solidFill>
                <a:schemeClr val="dk1"/>
              </a:solidFill>
              <a:effectLst/>
              <a:latin typeface="+mn-lt"/>
              <a:ea typeface="+mn-ea"/>
              <a:cs typeface="+mn-cs"/>
            </a:rPr>
            <a:t>　一人当たりの数値については、いずれの施設も類似団体平均値前後であるが、今後は人口減少に伴い平均値と乖離していくことが見込まれる。</a:t>
          </a:r>
          <a:endParaRPr lang="ja-JP" altLang="ja-JP" sz="1400">
            <a:effectLst/>
          </a:endParaRPr>
        </a:p>
        <a:p>
          <a:r>
            <a:rPr kumimoji="1" lang="ja-JP" altLang="ja-JP" sz="1100">
              <a:solidFill>
                <a:schemeClr val="dk1"/>
              </a:solidFill>
              <a:effectLst/>
              <a:latin typeface="+mn-lt"/>
              <a:ea typeface="+mn-ea"/>
              <a:cs typeface="+mn-cs"/>
            </a:rPr>
            <a:t>　これらの状況も加味しながら、個々の施設状況や規模を総合的に検討し、町民サービスと財政規律のバランスがとれるよう町政運営を行っていく。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の低い本町においては、「財政計画」に基づき、さらなる早期収納の推進や滞納整理の強化を進め、徴収率の改善を目指し自主財源の確保に努めるとともに、歳出削減を行い健全な財政運営を行えるよう努めることが必要とな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85196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474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65088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経常的な収入（地方税や地方交付税や地方譲与税など）に対する経常的な支出（人件費や扶助費、公債費のように毎年支出される性質の支出）の割合のことを経常収支比率という。</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３年度においては、普通地方交付税が大幅に増加したことや人件費が減少したこと等により前年度より７．２ポイント改善し、類似団体平均値に近づいてはいるものの依然として上回っている状況である。</a:t>
          </a:r>
        </a:p>
        <a:p>
          <a:r>
            <a:rPr kumimoji="1" lang="ja-JP" altLang="en-US" sz="1100">
              <a:latin typeface="ＭＳ Ｐゴシック" panose="020B0600070205080204" pitchFamily="50" charset="-128"/>
              <a:ea typeface="ＭＳ Ｐゴシック" panose="020B0600070205080204" pitchFamily="50" charset="-128"/>
            </a:rPr>
            <a:t>　当指標は依存財源の増減により比率が上下する可能性が高く、安定的な財政運営のためには、今後も経常経費のさらなる削減に努めるとともに、町税等の自主財源の確保や新たな歳入の創出などによる財源の確保が必要とな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65</xdr:row>
      <xdr:rowOff>153458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0814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153458</xdr:rowOff>
    </xdr:from>
    <xdr:to>
      <xdr:col>19</xdr:col>
      <xdr:colOff>133350</xdr:colOff>
      <xdr:row>66</xdr:row>
      <xdr:rowOff>154940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29770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116205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47064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71967</xdr:rowOff>
    </xdr:from>
    <xdr:to>
      <xdr:col>11</xdr:col>
      <xdr:colOff>31750</xdr:colOff>
      <xdr:row>67</xdr:row>
      <xdr:rowOff>116205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5591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155998</xdr:rowOff>
    </xdr:from>
    <xdr:to>
      <xdr:col>23</xdr:col>
      <xdr:colOff>184150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128075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65405</xdr:rowOff>
    </xdr:from>
    <xdr:to>
      <xdr:col>11</xdr:col>
      <xdr:colOff>82550</xdr:colOff>
      <xdr:row>67</xdr:row>
      <xdr:rowOff>167005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5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151782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63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21167</xdr:rowOff>
    </xdr:from>
    <xdr:to>
      <xdr:col>7</xdr:col>
      <xdr:colOff>31750</xdr:colOff>
      <xdr:row>67</xdr:row>
      <xdr:rowOff>122767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107544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類似団体平均を下回る結果となったが、昨年に引き続き新型コロナウイルス感染症対応に係る各種事業の実施に伴い、物件費が大幅に増加したため、当該数値も前年度より増加することとなった。</a:t>
          </a:r>
        </a:p>
        <a:p>
          <a:r>
            <a:rPr kumimoji="1" lang="ja-JP" altLang="en-US" sz="1100">
              <a:latin typeface="ＭＳ Ｐゴシック" panose="020B0600070205080204" pitchFamily="50" charset="-128"/>
              <a:ea typeface="ＭＳ Ｐゴシック" panose="020B0600070205080204" pitchFamily="50" charset="-128"/>
            </a:rPr>
            <a:t>　アフターコロナも見据えて、今後増加傾向が続くことのないよう、行財政改革のさらなる推進により業務の効率化、節減に取り組むとともに、民間委託等の方法も考慮にいれながら、これらの経費が削減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134080</xdr:rowOff>
    </xdr:from>
    <xdr:to>
      <xdr:col>23</xdr:col>
      <xdr:colOff>133350</xdr:colOff>
      <xdr:row>83</xdr:row>
      <xdr:rowOff>64258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92980"/>
          <a:ext cx="8382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37480</xdr:rowOff>
    </xdr:from>
    <xdr:to>
      <xdr:col>19</xdr:col>
      <xdr:colOff>133350</xdr:colOff>
      <xdr:row>82</xdr:row>
      <xdr:rowOff>134080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96380"/>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37480</xdr:rowOff>
    </xdr:from>
    <xdr:to>
      <xdr:col>15</xdr:col>
      <xdr:colOff>82550</xdr:colOff>
      <xdr:row>82</xdr:row>
      <xdr:rowOff>44027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96380"/>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43850</xdr:rowOff>
    </xdr:from>
    <xdr:to>
      <xdr:col>11</xdr:col>
      <xdr:colOff>31750</xdr:colOff>
      <xdr:row>82</xdr:row>
      <xdr:rowOff>44027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0275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13458</xdr:rowOff>
    </xdr:from>
    <xdr:to>
      <xdr:col>23</xdr:col>
      <xdr:colOff>184150</xdr:colOff>
      <xdr:row>83</xdr:row>
      <xdr:rowOff>115058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29985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8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83280</xdr:rowOff>
    </xdr:from>
    <xdr:to>
      <xdr:col>19</xdr:col>
      <xdr:colOff>184150</xdr:colOff>
      <xdr:row>83</xdr:row>
      <xdr:rowOff>13430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23607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1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158130</xdr:rowOff>
    </xdr:from>
    <xdr:to>
      <xdr:col>15</xdr:col>
      <xdr:colOff>133350</xdr:colOff>
      <xdr:row>82</xdr:row>
      <xdr:rowOff>88280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98457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164677</xdr:rowOff>
    </xdr:from>
    <xdr:to>
      <xdr:col>11</xdr:col>
      <xdr:colOff>82550</xdr:colOff>
      <xdr:row>82</xdr:row>
      <xdr:rowOff>94827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105004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2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164500</xdr:rowOff>
    </xdr:from>
    <xdr:to>
      <xdr:col>7</xdr:col>
      <xdr:colOff>31750</xdr:colOff>
      <xdr:row>82</xdr:row>
      <xdr:rowOff>94650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104827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2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本町は令和３年度においては横ばいであり、類似団体平均を少し下回っている。</a:t>
          </a:r>
        </a:p>
        <a:p>
          <a:r>
            <a:rPr kumimoji="1" lang="ja-JP" altLang="en-US" sz="1100">
              <a:latin typeface="ＭＳ Ｐゴシック" panose="020B0600070205080204" pitchFamily="50" charset="-128"/>
              <a:ea typeface="ＭＳ Ｐゴシック" panose="020B0600070205080204" pitchFamily="50" charset="-128"/>
            </a:rPr>
            <a:t>　今後は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154939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116332</xdr:rowOff>
    </xdr:from>
    <xdr:to>
      <xdr:col>72</xdr:col>
      <xdr:colOff>203200</xdr:colOff>
      <xdr:row>84</xdr:row>
      <xdr:rowOff>154939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181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116332</xdr:rowOff>
    </xdr:from>
    <xdr:to>
      <xdr:col>68</xdr:col>
      <xdr:colOff>152400</xdr:colOff>
      <xdr:row>84</xdr:row>
      <xdr:rowOff>125985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181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65532</xdr:rowOff>
    </xdr:from>
    <xdr:to>
      <xdr:col>68</xdr:col>
      <xdr:colOff>203200</xdr:colOff>
      <xdr:row>84</xdr:row>
      <xdr:rowOff>167132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75185</xdr:rowOff>
    </xdr:from>
    <xdr:to>
      <xdr:col>64</xdr:col>
      <xdr:colOff>152400</xdr:colOff>
      <xdr:row>85</xdr:row>
      <xdr:rowOff>5335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15512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令和３年度は、近年の減少傾向から増加に転じる結果となった。これは、人口の減少が要因となっており、依然として類似団体平均は上回っている。</a:t>
          </a:r>
        </a:p>
        <a:p>
          <a:r>
            <a:rPr kumimoji="1" lang="ja-JP" altLang="en-US" sz="1100">
              <a:latin typeface="ＭＳ Ｐゴシック" panose="020B0600070205080204" pitchFamily="50" charset="-128"/>
              <a:ea typeface="ＭＳ Ｐゴシック" panose="020B0600070205080204" pitchFamily="50" charset="-128"/>
            </a:rPr>
            <a:t>　保育士や給食調理員、文化会館・図書館における職員数を確保し、待機児童ゼロ、給食自校調理方式などの施策を実現しながらも、職員数の削減を図ったことで一定の水準となった現状を踏まえながら、これらの施策の今後のあり方も併せて検討し、適正な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144710</xdr:rowOff>
    </xdr:from>
    <xdr:to>
      <xdr:col>81</xdr:col>
      <xdr:colOff>44450</xdr:colOff>
      <xdr:row>60</xdr:row>
      <xdr:rowOff>170180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31710"/>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144710</xdr:rowOff>
    </xdr:from>
    <xdr:to>
      <xdr:col>77</xdr:col>
      <xdr:colOff>44450</xdr:colOff>
      <xdr:row>61</xdr:row>
      <xdr:rowOff>10795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3171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36265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69245"/>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36265</xdr:rowOff>
    </xdr:from>
    <xdr:to>
      <xdr:col>68</xdr:col>
      <xdr:colOff>152400</xdr:colOff>
      <xdr:row>61</xdr:row>
      <xdr:rowOff>80504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4947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91457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93910</xdr:rowOff>
    </xdr:from>
    <xdr:to>
      <xdr:col>77</xdr:col>
      <xdr:colOff>95250</xdr:colOff>
      <xdr:row>61</xdr:row>
      <xdr:rowOff>24060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8837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6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156915</xdr:rowOff>
    </xdr:from>
    <xdr:to>
      <xdr:col>68</xdr:col>
      <xdr:colOff>203200</xdr:colOff>
      <xdr:row>61</xdr:row>
      <xdr:rowOff>87065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29704</xdr:rowOff>
    </xdr:from>
    <xdr:to>
      <xdr:col>64</xdr:col>
      <xdr:colOff>152400</xdr:colOff>
      <xdr:row>61</xdr:row>
      <xdr:rowOff>131304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116081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南和広域医療企業団が起こした地方債への負担金が多額であるために本町の実質公債費比率は高水準にある。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３年度においては、企業団が起こした地方債の一部が償還終了したことにより、１．０ポイント改善したが、類似団体平均より上回っており、企業団が起こした地方債は償還期間も長期間であるため、今後も同水準の比率となることが予想される。　</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実質公債費比率が基準値を超えると起債の発行が制限</a:t>
          </a:r>
          <a:r>
            <a:rPr kumimoji="1" lang="ja-JP" altLang="en-US" sz="1100">
              <a:latin typeface="ＭＳ Ｐゴシック" panose="020B0600070205080204" pitchFamily="50" charset="-128"/>
              <a:ea typeface="ＭＳ Ｐゴシック" panose="020B0600070205080204" pitchFamily="50" charset="-128"/>
            </a:rPr>
            <a:t>されることもあり、今後も新規発行においては、後年度負担となるような事業は十分精査し実施していく必要がある。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121920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423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138006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2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138006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将来負担していく額がその負担に対して充当できる資産額を上回ったため、前年度に続き数値が計上されることとなった。</a:t>
          </a:r>
        </a:p>
        <a:p>
          <a:r>
            <a:rPr kumimoji="1" lang="ja-JP" altLang="en-US" sz="1100">
              <a:latin typeface="ＭＳ Ｐゴシック" panose="020B0600070205080204" pitchFamily="50" charset="-128"/>
              <a:ea typeface="ＭＳ Ｐゴシック" panose="020B0600070205080204" pitchFamily="50" charset="-128"/>
            </a:rPr>
            <a:t>　令和３年度は、南和広域医療企業団が起こした地方債への負担金が減少したことによる一部事務組合等に対する一般会計負担見込額や地方債の現在高が減少したことに加えて、充当可能基金が増加したことで、前年度よりも０．９ポイント改善す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19431</xdr:rowOff>
    </xdr:from>
    <xdr:to>
      <xdr:col>81</xdr:col>
      <xdr:colOff>44450</xdr:colOff>
      <xdr:row>14</xdr:row>
      <xdr:rowOff>26670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1973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26670</xdr:rowOff>
    </xdr:from>
    <xdr:to>
      <xdr:col>77</xdr:col>
      <xdr:colOff>44450</xdr:colOff>
      <xdr:row>14</xdr:row>
      <xdr:rowOff>27474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26970"/>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108898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0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27474</xdr:rowOff>
    </xdr:from>
    <xdr:to>
      <xdr:col>72</xdr:col>
      <xdr:colOff>203200</xdr:colOff>
      <xdr:row>14</xdr:row>
      <xdr:rowOff>78952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27774"/>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170832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140081</xdr:rowOff>
    </xdr:from>
    <xdr:to>
      <xdr:col>81</xdr:col>
      <xdr:colOff>95250</xdr:colOff>
      <xdr:row>14</xdr:row>
      <xdr:rowOff>70231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112158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4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87647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148124</xdr:rowOff>
    </xdr:from>
    <xdr:to>
      <xdr:col>73</xdr:col>
      <xdr:colOff>44450</xdr:colOff>
      <xdr:row>14</xdr:row>
      <xdr:rowOff>78274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88451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28152</xdr:rowOff>
    </xdr:from>
    <xdr:to>
      <xdr:col>68</xdr:col>
      <xdr:colOff>203200</xdr:colOff>
      <xdr:row>14</xdr:row>
      <xdr:rowOff>129752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139929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３０年度から減少傾向にあり、令和３年度には職員給が５０百万円減少したことにより、前年度と比べ大きく減少し、類似団体平均を下回る結果となった。これは、高職位の職員が減少したことが要因となっている。</a:t>
          </a:r>
        </a:p>
        <a:p>
          <a:r>
            <a:rPr kumimoji="1" lang="ja-JP" altLang="en-US" sz="1100">
              <a:latin typeface="ＭＳ Ｐゴシック" panose="020B0600070205080204" pitchFamily="50" charset="-128"/>
              <a:ea typeface="ＭＳ Ｐゴシック" panose="020B0600070205080204" pitchFamily="50" charset="-128"/>
            </a:rPr>
            <a:t>　今後も、職員数に注視しながらも行財政改革のさらなる推進により業務の効率化、節減に取り組むとともに、民間委託等の方法も考慮にいれながら、これらの経費が削減できるよう努める。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135164</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18143</xdr:rowOff>
    </xdr:from>
    <xdr:to>
      <xdr:col>15</xdr:col>
      <xdr:colOff>98425</xdr:colOff>
      <xdr:row>38</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33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105228</xdr:rowOff>
    </xdr:from>
    <xdr:to>
      <xdr:col>11</xdr:col>
      <xdr:colOff>9525</xdr:colOff>
      <xdr:row>39</xdr:row>
      <xdr:rowOff>53522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20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年度間で多少のばらつきはあるものの、ほぼ横ばい状態であり、類似団体平均も下回っており、令和３年度はし尿処理委託料などが減少したことにより、比率は減少している。</a:t>
          </a:r>
        </a:p>
        <a:p>
          <a:r>
            <a:rPr kumimoji="1" lang="ja-JP" altLang="en-US" sz="1100">
              <a:latin typeface="ＭＳ Ｐゴシック" panose="020B0600070205080204" pitchFamily="50" charset="-128"/>
              <a:ea typeface="ＭＳ Ｐゴシック" panose="020B0600070205080204" pitchFamily="50" charset="-128"/>
            </a:rPr>
            <a:t>今後も、行財政改革のさらなる推進により業務の効率化、節減に取り組みながら、この水準を維持できるよう努める。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28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16510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57167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類似団体平均とほぼ同じように推移し、近年は減少傾向にある。</a:t>
          </a:r>
        </a:p>
        <a:p>
          <a:r>
            <a:rPr kumimoji="1" lang="ja-JP" altLang="en-US" sz="1100">
              <a:latin typeface="ＭＳ Ｐゴシック" panose="020B0600070205080204" pitchFamily="50" charset="-128"/>
              <a:ea typeface="ＭＳ Ｐゴシック" panose="020B0600070205080204" pitchFamily="50" charset="-128"/>
            </a:rPr>
            <a:t>　義務的経費の一つであり、今後は増加することも考えられるため、財政運営に支障が出ないように他の経費を更に圧縮することもさることながら、抜本的な制度の見直しが求められる。</a:t>
          </a:r>
          <a:endParaRPr kumimoji="1" lang="ja-JP" altLang="en-US"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維持補修費、貸付金、繰出金が該当し、類似団体平均とほぼ同じように推移していたが、近年は類似団体平均を下回っている。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これは、下水道事業会計が平成２６年度に法適化したことにより下水道事業への繰出金が補助費等として計上されることとなったことが影響しているものと考えられる。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令和３年度は前年度より減少したものの、類似団体平均を大きく上回っており、本町の財政状況に最も大きな影響を与えている。</a:t>
          </a:r>
        </a:p>
        <a:p>
          <a:r>
            <a:rPr kumimoji="1" lang="ja-JP" altLang="en-US" sz="1100">
              <a:latin typeface="ＭＳ Ｐゴシック" panose="020B0600070205080204" pitchFamily="50" charset="-128"/>
              <a:ea typeface="ＭＳ Ｐゴシック" panose="020B0600070205080204" pitchFamily="50" charset="-128"/>
            </a:rPr>
            <a:t>　南和広域衛生組合や奈良県広域消防組合、南和広域医療企業団、さくら広域環境衛生組合への負担金、下水道事業会計に係る繰出金（補助金）が多くの割合を占めている。</a:t>
          </a:r>
        </a:p>
        <a:p>
          <a:r>
            <a:rPr kumimoji="1" lang="ja-JP" altLang="en-US" sz="1100">
              <a:latin typeface="ＭＳ Ｐゴシック" panose="020B0600070205080204" pitchFamily="50" charset="-128"/>
              <a:ea typeface="ＭＳ Ｐゴシック" panose="020B0600070205080204" pitchFamily="50" charset="-128"/>
            </a:rPr>
            <a:t>　今後は「財政計画」に基づき、補助金の効果が低いものなどを精査し縮小することや一部事務組合負担金の負担割合の見直しを検討していくこと等により削減を行っていく。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19558</xdr:rowOff>
    </xdr:from>
    <xdr:to>
      <xdr:col>82</xdr:col>
      <xdr:colOff>107950</xdr:colOff>
      <xdr:row>40</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25925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53848</xdr:rowOff>
    </xdr:from>
    <xdr:to>
      <xdr:col>82</xdr:col>
      <xdr:colOff>196850</xdr:colOff>
      <xdr:row>40</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105935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19558</xdr:rowOff>
    </xdr:from>
    <xdr:to>
      <xdr:col>82</xdr:col>
      <xdr:colOff>196850</xdr:colOff>
      <xdr:row>35</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53848</xdr:rowOff>
    </xdr:from>
    <xdr:to>
      <xdr:col>82</xdr:col>
      <xdr:colOff>107950</xdr:colOff>
      <xdr:row>40</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9118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94996</xdr:rowOff>
    </xdr:from>
    <xdr:to>
      <xdr:col>78</xdr:col>
      <xdr:colOff>69850</xdr:colOff>
      <xdr:row>41</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9529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51562</xdr:rowOff>
    </xdr:from>
    <xdr:to>
      <xdr:col>73</xdr:col>
      <xdr:colOff>180975</xdr:colOff>
      <xdr:row>42</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70810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56134</xdr:rowOff>
    </xdr:from>
    <xdr:to>
      <xdr:col>69</xdr:col>
      <xdr:colOff>92075</xdr:colOff>
      <xdr:row>42</xdr:row>
      <xdr:rowOff>3556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70855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xdr:rowOff>
    </xdr:from>
    <xdr:to>
      <xdr:col>82</xdr:col>
      <xdr:colOff>158750</xdr:colOff>
      <xdr:row>40</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83075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44196</xdr:rowOff>
    </xdr:from>
    <xdr:to>
      <xdr:col>78</xdr:col>
      <xdr:colOff>120650</xdr:colOff>
      <xdr:row>40</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124206</xdr:rowOff>
    </xdr:from>
    <xdr:to>
      <xdr:col>69</xdr:col>
      <xdr:colOff>142875</xdr:colOff>
      <xdr:row>42</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71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39133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724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5334</xdr:rowOff>
    </xdr:from>
    <xdr:to>
      <xdr:col>65</xdr:col>
      <xdr:colOff>53975</xdr:colOff>
      <xdr:row>41</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令和３年度は前年度とほぼ横ばいであり、類似団体平均を下回っている。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今後はさくら広域環境衛生組合のごみ処理施設事業など高額起債の元金返済が始まるため増加していくと考えられる。</a:t>
          </a:r>
        </a:p>
        <a:p>
          <a:r>
            <a:rPr kumimoji="1" lang="ja-JP" altLang="en-US" sz="1100">
              <a:latin typeface="ＭＳ Ｐゴシック" panose="020B0600070205080204" pitchFamily="50" charset="-128"/>
              <a:ea typeface="ＭＳ Ｐゴシック" panose="020B0600070205080204" pitchFamily="50" charset="-128"/>
            </a:rPr>
            <a:t>　この水準を維持していくために、新規発行においてはこれまで以上に十分精査しながら事業を実施していく必要がある。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434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140715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113285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令和３年度は前年度より良化しているが、依然として類似団体平均を上回っている。これは、経常経費のうちで多くの割合を占める一部事務組合負担金によるところが大きい。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今後は、行財政改革のさらなる推進により業務の効率化、節減に取り組むとともに、これらの経費が削減できるよう努める。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117856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4632"/>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909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829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94996</xdr:rowOff>
    </xdr:from>
    <xdr:to>
      <xdr:col>69</xdr:col>
      <xdr:colOff>92075</xdr:colOff>
      <xdr:row>80</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109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52870</xdr:rowOff>
    </xdr:from>
    <xdr:to>
      <xdr:col>29</xdr:col>
      <xdr:colOff>127000</xdr:colOff>
      <xdr:row>16</xdr:row>
      <xdr:rowOff>69266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3695"/>
          <a:ext cx="647700" cy="16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4839</xdr:rowOff>
    </xdr:from>
    <xdr:to>
      <xdr:col>26</xdr:col>
      <xdr:colOff>50800</xdr:colOff>
      <xdr:row>16</xdr:row>
      <xdr:rowOff>69266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5664"/>
          <a:ext cx="6985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4839</xdr:rowOff>
    </xdr:from>
    <xdr:to>
      <xdr:col>22</xdr:col>
      <xdr:colOff>114300</xdr:colOff>
      <xdr:row>16</xdr:row>
      <xdr:rowOff>6274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5664"/>
          <a:ext cx="698500" cy="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6274</xdr:rowOff>
    </xdr:from>
    <xdr:to>
      <xdr:col>18</xdr:col>
      <xdr:colOff>177800</xdr:colOff>
      <xdr:row>16</xdr:row>
      <xdr:rowOff>50711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7099"/>
          <a:ext cx="698500" cy="4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2070</xdr:rowOff>
    </xdr:from>
    <xdr:to>
      <xdr:col>29</xdr:col>
      <xdr:colOff>177800</xdr:colOff>
      <xdr:row>16</xdr:row>
      <xdr:rowOff>103670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18597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18466</xdr:rowOff>
    </xdr:from>
    <xdr:to>
      <xdr:col>26</xdr:col>
      <xdr:colOff>101600</xdr:colOff>
      <xdr:row>16</xdr:row>
      <xdr:rowOff>120066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130243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8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125489</xdr:rowOff>
    </xdr:from>
    <xdr:to>
      <xdr:col>22</xdr:col>
      <xdr:colOff>165100</xdr:colOff>
      <xdr:row>16</xdr:row>
      <xdr:rowOff>55639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65816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126924</xdr:rowOff>
    </xdr:from>
    <xdr:to>
      <xdr:col>19</xdr:col>
      <xdr:colOff>38100</xdr:colOff>
      <xdr:row>16</xdr:row>
      <xdr:rowOff>57074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67251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171361</xdr:rowOff>
    </xdr:from>
    <xdr:to>
      <xdr:col>15</xdr:col>
      <xdr:colOff>101600</xdr:colOff>
      <xdr:row>16</xdr:row>
      <xdr:rowOff>101511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111688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17043</xdr:rowOff>
    </xdr:from>
    <xdr:to>
      <xdr:col>29</xdr:col>
      <xdr:colOff>127000</xdr:colOff>
      <xdr:row>35</xdr:row>
      <xdr:rowOff>37258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27393"/>
          <a:ext cx="647700" cy="2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299169</xdr:rowOff>
    </xdr:from>
    <xdr:to>
      <xdr:col>26</xdr:col>
      <xdr:colOff>50800</xdr:colOff>
      <xdr:row>35</xdr:row>
      <xdr:rowOff>17043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66619"/>
          <a:ext cx="698500" cy="6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231078</xdr:rowOff>
    </xdr:from>
    <xdr:to>
      <xdr:col>22</xdr:col>
      <xdr:colOff>114300</xdr:colOff>
      <xdr:row>34</xdr:row>
      <xdr:rowOff>299169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98528"/>
          <a:ext cx="698500" cy="68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231078</xdr:rowOff>
    </xdr:from>
    <xdr:to>
      <xdr:col>18</xdr:col>
      <xdr:colOff>177800</xdr:colOff>
      <xdr:row>35</xdr:row>
      <xdr:rowOff>32262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98528"/>
          <a:ext cx="698500" cy="14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329358</xdr:rowOff>
    </xdr:from>
    <xdr:to>
      <xdr:col>29</xdr:col>
      <xdr:colOff>177800</xdr:colOff>
      <xdr:row>35</xdr:row>
      <xdr:rowOff>88058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9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301435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309143</xdr:rowOff>
    </xdr:from>
    <xdr:to>
      <xdr:col>26</xdr:col>
      <xdr:colOff>101600</xdr:colOff>
      <xdr:row>35</xdr:row>
      <xdr:rowOff>67843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78021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4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248369</xdr:rowOff>
    </xdr:from>
    <xdr:to>
      <xdr:col>22</xdr:col>
      <xdr:colOff>165100</xdr:colOff>
      <xdr:row>35</xdr:row>
      <xdr:rowOff>7069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180278</xdr:rowOff>
    </xdr:from>
    <xdr:to>
      <xdr:col>19</xdr:col>
      <xdr:colOff>38100</xdr:colOff>
      <xdr:row>34</xdr:row>
      <xdr:rowOff>281878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4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292055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324362</xdr:rowOff>
    </xdr:from>
    <xdr:to>
      <xdr:col>15</xdr:col>
      <xdr:colOff>101600</xdr:colOff>
      <xdr:row>35</xdr:row>
      <xdr:rowOff>83062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9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67839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7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38016</xdr:rowOff>
    </xdr:from>
    <xdr:to>
      <xdr:col>24</xdr:col>
      <xdr:colOff>63500</xdr:colOff>
      <xdr:row>35</xdr:row>
      <xdr:rowOff>83822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38766"/>
          <a:ext cx="8382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38016</xdr:rowOff>
    </xdr:from>
    <xdr:to>
      <xdr:col>19</xdr:col>
      <xdr:colOff>177800</xdr:colOff>
      <xdr:row>36</xdr:row>
      <xdr:rowOff>12984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38766"/>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12984</xdr:rowOff>
    </xdr:from>
    <xdr:to>
      <xdr:col>15</xdr:col>
      <xdr:colOff>50800</xdr:colOff>
      <xdr:row>36</xdr:row>
      <xdr:rowOff>22171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8518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165732</xdr:rowOff>
    </xdr:from>
    <xdr:to>
      <xdr:col>10</xdr:col>
      <xdr:colOff>114300</xdr:colOff>
      <xdr:row>36</xdr:row>
      <xdr:rowOff>22171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6648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33022</xdr:rowOff>
    </xdr:from>
    <xdr:to>
      <xdr:col>24</xdr:col>
      <xdr:colOff>114300</xdr:colOff>
      <xdr:row>35</xdr:row>
      <xdr:rowOff>134622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55899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158666</xdr:rowOff>
    </xdr:from>
    <xdr:to>
      <xdr:col>20</xdr:col>
      <xdr:colOff>38100</xdr:colOff>
      <xdr:row>35</xdr:row>
      <xdr:rowOff>88816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105343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133634</xdr:rowOff>
    </xdr:from>
    <xdr:to>
      <xdr:col>15</xdr:col>
      <xdr:colOff>101600</xdr:colOff>
      <xdr:row>36</xdr:row>
      <xdr:rowOff>63784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80311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142821</xdr:rowOff>
    </xdr:from>
    <xdr:to>
      <xdr:col>10</xdr:col>
      <xdr:colOff>165100</xdr:colOff>
      <xdr:row>36</xdr:row>
      <xdr:rowOff>72971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89498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114932</xdr:rowOff>
    </xdr:from>
    <xdr:to>
      <xdr:col>6</xdr:col>
      <xdr:colOff>38100</xdr:colOff>
      <xdr:row>36</xdr:row>
      <xdr:rowOff>45082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61609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8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106955</xdr:rowOff>
    </xdr:from>
    <xdr:to>
      <xdr:col>24</xdr:col>
      <xdr:colOff>63500</xdr:colOff>
      <xdr:row>57</xdr:row>
      <xdr:rowOff>61889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08155"/>
          <a:ext cx="838200" cy="1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61889</xdr:rowOff>
    </xdr:from>
    <xdr:to>
      <xdr:col>19</xdr:col>
      <xdr:colOff>177800</xdr:colOff>
      <xdr:row>57</xdr:row>
      <xdr:rowOff>91672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34539"/>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87938</xdr:rowOff>
    </xdr:from>
    <xdr:to>
      <xdr:col>15</xdr:col>
      <xdr:colOff>50800</xdr:colOff>
      <xdr:row>57</xdr:row>
      <xdr:rowOff>91672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86058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87938</xdr:rowOff>
    </xdr:from>
    <xdr:to>
      <xdr:col>10</xdr:col>
      <xdr:colOff>114300</xdr:colOff>
      <xdr:row>57</xdr:row>
      <xdr:rowOff>100762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60588"/>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56155</xdr:rowOff>
    </xdr:from>
    <xdr:to>
      <xdr:col>24</xdr:col>
      <xdr:colOff>114300</xdr:colOff>
      <xdr:row>56</xdr:row>
      <xdr:rowOff>157755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34582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3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11089</xdr:rowOff>
    </xdr:from>
    <xdr:to>
      <xdr:col>20</xdr:col>
      <xdr:colOff>38100</xdr:colOff>
      <xdr:row>57</xdr:row>
      <xdr:rowOff>112689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103816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40872</xdr:rowOff>
    </xdr:from>
    <xdr:to>
      <xdr:col>15</xdr:col>
      <xdr:colOff>101600</xdr:colOff>
      <xdr:row>57</xdr:row>
      <xdr:rowOff>142472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133599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37138</xdr:rowOff>
    </xdr:from>
    <xdr:to>
      <xdr:col>10</xdr:col>
      <xdr:colOff>165100</xdr:colOff>
      <xdr:row>57</xdr:row>
      <xdr:rowOff>138738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129865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49962</xdr:rowOff>
    </xdr:from>
    <xdr:to>
      <xdr:col>6</xdr:col>
      <xdr:colOff>38100</xdr:colOff>
      <xdr:row>57</xdr:row>
      <xdr:rowOff>151562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142689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129344</xdr:rowOff>
    </xdr:from>
    <xdr:to>
      <xdr:col>24</xdr:col>
      <xdr:colOff>63500</xdr:colOff>
      <xdr:row>78</xdr:row>
      <xdr:rowOff>131173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24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131173</xdr:rowOff>
    </xdr:from>
    <xdr:to>
      <xdr:col>19</xdr:col>
      <xdr:colOff>177800</xdr:colOff>
      <xdr:row>78</xdr:row>
      <xdr:rowOff>133322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042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133094</xdr:rowOff>
    </xdr:from>
    <xdr:to>
      <xdr:col>15</xdr:col>
      <xdr:colOff>50800</xdr:colOff>
      <xdr:row>78</xdr:row>
      <xdr:rowOff>133322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061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132407</xdr:rowOff>
    </xdr:from>
    <xdr:to>
      <xdr:col>10</xdr:col>
      <xdr:colOff>114300</xdr:colOff>
      <xdr:row>78</xdr:row>
      <xdr:rowOff>133094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550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78544</xdr:rowOff>
    </xdr:from>
    <xdr:to>
      <xdr:col>24</xdr:col>
      <xdr:colOff>114300</xdr:colOff>
      <xdr:row>79</xdr:row>
      <xdr:rowOff>8694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164921</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80373</xdr:rowOff>
    </xdr:from>
    <xdr:to>
      <xdr:col>20</xdr:col>
      <xdr:colOff>38100</xdr:colOff>
      <xdr:row>79</xdr:row>
      <xdr:rowOff>10523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1650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4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82522</xdr:rowOff>
    </xdr:from>
    <xdr:to>
      <xdr:col>15</xdr:col>
      <xdr:colOff>101600</xdr:colOff>
      <xdr:row>79</xdr:row>
      <xdr:rowOff>12672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3799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4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82294</xdr:rowOff>
    </xdr:from>
    <xdr:to>
      <xdr:col>10</xdr:col>
      <xdr:colOff>165100</xdr:colOff>
      <xdr:row>79</xdr:row>
      <xdr:rowOff>12444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3571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4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81607</xdr:rowOff>
    </xdr:from>
    <xdr:to>
      <xdr:col>6</xdr:col>
      <xdr:colOff>38100</xdr:colOff>
      <xdr:row>79</xdr:row>
      <xdr:rowOff>11757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2884</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47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128586</xdr:rowOff>
    </xdr:from>
    <xdr:to>
      <xdr:col>24</xdr:col>
      <xdr:colOff>63500</xdr:colOff>
      <xdr:row>97</xdr:row>
      <xdr:rowOff>59537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16336"/>
          <a:ext cx="838200" cy="2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51428</xdr:rowOff>
    </xdr:from>
    <xdr:to>
      <xdr:col>19</xdr:col>
      <xdr:colOff>177800</xdr:colOff>
      <xdr:row>97</xdr:row>
      <xdr:rowOff>59537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682078"/>
          <a:ext cx="8890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51428</xdr:rowOff>
    </xdr:from>
    <xdr:to>
      <xdr:col>15</xdr:col>
      <xdr:colOff>50800</xdr:colOff>
      <xdr:row>97</xdr:row>
      <xdr:rowOff>60647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82078"/>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28524</xdr:rowOff>
    </xdr:from>
    <xdr:to>
      <xdr:col>10</xdr:col>
      <xdr:colOff>114300</xdr:colOff>
      <xdr:row>97</xdr:row>
      <xdr:rowOff>60647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59174"/>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77786</xdr:rowOff>
    </xdr:from>
    <xdr:to>
      <xdr:col>24</xdr:col>
      <xdr:colOff>114300</xdr:colOff>
      <xdr:row>96</xdr:row>
      <xdr:rowOff>7936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56213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8737</xdr:rowOff>
    </xdr:from>
    <xdr:to>
      <xdr:col>20</xdr:col>
      <xdr:colOff>38100</xdr:colOff>
      <xdr:row>97</xdr:row>
      <xdr:rowOff>110337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101464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628</xdr:rowOff>
    </xdr:from>
    <xdr:to>
      <xdr:col>15</xdr:col>
      <xdr:colOff>101600</xdr:colOff>
      <xdr:row>97</xdr:row>
      <xdr:rowOff>102228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93355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9847</xdr:rowOff>
    </xdr:from>
    <xdr:to>
      <xdr:col>10</xdr:col>
      <xdr:colOff>165100</xdr:colOff>
      <xdr:row>97</xdr:row>
      <xdr:rowOff>111447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102574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149174</xdr:rowOff>
    </xdr:from>
    <xdr:to>
      <xdr:col>6</xdr:col>
      <xdr:colOff>38100</xdr:colOff>
      <xdr:row>97</xdr:row>
      <xdr:rowOff>79324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70451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113850</xdr:rowOff>
    </xdr:from>
    <xdr:to>
      <xdr:col>55</xdr:col>
      <xdr:colOff>0</xdr:colOff>
      <xdr:row>35</xdr:row>
      <xdr:rowOff>116145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600250"/>
          <a:ext cx="838200" cy="51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113850</xdr:rowOff>
    </xdr:from>
    <xdr:to>
      <xdr:col>50</xdr:col>
      <xdr:colOff>114300</xdr:colOff>
      <xdr:row>35</xdr:row>
      <xdr:rowOff>145068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600250"/>
          <a:ext cx="889000" cy="5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125435</xdr:rowOff>
    </xdr:from>
    <xdr:to>
      <xdr:col>45</xdr:col>
      <xdr:colOff>177800</xdr:colOff>
      <xdr:row>35</xdr:row>
      <xdr:rowOff>145068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26185"/>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125435</xdr:rowOff>
    </xdr:from>
    <xdr:to>
      <xdr:col>41</xdr:col>
      <xdr:colOff>50800</xdr:colOff>
      <xdr:row>36</xdr:row>
      <xdr:rowOff>14350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26185"/>
          <a:ext cx="889000" cy="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65345</xdr:rowOff>
    </xdr:from>
    <xdr:to>
      <xdr:col>55</xdr:col>
      <xdr:colOff>50800</xdr:colOff>
      <xdr:row>35</xdr:row>
      <xdr:rowOff>166945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88222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63050</xdr:rowOff>
    </xdr:from>
    <xdr:to>
      <xdr:col>50</xdr:col>
      <xdr:colOff>165100</xdr:colOff>
      <xdr:row>32</xdr:row>
      <xdr:rowOff>164650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9727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2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94268</xdr:rowOff>
    </xdr:from>
    <xdr:to>
      <xdr:col>46</xdr:col>
      <xdr:colOff>38100</xdr:colOff>
      <xdr:row>36</xdr:row>
      <xdr:rowOff>24418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40945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74635</xdr:rowOff>
    </xdr:from>
    <xdr:to>
      <xdr:col>41</xdr:col>
      <xdr:colOff>101600</xdr:colOff>
      <xdr:row>36</xdr:row>
      <xdr:rowOff>4785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21312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135000</xdr:rowOff>
    </xdr:from>
    <xdr:to>
      <xdr:col>36</xdr:col>
      <xdr:colOff>165100</xdr:colOff>
      <xdr:row>36</xdr:row>
      <xdr:rowOff>65150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81677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1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59134</xdr:rowOff>
    </xdr:from>
    <xdr:to>
      <xdr:col>55</xdr:col>
      <xdr:colOff>0</xdr:colOff>
      <xdr:row>58</xdr:row>
      <xdr:rowOff>108824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03234"/>
          <a:ext cx="838200" cy="4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108824</xdr:rowOff>
    </xdr:from>
    <xdr:to>
      <xdr:col>50</xdr:col>
      <xdr:colOff>114300</xdr:colOff>
      <xdr:row>58</xdr:row>
      <xdr:rowOff>115918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52924"/>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115918</xdr:rowOff>
    </xdr:from>
    <xdr:to>
      <xdr:col>45</xdr:col>
      <xdr:colOff>177800</xdr:colOff>
      <xdr:row>58</xdr:row>
      <xdr:rowOff>135875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60018"/>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135875</xdr:rowOff>
    </xdr:from>
    <xdr:to>
      <xdr:col>41</xdr:col>
      <xdr:colOff>50800</xdr:colOff>
      <xdr:row>58</xdr:row>
      <xdr:rowOff>151168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79975"/>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8334</xdr:rowOff>
    </xdr:from>
    <xdr:to>
      <xdr:col>55</xdr:col>
      <xdr:colOff>50800</xdr:colOff>
      <xdr:row>58</xdr:row>
      <xdr:rowOff>109934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94711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58024</xdr:rowOff>
    </xdr:from>
    <xdr:to>
      <xdr:col>50</xdr:col>
      <xdr:colOff>165100</xdr:colOff>
      <xdr:row>58</xdr:row>
      <xdr:rowOff>159624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150751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65118</xdr:rowOff>
    </xdr:from>
    <xdr:to>
      <xdr:col>46</xdr:col>
      <xdr:colOff>38100</xdr:colOff>
      <xdr:row>58</xdr:row>
      <xdr:rowOff>166718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157845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85075</xdr:rowOff>
    </xdr:from>
    <xdr:to>
      <xdr:col>41</xdr:col>
      <xdr:colOff>101600</xdr:colOff>
      <xdr:row>59</xdr:row>
      <xdr:rowOff>15225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100368</xdr:rowOff>
    </xdr:from>
    <xdr:to>
      <xdr:col>36</xdr:col>
      <xdr:colOff>165100</xdr:colOff>
      <xdr:row>59</xdr:row>
      <xdr:rowOff>30518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21645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35221</xdr:rowOff>
    </xdr:from>
    <xdr:to>
      <xdr:col>55</xdr:col>
      <xdr:colOff>0</xdr:colOff>
      <xdr:row>78</xdr:row>
      <xdr:rowOff>89061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08321"/>
          <a:ext cx="838200" cy="5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83012</xdr:rowOff>
    </xdr:from>
    <xdr:to>
      <xdr:col>50</xdr:col>
      <xdr:colOff>114300</xdr:colOff>
      <xdr:row>78</xdr:row>
      <xdr:rowOff>89061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56112"/>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83012</xdr:rowOff>
    </xdr:from>
    <xdr:to>
      <xdr:col>45</xdr:col>
      <xdr:colOff>177800</xdr:colOff>
      <xdr:row>78</xdr:row>
      <xdr:rowOff>110714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56112"/>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110714</xdr:rowOff>
    </xdr:from>
    <xdr:to>
      <xdr:col>41</xdr:col>
      <xdr:colOff>50800</xdr:colOff>
      <xdr:row>78</xdr:row>
      <xdr:rowOff>117608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8381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155871</xdr:rowOff>
    </xdr:from>
    <xdr:to>
      <xdr:col>55</xdr:col>
      <xdr:colOff>50800</xdr:colOff>
      <xdr:row>78</xdr:row>
      <xdr:rowOff>86021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115248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38261</xdr:rowOff>
    </xdr:from>
    <xdr:to>
      <xdr:col>50</xdr:col>
      <xdr:colOff>165100</xdr:colOff>
      <xdr:row>78</xdr:row>
      <xdr:rowOff>139861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130988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32212</xdr:rowOff>
    </xdr:from>
    <xdr:to>
      <xdr:col>46</xdr:col>
      <xdr:colOff>38100</xdr:colOff>
      <xdr:row>78</xdr:row>
      <xdr:rowOff>133812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124939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59914</xdr:rowOff>
    </xdr:from>
    <xdr:to>
      <xdr:col>41</xdr:col>
      <xdr:colOff>101600</xdr:colOff>
      <xdr:row>78</xdr:row>
      <xdr:rowOff>161514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152641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66808</xdr:rowOff>
    </xdr:from>
    <xdr:to>
      <xdr:col>36</xdr:col>
      <xdr:colOff>165100</xdr:colOff>
      <xdr:row>78</xdr:row>
      <xdr:rowOff>168408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159535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56668</xdr:rowOff>
    </xdr:from>
    <xdr:to>
      <xdr:col>55</xdr:col>
      <xdr:colOff>0</xdr:colOff>
      <xdr:row>98</xdr:row>
      <xdr:rowOff>63100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58768"/>
          <a:ext cx="8382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63100</xdr:rowOff>
    </xdr:from>
    <xdr:to>
      <xdr:col>50</xdr:col>
      <xdr:colOff>114300</xdr:colOff>
      <xdr:row>98</xdr:row>
      <xdr:rowOff>83392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65200"/>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83392</xdr:rowOff>
    </xdr:from>
    <xdr:to>
      <xdr:col>45</xdr:col>
      <xdr:colOff>177800</xdr:colOff>
      <xdr:row>98</xdr:row>
      <xdr:rowOff>85170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8549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85170</xdr:rowOff>
    </xdr:from>
    <xdr:to>
      <xdr:col>41</xdr:col>
      <xdr:colOff>50800</xdr:colOff>
      <xdr:row>98</xdr:row>
      <xdr:rowOff>92024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87270"/>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5868</xdr:rowOff>
    </xdr:from>
    <xdr:to>
      <xdr:col>55</xdr:col>
      <xdr:colOff>50800</xdr:colOff>
      <xdr:row>98</xdr:row>
      <xdr:rowOff>107468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92245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12300</xdr:rowOff>
    </xdr:from>
    <xdr:to>
      <xdr:col>50</xdr:col>
      <xdr:colOff>165100</xdr:colOff>
      <xdr:row>98</xdr:row>
      <xdr:rowOff>113900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105027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32592</xdr:rowOff>
    </xdr:from>
    <xdr:to>
      <xdr:col>46</xdr:col>
      <xdr:colOff>38100</xdr:colOff>
      <xdr:row>98</xdr:row>
      <xdr:rowOff>134192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125319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34370</xdr:rowOff>
    </xdr:from>
    <xdr:to>
      <xdr:col>41</xdr:col>
      <xdr:colOff>101600</xdr:colOff>
      <xdr:row>98</xdr:row>
      <xdr:rowOff>135970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127097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41224</xdr:rowOff>
    </xdr:from>
    <xdr:to>
      <xdr:col>36</xdr:col>
      <xdr:colOff>165100</xdr:colOff>
      <xdr:row>98</xdr:row>
      <xdr:rowOff>142824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133951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26360</xdr:rowOff>
    </xdr:from>
    <xdr:to>
      <xdr:col>85</xdr:col>
      <xdr:colOff>127000</xdr:colOff>
      <xdr:row>39</xdr:row>
      <xdr:rowOff>43619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2910"/>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26360</xdr:rowOff>
    </xdr:from>
    <xdr:to>
      <xdr:col>81</xdr:col>
      <xdr:colOff>50800</xdr:colOff>
      <xdr:row>39</xdr:row>
      <xdr:rowOff>33222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2910"/>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1843</xdr:rowOff>
    </xdr:from>
    <xdr:to>
      <xdr:col>76</xdr:col>
      <xdr:colOff>114300</xdr:colOff>
      <xdr:row>39</xdr:row>
      <xdr:rowOff>33222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88393"/>
          <a:ext cx="889000" cy="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1843</xdr:rowOff>
    </xdr:from>
    <xdr:to>
      <xdr:col>71</xdr:col>
      <xdr:colOff>177800</xdr:colOff>
      <xdr:row>39</xdr:row>
      <xdr:rowOff>37649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88393"/>
          <a:ext cx="8890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164269</xdr:rowOff>
    </xdr:from>
    <xdr:to>
      <xdr:col>85</xdr:col>
      <xdr:colOff>177800</xdr:colOff>
      <xdr:row>39</xdr:row>
      <xdr:rowOff>94419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147010</xdr:rowOff>
    </xdr:from>
    <xdr:to>
      <xdr:col>81</xdr:col>
      <xdr:colOff>101600</xdr:colOff>
      <xdr:row>39</xdr:row>
      <xdr:rowOff>77160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68287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153872</xdr:rowOff>
    </xdr:from>
    <xdr:to>
      <xdr:col>76</xdr:col>
      <xdr:colOff>165100</xdr:colOff>
      <xdr:row>39</xdr:row>
      <xdr:rowOff>84022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75149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122493</xdr:rowOff>
    </xdr:from>
    <xdr:to>
      <xdr:col>72</xdr:col>
      <xdr:colOff>38100</xdr:colOff>
      <xdr:row>39</xdr:row>
      <xdr:rowOff>52643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69170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41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158299</xdr:rowOff>
    </xdr:from>
    <xdr:to>
      <xdr:col>67</xdr:col>
      <xdr:colOff>101600</xdr:colOff>
      <xdr:row>39</xdr:row>
      <xdr:rowOff>88449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104976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129386</xdr:rowOff>
    </xdr:from>
    <xdr:to>
      <xdr:col>85</xdr:col>
      <xdr:colOff>127000</xdr:colOff>
      <xdr:row>77</xdr:row>
      <xdr:rowOff>140115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31036"/>
          <a:ext cx="8382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140115</xdr:rowOff>
    </xdr:from>
    <xdr:to>
      <xdr:col>81</xdr:col>
      <xdr:colOff>50800</xdr:colOff>
      <xdr:row>77</xdr:row>
      <xdr:rowOff>145123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4176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145123</xdr:rowOff>
    </xdr:from>
    <xdr:to>
      <xdr:col>76</xdr:col>
      <xdr:colOff>114300</xdr:colOff>
      <xdr:row>77</xdr:row>
      <xdr:rowOff>155327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46773"/>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155327</xdr:rowOff>
    </xdr:from>
    <xdr:to>
      <xdr:col>71</xdr:col>
      <xdr:colOff>177800</xdr:colOff>
      <xdr:row>77</xdr:row>
      <xdr:rowOff>158097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56977"/>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78586</xdr:rowOff>
    </xdr:from>
    <xdr:to>
      <xdr:col>85</xdr:col>
      <xdr:colOff>177800</xdr:colOff>
      <xdr:row>78</xdr:row>
      <xdr:rowOff>8736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57013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89315</xdr:rowOff>
    </xdr:from>
    <xdr:to>
      <xdr:col>81</xdr:col>
      <xdr:colOff>101600</xdr:colOff>
      <xdr:row>78</xdr:row>
      <xdr:rowOff>19465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10592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94323</xdr:rowOff>
    </xdr:from>
    <xdr:to>
      <xdr:col>76</xdr:col>
      <xdr:colOff>165100</xdr:colOff>
      <xdr:row>78</xdr:row>
      <xdr:rowOff>24473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104527</xdr:rowOff>
    </xdr:from>
    <xdr:to>
      <xdr:col>72</xdr:col>
      <xdr:colOff>38100</xdr:colOff>
      <xdr:row>78</xdr:row>
      <xdr:rowOff>34677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25804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107297</xdr:rowOff>
    </xdr:from>
    <xdr:to>
      <xdr:col>67</xdr:col>
      <xdr:colOff>101600</xdr:colOff>
      <xdr:row>78</xdr:row>
      <xdr:rowOff>37447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28574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168988</xdr:rowOff>
    </xdr:from>
    <xdr:to>
      <xdr:col>85</xdr:col>
      <xdr:colOff>127000</xdr:colOff>
      <xdr:row>97</xdr:row>
      <xdr:rowOff>18021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28188"/>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18021</xdr:rowOff>
    </xdr:from>
    <xdr:to>
      <xdr:col>81</xdr:col>
      <xdr:colOff>50800</xdr:colOff>
      <xdr:row>98</xdr:row>
      <xdr:rowOff>97034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48671"/>
          <a:ext cx="889000" cy="2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55666</xdr:rowOff>
    </xdr:from>
    <xdr:to>
      <xdr:col>76</xdr:col>
      <xdr:colOff>114300</xdr:colOff>
      <xdr:row>98</xdr:row>
      <xdr:rowOff>97034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57766"/>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55666</xdr:rowOff>
    </xdr:from>
    <xdr:to>
      <xdr:col>71</xdr:col>
      <xdr:colOff>177800</xdr:colOff>
      <xdr:row>98</xdr:row>
      <xdr:rowOff>88393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57766"/>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118188</xdr:rowOff>
    </xdr:from>
    <xdr:to>
      <xdr:col>85</xdr:col>
      <xdr:colOff>177800</xdr:colOff>
      <xdr:row>97</xdr:row>
      <xdr:rowOff>48338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96615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138671</xdr:rowOff>
    </xdr:from>
    <xdr:to>
      <xdr:col>81</xdr:col>
      <xdr:colOff>101600</xdr:colOff>
      <xdr:row>97</xdr:row>
      <xdr:rowOff>68821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85348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46234</xdr:rowOff>
    </xdr:from>
    <xdr:to>
      <xdr:col>76</xdr:col>
      <xdr:colOff>165100</xdr:colOff>
      <xdr:row>98</xdr:row>
      <xdr:rowOff>147834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138961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4866</xdr:rowOff>
    </xdr:from>
    <xdr:to>
      <xdr:col>72</xdr:col>
      <xdr:colOff>38100</xdr:colOff>
      <xdr:row>98</xdr:row>
      <xdr:rowOff>106466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97593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9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37593</xdr:rowOff>
    </xdr:from>
    <xdr:to>
      <xdr:col>67</xdr:col>
      <xdr:colOff>101600</xdr:colOff>
      <xdr:row>98</xdr:row>
      <xdr:rowOff>139193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130320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26315</xdr:rowOff>
    </xdr:from>
    <xdr:to>
      <xdr:col>116</xdr:col>
      <xdr:colOff>63500</xdr:colOff>
      <xdr:row>38</xdr:row>
      <xdr:rowOff>28601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4141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97455</xdr:rowOff>
    </xdr:from>
    <xdr:to>
      <xdr:col>111</xdr:col>
      <xdr:colOff>177800</xdr:colOff>
      <xdr:row>38</xdr:row>
      <xdr:rowOff>28601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441105"/>
          <a:ext cx="889000" cy="10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61885</xdr:rowOff>
    </xdr:from>
    <xdr:to>
      <xdr:col>107</xdr:col>
      <xdr:colOff>50800</xdr:colOff>
      <xdr:row>37</xdr:row>
      <xdr:rowOff>97455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719735"/>
          <a:ext cx="889000" cy="7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61885</xdr:rowOff>
    </xdr:from>
    <xdr:to>
      <xdr:col>102</xdr:col>
      <xdr:colOff>114300</xdr:colOff>
      <xdr:row>38</xdr:row>
      <xdr:rowOff>87030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719735"/>
          <a:ext cx="889000" cy="8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72813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146964</xdr:rowOff>
    </xdr:from>
    <xdr:to>
      <xdr:col>116</xdr:col>
      <xdr:colOff>114300</xdr:colOff>
      <xdr:row>38</xdr:row>
      <xdr:rowOff>77115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65223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149251</xdr:rowOff>
    </xdr:from>
    <xdr:to>
      <xdr:col>112</xdr:col>
      <xdr:colOff>38100</xdr:colOff>
      <xdr:row>38</xdr:row>
      <xdr:rowOff>79401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70528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46655</xdr:rowOff>
    </xdr:from>
    <xdr:to>
      <xdr:col>107</xdr:col>
      <xdr:colOff>101600</xdr:colOff>
      <xdr:row>37</xdr:row>
      <xdr:rowOff>148255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3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164782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6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11085</xdr:rowOff>
    </xdr:from>
    <xdr:to>
      <xdr:col>102</xdr:col>
      <xdr:colOff>165100</xdr:colOff>
      <xdr:row>33</xdr:row>
      <xdr:rowOff>112685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6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129212</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8111" y="5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36230</xdr:rowOff>
    </xdr:from>
    <xdr:to>
      <xdr:col>98</xdr:col>
      <xdr:colOff>38100</xdr:colOff>
      <xdr:row>38</xdr:row>
      <xdr:rowOff>137830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128957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4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98334</xdr:rowOff>
    </xdr:from>
    <xdr:to>
      <xdr:col>116</xdr:col>
      <xdr:colOff>63500</xdr:colOff>
      <xdr:row>59</xdr:row>
      <xdr:rowOff>98574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13884"/>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93969</xdr:rowOff>
    </xdr:from>
    <xdr:to>
      <xdr:col>111</xdr:col>
      <xdr:colOff>177800</xdr:colOff>
      <xdr:row>59</xdr:row>
      <xdr:rowOff>98574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9519"/>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93969</xdr:rowOff>
    </xdr:from>
    <xdr:to>
      <xdr:col>107</xdr:col>
      <xdr:colOff>50800</xdr:colOff>
      <xdr:row>59</xdr:row>
      <xdr:rowOff>97747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09519"/>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96245</xdr:rowOff>
    </xdr:from>
    <xdr:to>
      <xdr:col>102</xdr:col>
      <xdr:colOff>114300</xdr:colOff>
      <xdr:row>59</xdr:row>
      <xdr:rowOff>97747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179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47534</xdr:rowOff>
    </xdr:from>
    <xdr:to>
      <xdr:col>116</xdr:col>
      <xdr:colOff>114300</xdr:colOff>
      <xdr:row>59</xdr:row>
      <xdr:rowOff>149134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47774</xdr:rowOff>
    </xdr:from>
    <xdr:to>
      <xdr:col>112</xdr:col>
      <xdr:colOff>38100</xdr:colOff>
      <xdr:row>59</xdr:row>
      <xdr:rowOff>149374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140501</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6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43169</xdr:rowOff>
    </xdr:from>
    <xdr:to>
      <xdr:col>107</xdr:col>
      <xdr:colOff>101600</xdr:colOff>
      <xdr:row>59</xdr:row>
      <xdr:rowOff>144769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135896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46947</xdr:rowOff>
    </xdr:from>
    <xdr:to>
      <xdr:col>102</xdr:col>
      <xdr:colOff>165100</xdr:colOff>
      <xdr:row>59</xdr:row>
      <xdr:rowOff>148547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139674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45445</xdr:rowOff>
    </xdr:from>
    <xdr:to>
      <xdr:col>98</xdr:col>
      <xdr:colOff>38100</xdr:colOff>
      <xdr:row>59</xdr:row>
      <xdr:rowOff>147045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138172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3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63086</xdr:rowOff>
    </xdr:from>
    <xdr:to>
      <xdr:col>116</xdr:col>
      <xdr:colOff>63500</xdr:colOff>
      <xdr:row>77</xdr:row>
      <xdr:rowOff>77406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4736"/>
          <a:ext cx="8382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77406</xdr:rowOff>
    </xdr:from>
    <xdr:to>
      <xdr:col>111</xdr:col>
      <xdr:colOff>177800</xdr:colOff>
      <xdr:row>77</xdr:row>
      <xdr:rowOff>103319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79056"/>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103319</xdr:rowOff>
    </xdr:from>
    <xdr:to>
      <xdr:col>107</xdr:col>
      <xdr:colOff>50800</xdr:colOff>
      <xdr:row>77</xdr:row>
      <xdr:rowOff>121558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0496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121558</xdr:rowOff>
    </xdr:from>
    <xdr:to>
      <xdr:col>102</xdr:col>
      <xdr:colOff>114300</xdr:colOff>
      <xdr:row>77</xdr:row>
      <xdr:rowOff>123600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3208"/>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12286</xdr:rowOff>
    </xdr:from>
    <xdr:to>
      <xdr:col>116</xdr:col>
      <xdr:colOff>114300</xdr:colOff>
      <xdr:row>77</xdr:row>
      <xdr:rowOff>113886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162163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26606</xdr:rowOff>
    </xdr:from>
    <xdr:to>
      <xdr:col>112</xdr:col>
      <xdr:colOff>38100</xdr:colOff>
      <xdr:row>77</xdr:row>
      <xdr:rowOff>128206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119333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52519</xdr:rowOff>
    </xdr:from>
    <xdr:to>
      <xdr:col>107</xdr:col>
      <xdr:colOff>101600</xdr:colOff>
      <xdr:row>77</xdr:row>
      <xdr:rowOff>154119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145246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70758</xdr:rowOff>
    </xdr:from>
    <xdr:to>
      <xdr:col>102</xdr:col>
      <xdr:colOff>165100</xdr:colOff>
      <xdr:row>78</xdr:row>
      <xdr:rowOff>908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163485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72800</xdr:rowOff>
    </xdr:from>
    <xdr:to>
      <xdr:col>98</xdr:col>
      <xdr:colOff>38100</xdr:colOff>
      <xdr:row>78</xdr:row>
      <xdr:rowOff>2950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165527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が類似団体と比較して一人当たりコストが高い状況となっているのは、ごみ処理・常備消防・病院事業において一部事務組合を構成していることにより、他の類似団体と比べ負担金の金額が多額となっているためであり、　前年度より大幅に減少しているのは、特別定額給付金事業等の新型コロナウイルス感染症対応事業によるものである。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・扶助費が前年度より増加しているのは、臨時福祉特別給付金事業や子育て世帯給付金事業等の実施によるものである。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・物件費が前年度より増加しているのは、新型コロナウイルスワクチン接種事業の実施によるものである。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・普通建設事業費が前年度より増加しているのは、旧大淀病院解体事業の実施によるものである。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16,770
16,516
38.10
9,680,993
9,000,368
62,802
5,211,166
6,130,791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50089</xdr:rowOff>
    </xdr:from>
    <xdr:to>
      <xdr:col>24</xdr:col>
      <xdr:colOff>63500</xdr:colOff>
      <xdr:row>35</xdr:row>
      <xdr:rowOff>140614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07939"/>
          <a:ext cx="838200" cy="4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50089</xdr:rowOff>
    </xdr:from>
    <xdr:to>
      <xdr:col>19</xdr:col>
      <xdr:colOff>177800</xdr:colOff>
      <xdr:row>36</xdr:row>
      <xdr:rowOff>27229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07939"/>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27229</xdr:rowOff>
    </xdr:from>
    <xdr:to>
      <xdr:col>15</xdr:col>
      <xdr:colOff>50800</xdr:colOff>
      <xdr:row>36</xdr:row>
      <xdr:rowOff>36373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942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137871</xdr:rowOff>
    </xdr:from>
    <xdr:to>
      <xdr:col>10</xdr:col>
      <xdr:colOff>114300</xdr:colOff>
      <xdr:row>36</xdr:row>
      <xdr:rowOff>36373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8621"/>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89814</xdr:rowOff>
    </xdr:from>
    <xdr:to>
      <xdr:col>24</xdr:col>
      <xdr:colOff>114300</xdr:colOff>
      <xdr:row>36</xdr:row>
      <xdr:rowOff>19964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68241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170739</xdr:rowOff>
    </xdr:from>
    <xdr:to>
      <xdr:col>20</xdr:col>
      <xdr:colOff>38100</xdr:colOff>
      <xdr:row>33</xdr:row>
      <xdr:rowOff>100889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117416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147879</xdr:rowOff>
    </xdr:from>
    <xdr:to>
      <xdr:col>15</xdr:col>
      <xdr:colOff>101600</xdr:colOff>
      <xdr:row>36</xdr:row>
      <xdr:rowOff>78029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69156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157023</xdr:rowOff>
    </xdr:from>
    <xdr:to>
      <xdr:col>10</xdr:col>
      <xdr:colOff>165100</xdr:colOff>
      <xdr:row>36</xdr:row>
      <xdr:rowOff>87173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78300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5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87071</xdr:rowOff>
    </xdr:from>
    <xdr:to>
      <xdr:col>6</xdr:col>
      <xdr:colOff>38100</xdr:colOff>
      <xdr:row>36</xdr:row>
      <xdr:rowOff>17221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147586</xdr:rowOff>
    </xdr:from>
    <xdr:to>
      <xdr:col>24</xdr:col>
      <xdr:colOff>63500</xdr:colOff>
      <xdr:row>56</xdr:row>
      <xdr:rowOff>77996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34436"/>
          <a:ext cx="838200" cy="4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147586</xdr:rowOff>
    </xdr:from>
    <xdr:to>
      <xdr:col>19</xdr:col>
      <xdr:colOff>177800</xdr:colOff>
      <xdr:row>57</xdr:row>
      <xdr:rowOff>31440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34436"/>
          <a:ext cx="889000" cy="5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31440</xdr:rowOff>
    </xdr:from>
    <xdr:to>
      <xdr:col>15</xdr:col>
      <xdr:colOff>50800</xdr:colOff>
      <xdr:row>57</xdr:row>
      <xdr:rowOff>56997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04090"/>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43249</xdr:rowOff>
    </xdr:from>
    <xdr:to>
      <xdr:col>10</xdr:col>
      <xdr:colOff>114300</xdr:colOff>
      <xdr:row>57</xdr:row>
      <xdr:rowOff>56997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15899"/>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27196</xdr:rowOff>
    </xdr:from>
    <xdr:to>
      <xdr:col>24</xdr:col>
      <xdr:colOff>114300</xdr:colOff>
      <xdr:row>56</xdr:row>
      <xdr:rowOff>128796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5623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96786</xdr:rowOff>
    </xdr:from>
    <xdr:to>
      <xdr:col>20</xdr:col>
      <xdr:colOff>38100</xdr:colOff>
      <xdr:row>54</xdr:row>
      <xdr:rowOff>26936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18063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27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152090</xdr:rowOff>
    </xdr:from>
    <xdr:to>
      <xdr:col>15</xdr:col>
      <xdr:colOff>101600</xdr:colOff>
      <xdr:row>57</xdr:row>
      <xdr:rowOff>82240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73367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6197</xdr:rowOff>
    </xdr:from>
    <xdr:to>
      <xdr:col>10</xdr:col>
      <xdr:colOff>165100</xdr:colOff>
      <xdr:row>57</xdr:row>
      <xdr:rowOff>107797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98924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163899</xdr:rowOff>
    </xdr:from>
    <xdr:to>
      <xdr:col>6</xdr:col>
      <xdr:colOff>38100</xdr:colOff>
      <xdr:row>57</xdr:row>
      <xdr:rowOff>94049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116056</xdr:rowOff>
    </xdr:from>
    <xdr:to>
      <xdr:col>24</xdr:col>
      <xdr:colOff>63500</xdr:colOff>
      <xdr:row>78</xdr:row>
      <xdr:rowOff>49741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6256"/>
          <a:ext cx="838200" cy="2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49741</xdr:rowOff>
    </xdr:from>
    <xdr:to>
      <xdr:col>19</xdr:col>
      <xdr:colOff>177800</xdr:colOff>
      <xdr:row>78</xdr:row>
      <xdr:rowOff>78098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2841"/>
          <a:ext cx="889000" cy="2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60006</xdr:rowOff>
    </xdr:from>
    <xdr:to>
      <xdr:col>15</xdr:col>
      <xdr:colOff>50800</xdr:colOff>
      <xdr:row>78</xdr:row>
      <xdr:rowOff>78098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33106"/>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27719</xdr:rowOff>
    </xdr:from>
    <xdr:to>
      <xdr:col>10</xdr:col>
      <xdr:colOff>114300</xdr:colOff>
      <xdr:row>78</xdr:row>
      <xdr:rowOff>60006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00819"/>
          <a:ext cx="889000" cy="3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65256</xdr:rowOff>
    </xdr:from>
    <xdr:to>
      <xdr:col>24</xdr:col>
      <xdr:colOff>114300</xdr:colOff>
      <xdr:row>76</xdr:row>
      <xdr:rowOff>166856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43683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170391</xdr:rowOff>
    </xdr:from>
    <xdr:to>
      <xdr:col>20</xdr:col>
      <xdr:colOff>38100</xdr:colOff>
      <xdr:row>78</xdr:row>
      <xdr:rowOff>100541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91668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27298</xdr:rowOff>
    </xdr:from>
    <xdr:to>
      <xdr:col>15</xdr:col>
      <xdr:colOff>101600</xdr:colOff>
      <xdr:row>78</xdr:row>
      <xdr:rowOff>128898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120025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9206</xdr:rowOff>
    </xdr:from>
    <xdr:to>
      <xdr:col>10</xdr:col>
      <xdr:colOff>165100</xdr:colOff>
      <xdr:row>78</xdr:row>
      <xdr:rowOff>110806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101933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7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148369</xdr:rowOff>
    </xdr:from>
    <xdr:to>
      <xdr:col>6</xdr:col>
      <xdr:colOff>38100</xdr:colOff>
      <xdr:row>78</xdr:row>
      <xdr:rowOff>78519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2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69489</xdr:rowOff>
    </xdr:from>
    <xdr:to>
      <xdr:col>24</xdr:col>
      <xdr:colOff>63500</xdr:colOff>
      <xdr:row>96</xdr:row>
      <xdr:rowOff>160705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28689"/>
          <a:ext cx="838200" cy="9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160705</xdr:rowOff>
    </xdr:from>
    <xdr:to>
      <xdr:col>19</xdr:col>
      <xdr:colOff>177800</xdr:colOff>
      <xdr:row>97</xdr:row>
      <xdr:rowOff>63150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19905"/>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165554</xdr:rowOff>
    </xdr:from>
    <xdr:to>
      <xdr:col>15</xdr:col>
      <xdr:colOff>50800</xdr:colOff>
      <xdr:row>97</xdr:row>
      <xdr:rowOff>63150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24754"/>
          <a:ext cx="889000" cy="6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165554</xdr:rowOff>
    </xdr:from>
    <xdr:to>
      <xdr:col>10</xdr:col>
      <xdr:colOff>114300</xdr:colOff>
      <xdr:row>97</xdr:row>
      <xdr:rowOff>100102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4754"/>
          <a:ext cx="889000" cy="1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18689</xdr:rowOff>
    </xdr:from>
    <xdr:to>
      <xdr:col>24</xdr:col>
      <xdr:colOff>114300</xdr:colOff>
      <xdr:row>96</xdr:row>
      <xdr:rowOff>120289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41566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2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109905</xdr:rowOff>
    </xdr:from>
    <xdr:to>
      <xdr:col>20</xdr:col>
      <xdr:colOff>38100</xdr:colOff>
      <xdr:row>97</xdr:row>
      <xdr:rowOff>40055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56582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4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12350</xdr:rowOff>
    </xdr:from>
    <xdr:to>
      <xdr:col>15</xdr:col>
      <xdr:colOff>101600</xdr:colOff>
      <xdr:row>97</xdr:row>
      <xdr:rowOff>113950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130477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1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114754</xdr:rowOff>
    </xdr:from>
    <xdr:to>
      <xdr:col>10</xdr:col>
      <xdr:colOff>165100</xdr:colOff>
      <xdr:row>97</xdr:row>
      <xdr:rowOff>44904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61431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3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49302</xdr:rowOff>
    </xdr:from>
    <xdr:to>
      <xdr:col>6</xdr:col>
      <xdr:colOff>38100</xdr:colOff>
      <xdr:row>97</xdr:row>
      <xdr:rowOff>150902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167429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79711</xdr:rowOff>
    </xdr:from>
    <xdr:to>
      <xdr:col>55</xdr:col>
      <xdr:colOff>0</xdr:colOff>
      <xdr:row>58</xdr:row>
      <xdr:rowOff>100514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23811"/>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74206</xdr:rowOff>
    </xdr:from>
    <xdr:to>
      <xdr:col>50</xdr:col>
      <xdr:colOff>114300</xdr:colOff>
      <xdr:row>58</xdr:row>
      <xdr:rowOff>79711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18306"/>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74206</xdr:rowOff>
    </xdr:from>
    <xdr:to>
      <xdr:col>45</xdr:col>
      <xdr:colOff>177800</xdr:colOff>
      <xdr:row>58</xdr:row>
      <xdr:rowOff>114059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18306"/>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55880</xdr:rowOff>
    </xdr:from>
    <xdr:to>
      <xdr:col>41</xdr:col>
      <xdr:colOff>50800</xdr:colOff>
      <xdr:row>58</xdr:row>
      <xdr:rowOff>114059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99980"/>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49714</xdr:rowOff>
    </xdr:from>
    <xdr:to>
      <xdr:col>55</xdr:col>
      <xdr:colOff>50800</xdr:colOff>
      <xdr:row>58</xdr:row>
      <xdr:rowOff>151314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136091</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28911</xdr:rowOff>
    </xdr:from>
    <xdr:to>
      <xdr:col>50</xdr:col>
      <xdr:colOff>165100</xdr:colOff>
      <xdr:row>58</xdr:row>
      <xdr:rowOff>130511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121638</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6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23406</xdr:rowOff>
    </xdr:from>
    <xdr:to>
      <xdr:col>46</xdr:col>
      <xdr:colOff>38100</xdr:colOff>
      <xdr:row>58</xdr:row>
      <xdr:rowOff>125006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116133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63259</xdr:rowOff>
    </xdr:from>
    <xdr:to>
      <xdr:col>41</xdr:col>
      <xdr:colOff>101600</xdr:colOff>
      <xdr:row>58</xdr:row>
      <xdr:rowOff>164859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155986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0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97807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10140</xdr:rowOff>
    </xdr:from>
    <xdr:to>
      <xdr:col>55</xdr:col>
      <xdr:colOff>0</xdr:colOff>
      <xdr:row>78</xdr:row>
      <xdr:rowOff>164770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83240"/>
          <a:ext cx="838200" cy="15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10140</xdr:rowOff>
    </xdr:from>
    <xdr:to>
      <xdr:col>50</xdr:col>
      <xdr:colOff>114300</xdr:colOff>
      <xdr:row>79</xdr:row>
      <xdr:rowOff>21247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83240"/>
          <a:ext cx="889000" cy="1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21247</xdr:rowOff>
    </xdr:from>
    <xdr:to>
      <xdr:col>45</xdr:col>
      <xdr:colOff>177800</xdr:colOff>
      <xdr:row>79</xdr:row>
      <xdr:rowOff>22752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6579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22752</xdr:rowOff>
    </xdr:from>
    <xdr:to>
      <xdr:col>41</xdr:col>
      <xdr:colOff>50800</xdr:colOff>
      <xdr:row>79</xdr:row>
      <xdr:rowOff>33744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67302"/>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113970</xdr:rowOff>
    </xdr:from>
    <xdr:to>
      <xdr:col>55</xdr:col>
      <xdr:colOff>50800</xdr:colOff>
      <xdr:row>79</xdr:row>
      <xdr:rowOff>44120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28897</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130790</xdr:rowOff>
    </xdr:from>
    <xdr:to>
      <xdr:col>50</xdr:col>
      <xdr:colOff>165100</xdr:colOff>
      <xdr:row>78</xdr:row>
      <xdr:rowOff>60940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52067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141897</xdr:rowOff>
    </xdr:from>
    <xdr:to>
      <xdr:col>46</xdr:col>
      <xdr:colOff>38100</xdr:colOff>
      <xdr:row>79</xdr:row>
      <xdr:rowOff>72047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63174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60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143402</xdr:rowOff>
    </xdr:from>
    <xdr:to>
      <xdr:col>41</xdr:col>
      <xdr:colOff>101600</xdr:colOff>
      <xdr:row>79</xdr:row>
      <xdr:rowOff>73552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60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154394</xdr:rowOff>
    </xdr:from>
    <xdr:to>
      <xdr:col>36</xdr:col>
      <xdr:colOff>165100</xdr:colOff>
      <xdr:row>79</xdr:row>
      <xdr:rowOff>84544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75671</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3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8731</xdr:rowOff>
    </xdr:from>
    <xdr:to>
      <xdr:col>55</xdr:col>
      <xdr:colOff>0</xdr:colOff>
      <xdr:row>98</xdr:row>
      <xdr:rowOff>23223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10831"/>
          <a:ext cx="8382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23223</xdr:rowOff>
    </xdr:from>
    <xdr:to>
      <xdr:col>50</xdr:col>
      <xdr:colOff>114300</xdr:colOff>
      <xdr:row>98</xdr:row>
      <xdr:rowOff>27246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2532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20988</xdr:rowOff>
    </xdr:from>
    <xdr:to>
      <xdr:col>45</xdr:col>
      <xdr:colOff>177800</xdr:colOff>
      <xdr:row>98</xdr:row>
      <xdr:rowOff>27246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23088"/>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20988</xdr:rowOff>
    </xdr:from>
    <xdr:to>
      <xdr:col>41</xdr:col>
      <xdr:colOff>50800</xdr:colOff>
      <xdr:row>98</xdr:row>
      <xdr:rowOff>21651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23088"/>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129381</xdr:rowOff>
    </xdr:from>
    <xdr:to>
      <xdr:col>55</xdr:col>
      <xdr:colOff>50800</xdr:colOff>
      <xdr:row>98</xdr:row>
      <xdr:rowOff>59531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44308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143873</xdr:rowOff>
    </xdr:from>
    <xdr:to>
      <xdr:col>50</xdr:col>
      <xdr:colOff>165100</xdr:colOff>
      <xdr:row>98</xdr:row>
      <xdr:rowOff>74023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65150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147896</xdr:rowOff>
    </xdr:from>
    <xdr:to>
      <xdr:col>46</xdr:col>
      <xdr:colOff>38100</xdr:colOff>
      <xdr:row>98</xdr:row>
      <xdr:rowOff>78046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69173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141638</xdr:rowOff>
    </xdr:from>
    <xdr:to>
      <xdr:col>41</xdr:col>
      <xdr:colOff>101600</xdr:colOff>
      <xdr:row>98</xdr:row>
      <xdr:rowOff>71788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62915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142301</xdr:rowOff>
    </xdr:from>
    <xdr:to>
      <xdr:col>36</xdr:col>
      <xdr:colOff>165100</xdr:colOff>
      <xdr:row>98</xdr:row>
      <xdr:rowOff>72451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63578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76702</xdr:rowOff>
    </xdr:from>
    <xdr:to>
      <xdr:col>85</xdr:col>
      <xdr:colOff>127000</xdr:colOff>
      <xdr:row>35</xdr:row>
      <xdr:rowOff>109163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077452"/>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76702</xdr:rowOff>
    </xdr:from>
    <xdr:to>
      <xdr:col>81</xdr:col>
      <xdr:colOff>50800</xdr:colOff>
      <xdr:row>35</xdr:row>
      <xdr:rowOff>90894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077452"/>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90894</xdr:rowOff>
    </xdr:from>
    <xdr:to>
      <xdr:col>76</xdr:col>
      <xdr:colOff>114300</xdr:colOff>
      <xdr:row>35</xdr:row>
      <xdr:rowOff>115526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091644"/>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115526</xdr:rowOff>
    </xdr:from>
    <xdr:to>
      <xdr:col>71</xdr:col>
      <xdr:colOff>177800</xdr:colOff>
      <xdr:row>35</xdr:row>
      <xdr:rowOff>163208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16276"/>
          <a:ext cx="8890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58363</xdr:rowOff>
    </xdr:from>
    <xdr:to>
      <xdr:col>85</xdr:col>
      <xdr:colOff>177800</xdr:colOff>
      <xdr:row>35</xdr:row>
      <xdr:rowOff>159963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81240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91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25902</xdr:rowOff>
    </xdr:from>
    <xdr:to>
      <xdr:col>81</xdr:col>
      <xdr:colOff>101600</xdr:colOff>
      <xdr:row>35</xdr:row>
      <xdr:rowOff>127502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0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144029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40094</xdr:rowOff>
    </xdr:from>
    <xdr:to>
      <xdr:col>76</xdr:col>
      <xdr:colOff>165100</xdr:colOff>
      <xdr:row>35</xdr:row>
      <xdr:rowOff>141694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0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158221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64726</xdr:rowOff>
    </xdr:from>
    <xdr:to>
      <xdr:col>72</xdr:col>
      <xdr:colOff>38100</xdr:colOff>
      <xdr:row>35</xdr:row>
      <xdr:rowOff>166326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112408</xdr:rowOff>
    </xdr:from>
    <xdr:to>
      <xdr:col>67</xdr:col>
      <xdr:colOff>101600</xdr:colOff>
      <xdr:row>36</xdr:row>
      <xdr:rowOff>42558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59085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8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102919</xdr:rowOff>
    </xdr:from>
    <xdr:to>
      <xdr:col>85</xdr:col>
      <xdr:colOff>127000</xdr:colOff>
      <xdr:row>57</xdr:row>
      <xdr:rowOff>132783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75569"/>
          <a:ext cx="838200" cy="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102919</xdr:rowOff>
    </xdr:from>
    <xdr:to>
      <xdr:col>81</xdr:col>
      <xdr:colOff>50800</xdr:colOff>
      <xdr:row>57</xdr:row>
      <xdr:rowOff>113758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75569"/>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113758</xdr:rowOff>
    </xdr:from>
    <xdr:to>
      <xdr:col>76</xdr:col>
      <xdr:colOff>114300</xdr:colOff>
      <xdr:row>57</xdr:row>
      <xdr:rowOff>128444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86408"/>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128444</xdr:rowOff>
    </xdr:from>
    <xdr:to>
      <xdr:col>71</xdr:col>
      <xdr:colOff>177800</xdr:colOff>
      <xdr:row>57</xdr:row>
      <xdr:rowOff>150416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901094"/>
          <a:ext cx="889000" cy="2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81983</xdr:rowOff>
    </xdr:from>
    <xdr:to>
      <xdr:col>85</xdr:col>
      <xdr:colOff>177800</xdr:colOff>
      <xdr:row>58</xdr:row>
      <xdr:rowOff>12133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168360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52119</xdr:rowOff>
    </xdr:from>
    <xdr:to>
      <xdr:col>81</xdr:col>
      <xdr:colOff>101600</xdr:colOff>
      <xdr:row>57</xdr:row>
      <xdr:rowOff>153719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1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62958</xdr:rowOff>
    </xdr:from>
    <xdr:to>
      <xdr:col>76</xdr:col>
      <xdr:colOff>165100</xdr:colOff>
      <xdr:row>57</xdr:row>
      <xdr:rowOff>164558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155685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2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77644</xdr:rowOff>
    </xdr:from>
    <xdr:to>
      <xdr:col>72</xdr:col>
      <xdr:colOff>38100</xdr:colOff>
      <xdr:row>58</xdr:row>
      <xdr:rowOff>7794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170371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99616</xdr:rowOff>
    </xdr:from>
    <xdr:to>
      <xdr:col>67</xdr:col>
      <xdr:colOff>101600</xdr:colOff>
      <xdr:row>58</xdr:row>
      <xdr:rowOff>29766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20893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26360</xdr:rowOff>
    </xdr:from>
    <xdr:to>
      <xdr:col>85</xdr:col>
      <xdr:colOff>127000</xdr:colOff>
      <xdr:row>79</xdr:row>
      <xdr:rowOff>43619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70910"/>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26360</xdr:rowOff>
    </xdr:from>
    <xdr:to>
      <xdr:col>81</xdr:col>
      <xdr:colOff>50800</xdr:colOff>
      <xdr:row>79</xdr:row>
      <xdr:rowOff>33221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70910"/>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1843</xdr:rowOff>
    </xdr:from>
    <xdr:to>
      <xdr:col>76</xdr:col>
      <xdr:colOff>114300</xdr:colOff>
      <xdr:row>79</xdr:row>
      <xdr:rowOff>33221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46393"/>
          <a:ext cx="8890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1843</xdr:rowOff>
    </xdr:from>
    <xdr:to>
      <xdr:col>71</xdr:col>
      <xdr:colOff>177800</xdr:colOff>
      <xdr:row>79</xdr:row>
      <xdr:rowOff>37649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46393"/>
          <a:ext cx="8890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164269</xdr:rowOff>
    </xdr:from>
    <xdr:to>
      <xdr:col>85</xdr:col>
      <xdr:colOff>177800</xdr:colOff>
      <xdr:row>79</xdr:row>
      <xdr:rowOff>94419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147010</xdr:rowOff>
    </xdr:from>
    <xdr:to>
      <xdr:col>81</xdr:col>
      <xdr:colOff>101600</xdr:colOff>
      <xdr:row>79</xdr:row>
      <xdr:rowOff>77160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68287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153871</xdr:rowOff>
    </xdr:from>
    <xdr:to>
      <xdr:col>76</xdr:col>
      <xdr:colOff>165100</xdr:colOff>
      <xdr:row>79</xdr:row>
      <xdr:rowOff>84021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75148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122493</xdr:rowOff>
    </xdr:from>
    <xdr:to>
      <xdr:col>72</xdr:col>
      <xdr:colOff>38100</xdr:colOff>
      <xdr:row>79</xdr:row>
      <xdr:rowOff>52643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69170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158299</xdr:rowOff>
    </xdr:from>
    <xdr:to>
      <xdr:col>67</xdr:col>
      <xdr:colOff>101600</xdr:colOff>
      <xdr:row>79</xdr:row>
      <xdr:rowOff>88449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104976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30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129386</xdr:rowOff>
    </xdr:from>
    <xdr:to>
      <xdr:col>85</xdr:col>
      <xdr:colOff>127000</xdr:colOff>
      <xdr:row>97</xdr:row>
      <xdr:rowOff>140115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60036"/>
          <a:ext cx="8382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140115</xdr:rowOff>
    </xdr:from>
    <xdr:to>
      <xdr:col>81</xdr:col>
      <xdr:colOff>50800</xdr:colOff>
      <xdr:row>97</xdr:row>
      <xdr:rowOff>145100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70765"/>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145100</xdr:rowOff>
    </xdr:from>
    <xdr:to>
      <xdr:col>76</xdr:col>
      <xdr:colOff>114300</xdr:colOff>
      <xdr:row>97</xdr:row>
      <xdr:rowOff>155294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75750"/>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155294</xdr:rowOff>
    </xdr:from>
    <xdr:to>
      <xdr:col>71</xdr:col>
      <xdr:colOff>177800</xdr:colOff>
      <xdr:row>97</xdr:row>
      <xdr:rowOff>158097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85944"/>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78586</xdr:rowOff>
    </xdr:from>
    <xdr:to>
      <xdr:col>85</xdr:col>
      <xdr:colOff>177800</xdr:colOff>
      <xdr:row>98</xdr:row>
      <xdr:rowOff>8736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57013</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8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89315</xdr:rowOff>
    </xdr:from>
    <xdr:to>
      <xdr:col>81</xdr:col>
      <xdr:colOff>101600</xdr:colOff>
      <xdr:row>98</xdr:row>
      <xdr:rowOff>19465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10592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94300</xdr:rowOff>
    </xdr:from>
    <xdr:to>
      <xdr:col>76</xdr:col>
      <xdr:colOff>165100</xdr:colOff>
      <xdr:row>98</xdr:row>
      <xdr:rowOff>24450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104494</xdr:rowOff>
    </xdr:from>
    <xdr:to>
      <xdr:col>72</xdr:col>
      <xdr:colOff>38100</xdr:colOff>
      <xdr:row>98</xdr:row>
      <xdr:rowOff>34644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107297</xdr:rowOff>
    </xdr:from>
    <xdr:to>
      <xdr:col>67</xdr:col>
      <xdr:colOff>101600</xdr:colOff>
      <xdr:row>98</xdr:row>
      <xdr:rowOff>37447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28574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・議会費、総務費、商工費、教育費が前年度より減少しているのは、新型コロナウイルス感染症対応事業の実施によるところが主な要因である。</a:t>
          </a:r>
        </a:p>
        <a:p>
          <a:r>
            <a:rPr kumimoji="1" lang="ja-JP" altLang="en-US" sz="1300">
              <a:latin typeface="ＭＳ Ｐゴシック" panose="020B0600070205080204" pitchFamily="50" charset="-128"/>
              <a:ea typeface="ＭＳ Ｐゴシック" panose="020B0600070205080204" pitchFamily="50" charset="-128"/>
            </a:rPr>
            <a:t>・衛生費が類似団体と比較して一人当たりコストが高い状況となっているのは、ごみ処理・病院事業において一部事務組合を構成していることにより、他の類似団体と比べ負担金の金額が多額となっているためであり、前年度より増加しているのは、新型コロナウイルスワクチン接種事業や旧大淀病院の解体事業の実施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・民生費が前年度より大きく増加しているのは、臨時福祉特別給付金事業や子育て世帯給付金事業等の給付金事業の実施が主な要因である。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平成２８年度まで増加傾向にあったものの、平成２９年度以降南和広域医療企業団への負担金が大きく増加したことで、多額の取り崩しを行うこととなり、数年後には基金が枯渇することが懸念される。令和２年度には土地開発公社貸付金から約４億円の返還を受け、財政調整基金へ積み立てたことで残高は増加したものの、今後も多額の取り崩しを行わざるを得ない状況に変わりはない。</a:t>
          </a:r>
        </a:p>
        <a:p>
          <a:r>
            <a:rPr kumimoji="1" lang="ja-JP" altLang="en-US" sz="900">
              <a:latin typeface="ＭＳ ゴシック" pitchFamily="49" charset="-128"/>
              <a:ea typeface="ＭＳ ゴシック" pitchFamily="49" charset="-128"/>
            </a:rPr>
            <a:t>　現在は財政健全化に向け、財政調整基金に依存しない財政運営に取り組んでおり、今後は基金取崩を限りなく抑えた財政運営を進めていけるよう、行財政改革をさらに進めていく必要がある。</a:t>
          </a:r>
        </a:p>
        <a:p>
          <a:r>
            <a:rPr kumimoji="1" lang="ja-JP" altLang="en-US" sz="900">
              <a:latin typeface="ＭＳ ゴシック" pitchFamily="49" charset="-128"/>
              <a:ea typeface="ＭＳ ゴシック" pitchFamily="49" charset="-128"/>
            </a:rPr>
            <a:t>　また、実質収支額については、標準財政規模比で３～５％程度となるのが望ましいとされているが、この範囲を大幅に超過しないように、適正な予算措置と執行に配慮していきたい。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各会計においては、自立した運営を要請しているところであり、料金や保険料の見直し・経費節減により、健全財政を実現できるよう取り組んでいきたい。</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2\Sharedfolder\140&#36001;&#21209;&#35506;\&#36001;&#25919;&#38306;&#20418;\370&#36001;&#25919;&#29366;&#27841;&#20844;&#34920;\R4(R3&#27770;&#31639;)\&#36001;&#25919;&#29366;&#27841;&#36039;&#26009;&#38598;&#65288;&#20844;&#20250;&#35336;&#20998;&#36861;&#21152;&#65289;\03%20&#30476;&#25552;&#20986;\&#12304;&#36001;&#25919;&#29366;&#27841;&#36039;&#26009;&#38598;&#12305;_294420_&#22823;&#2809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13.5</v>
          </cell>
          <cell r="CF51">
            <v>7.1</v>
          </cell>
          <cell r="CN51">
            <v>7</v>
          </cell>
          <cell r="CV51">
            <v>6.1</v>
          </cell>
        </row>
        <row r="53">
          <cell r="BP53">
            <v>58.7</v>
          </cell>
          <cell r="BX53">
            <v>60.6</v>
          </cell>
          <cell r="CF53">
            <v>62.1</v>
          </cell>
          <cell r="CN53">
            <v>63.8</v>
          </cell>
          <cell r="CV53">
            <v>65.5</v>
          </cell>
        </row>
        <row r="55">
          <cell r="AN55" t="str">
            <v>類似団体内平均値</v>
          </cell>
          <cell r="BP55">
            <v>28.5</v>
          </cell>
          <cell r="BX55">
            <v>20.5</v>
          </cell>
          <cell r="CF55">
            <v>21.4</v>
          </cell>
          <cell r="CN55">
            <v>12.8</v>
          </cell>
          <cell r="CV55">
            <v>0</v>
          </cell>
        </row>
        <row r="57">
          <cell r="BP57">
            <v>59.7</v>
          </cell>
          <cell r="BX57">
            <v>60.3</v>
          </cell>
          <cell r="CF57">
            <v>60.5</v>
          </cell>
          <cell r="CN57">
            <v>61.2</v>
          </cell>
          <cell r="CV57">
            <v>62.8</v>
          </cell>
        </row>
        <row r="72">
          <cell r="BP72" t="str">
            <v>H29</v>
          </cell>
          <cell r="BX72" t="str">
            <v>H30</v>
          </cell>
          <cell r="CF72" t="str">
            <v>R01</v>
          </cell>
          <cell r="CN72" t="str">
            <v>R02</v>
          </cell>
          <cell r="CV72" t="str">
            <v>R03</v>
          </cell>
        </row>
        <row r="73">
          <cell r="AN73" t="str">
            <v>当該団体値</v>
          </cell>
          <cell r="BX73">
            <v>13.5</v>
          </cell>
          <cell r="CF73">
            <v>7.1</v>
          </cell>
          <cell r="CN73">
            <v>7</v>
          </cell>
          <cell r="CV73">
            <v>6.1</v>
          </cell>
        </row>
        <row r="75">
          <cell r="BP75">
            <v>7.7</v>
          </cell>
          <cell r="BX75">
            <v>9</v>
          </cell>
          <cell r="CF75">
            <v>9.4</v>
          </cell>
          <cell r="CN75">
            <v>9.1999999999999993</v>
          </cell>
          <cell r="CV75">
            <v>8.1999999999999993</v>
          </cell>
        </row>
        <row r="77">
          <cell r="AN77" t="str">
            <v>類似団体内平均値</v>
          </cell>
          <cell r="BP77">
            <v>28.5</v>
          </cell>
          <cell r="BX77">
            <v>20.5</v>
          </cell>
          <cell r="CF77">
            <v>21.4</v>
          </cell>
          <cell r="CN77">
            <v>12.8</v>
          </cell>
          <cell r="CV77">
            <v>0</v>
          </cell>
        </row>
        <row r="79">
          <cell r="BP79">
            <v>8</v>
          </cell>
          <cell r="BX79">
            <v>7.9</v>
          </cell>
          <cell r="CF79">
            <v>7.7</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9680993</v>
      </c>
      <c r="BO4" s="404"/>
      <c r="BP4" s="404"/>
      <c r="BQ4" s="404"/>
      <c r="BR4" s="404"/>
      <c r="BS4" s="404"/>
      <c r="BT4" s="404"/>
      <c r="BU4" s="405"/>
      <c r="BV4" s="403">
        <v>10989466</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1.2</v>
      </c>
      <c r="CU4" s="410"/>
      <c r="CV4" s="410"/>
      <c r="CW4" s="410"/>
      <c r="CX4" s="410"/>
      <c r="CY4" s="410"/>
      <c r="CZ4" s="410"/>
      <c r="DA4" s="411"/>
      <c r="DB4" s="409">
        <v>1.2</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9000368</v>
      </c>
      <c r="BO5" s="441"/>
      <c r="BP5" s="441"/>
      <c r="BQ5" s="441"/>
      <c r="BR5" s="441"/>
      <c r="BS5" s="441"/>
      <c r="BT5" s="441"/>
      <c r="BU5" s="442"/>
      <c r="BV5" s="440">
        <v>10308611</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85.3</v>
      </c>
      <c r="CU5" s="438"/>
      <c r="CV5" s="438"/>
      <c r="CW5" s="438"/>
      <c r="CX5" s="438"/>
      <c r="CY5" s="438"/>
      <c r="CZ5" s="438"/>
      <c r="DA5" s="439"/>
      <c r="DB5" s="437">
        <v>92.5</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680625</v>
      </c>
      <c r="BO6" s="441"/>
      <c r="BP6" s="441"/>
      <c r="BQ6" s="441"/>
      <c r="BR6" s="441"/>
      <c r="BS6" s="441"/>
      <c r="BT6" s="441"/>
      <c r="BU6" s="442"/>
      <c r="BV6" s="440">
        <v>680855</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89.8</v>
      </c>
      <c r="CU6" s="478"/>
      <c r="CV6" s="478"/>
      <c r="CW6" s="478"/>
      <c r="CX6" s="478"/>
      <c r="CY6" s="478"/>
      <c r="CZ6" s="478"/>
      <c r="DA6" s="479"/>
      <c r="DB6" s="477">
        <v>96.4</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617823</v>
      </c>
      <c r="BO7" s="441"/>
      <c r="BP7" s="441"/>
      <c r="BQ7" s="441"/>
      <c r="BR7" s="441"/>
      <c r="BS7" s="441"/>
      <c r="BT7" s="441"/>
      <c r="BU7" s="442"/>
      <c r="BV7" s="440">
        <v>619247</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5211166</v>
      </c>
      <c r="CU7" s="441"/>
      <c r="CV7" s="441"/>
      <c r="CW7" s="441"/>
      <c r="CX7" s="441"/>
      <c r="CY7" s="441"/>
      <c r="CZ7" s="441"/>
      <c r="DA7" s="442"/>
      <c r="DB7" s="440">
        <v>4944323</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62802</v>
      </c>
      <c r="BO8" s="441"/>
      <c r="BP8" s="441"/>
      <c r="BQ8" s="441"/>
      <c r="BR8" s="441"/>
      <c r="BS8" s="441"/>
      <c r="BT8" s="441"/>
      <c r="BU8" s="442"/>
      <c r="BV8" s="440">
        <v>61608</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0.43</v>
      </c>
      <c r="CU8" s="481"/>
      <c r="CV8" s="481"/>
      <c r="CW8" s="481"/>
      <c r="CX8" s="481"/>
      <c r="CY8" s="481"/>
      <c r="CZ8" s="481"/>
      <c r="DA8" s="482"/>
      <c r="DB8" s="480">
        <v>0.44</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16728</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94</v>
      </c>
      <c r="AV9" s="473"/>
      <c r="AW9" s="473"/>
      <c r="AX9" s="473"/>
      <c r="AY9" s="474" t="s">
        <v>116</v>
      </c>
      <c r="AZ9" s="475"/>
      <c r="BA9" s="475"/>
      <c r="BB9" s="475"/>
      <c r="BC9" s="475"/>
      <c r="BD9" s="475"/>
      <c r="BE9" s="475"/>
      <c r="BF9" s="475"/>
      <c r="BG9" s="475"/>
      <c r="BH9" s="475"/>
      <c r="BI9" s="475"/>
      <c r="BJ9" s="475"/>
      <c r="BK9" s="475"/>
      <c r="BL9" s="475"/>
      <c r="BM9" s="476"/>
      <c r="BN9" s="440">
        <v>1194</v>
      </c>
      <c r="BO9" s="441"/>
      <c r="BP9" s="441"/>
      <c r="BQ9" s="441"/>
      <c r="BR9" s="441"/>
      <c r="BS9" s="441"/>
      <c r="BT9" s="441"/>
      <c r="BU9" s="442"/>
      <c r="BV9" s="440">
        <v>7012</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9.8000000000000007</v>
      </c>
      <c r="CU9" s="438"/>
      <c r="CV9" s="438"/>
      <c r="CW9" s="438"/>
      <c r="CX9" s="438"/>
      <c r="CY9" s="438"/>
      <c r="CZ9" s="438"/>
      <c r="DA9" s="439"/>
      <c r="DB9" s="437">
        <v>9.9</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18069</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16504</v>
      </c>
      <c r="BO10" s="441"/>
      <c r="BP10" s="441"/>
      <c r="BQ10" s="441"/>
      <c r="BR10" s="441"/>
      <c r="BS10" s="441"/>
      <c r="BT10" s="441"/>
      <c r="BU10" s="442"/>
      <c r="BV10" s="440">
        <v>412999</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120</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16770</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135</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136000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138</v>
      </c>
      <c r="CU12" s="481"/>
      <c r="CV12" s="481"/>
      <c r="CW12" s="481"/>
      <c r="CX12" s="481"/>
      <c r="CY12" s="481"/>
      <c r="CZ12" s="481"/>
      <c r="DA12" s="482"/>
      <c r="DB12" s="480" t="s">
        <v>138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16516</v>
      </c>
      <c r="S13" s="525"/>
      <c r="T13" s="525"/>
      <c r="U13" s="525"/>
      <c r="V13" s="526"/>
      <c r="W13" s="456" t="s">
        <v>140</v>
      </c>
      <c r="X13" s="457"/>
      <c r="Y13" s="457"/>
      <c r="Z13" s="457"/>
      <c r="AA13" s="457"/>
      <c r="AB13" s="447"/>
      <c r="AC13" s="491">
        <v>311</v>
      </c>
      <c r="AD13" s="492"/>
      <c r="AE13" s="492"/>
      <c r="AF13" s="492"/>
      <c r="AG13" s="534"/>
      <c r="AH13" s="491">
        <v>314</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17698</v>
      </c>
      <c r="BO13" s="441"/>
      <c r="BP13" s="441"/>
      <c r="BQ13" s="441"/>
      <c r="BR13" s="441"/>
      <c r="BS13" s="441"/>
      <c r="BT13" s="441"/>
      <c r="BU13" s="442"/>
      <c r="BV13" s="440">
        <v>284011</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8.1999999999999993</v>
      </c>
      <c r="CU13" s="438"/>
      <c r="CV13" s="438"/>
      <c r="CW13" s="438"/>
      <c r="CX13" s="438"/>
      <c r="CY13" s="438"/>
      <c r="CZ13" s="438"/>
      <c r="DA13" s="439"/>
      <c r="DB13" s="437">
        <v>9.1999999999999993</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17123</v>
      </c>
      <c r="S14" s="525"/>
      <c r="T14" s="525"/>
      <c r="U14" s="525"/>
      <c r="V14" s="526"/>
      <c r="W14" s="430"/>
      <c r="X14" s="431"/>
      <c r="Y14" s="431"/>
      <c r="Z14" s="431"/>
      <c r="AA14" s="431"/>
      <c r="AB14" s="420"/>
      <c r="AC14" s="527">
        <v>4.2</v>
      </c>
      <c r="AD14" s="528"/>
      <c r="AE14" s="528"/>
      <c r="AF14" s="528"/>
      <c r="AG14" s="529"/>
      <c r="AH14" s="527">
        <v>4.0999999999999996</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6.1</v>
      </c>
      <c r="CU14" s="539"/>
      <c r="CV14" s="539"/>
      <c r="CW14" s="539"/>
      <c r="CX14" s="539"/>
      <c r="CY14" s="539"/>
      <c r="CZ14" s="539"/>
      <c r="DA14" s="540"/>
      <c r="DB14" s="538">
        <v>7</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16867</v>
      </c>
      <c r="S15" s="525"/>
      <c r="T15" s="525"/>
      <c r="U15" s="525"/>
      <c r="V15" s="526"/>
      <c r="W15" s="456" t="s">
        <v>148</v>
      </c>
      <c r="X15" s="457"/>
      <c r="Y15" s="457"/>
      <c r="Z15" s="457"/>
      <c r="AA15" s="457"/>
      <c r="AB15" s="447"/>
      <c r="AC15" s="491">
        <v>1966</v>
      </c>
      <c r="AD15" s="492"/>
      <c r="AE15" s="492"/>
      <c r="AF15" s="492"/>
      <c r="AG15" s="534"/>
      <c r="AH15" s="491">
        <v>2085</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1811532</v>
      </c>
      <c r="BO15" s="404"/>
      <c r="BP15" s="404"/>
      <c r="BQ15" s="404"/>
      <c r="BR15" s="404"/>
      <c r="BS15" s="404"/>
      <c r="BT15" s="404"/>
      <c r="BU15" s="405"/>
      <c r="BV15" s="403">
        <v>1889836</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26.8</v>
      </c>
      <c r="AD16" s="528"/>
      <c r="AE16" s="528"/>
      <c r="AF16" s="528"/>
      <c r="AG16" s="529"/>
      <c r="AH16" s="527">
        <v>27.1</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4477372</v>
      </c>
      <c r="BO16" s="441"/>
      <c r="BP16" s="441"/>
      <c r="BQ16" s="441"/>
      <c r="BR16" s="441"/>
      <c r="BS16" s="441"/>
      <c r="BT16" s="441"/>
      <c r="BU16" s="442"/>
      <c r="BV16" s="440">
        <v>4254019</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152</v>
      </c>
      <c r="S17" s="547"/>
      <c r="T17" s="547"/>
      <c r="U17" s="547"/>
      <c r="V17" s="548"/>
      <c r="W17" s="456" t="s">
        <v>155</v>
      </c>
      <c r="X17" s="457"/>
      <c r="Y17" s="457"/>
      <c r="Z17" s="457"/>
      <c r="AA17" s="457"/>
      <c r="AB17" s="447"/>
      <c r="AC17" s="491">
        <v>5062</v>
      </c>
      <c r="AD17" s="492"/>
      <c r="AE17" s="492"/>
      <c r="AF17" s="492"/>
      <c r="AG17" s="534"/>
      <c r="AH17" s="491">
        <v>5287</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2275867</v>
      </c>
      <c r="BO17" s="441"/>
      <c r="BP17" s="441"/>
      <c r="BQ17" s="441"/>
      <c r="BR17" s="441"/>
      <c r="BS17" s="441"/>
      <c r="BT17" s="441"/>
      <c r="BU17" s="442"/>
      <c r="BV17" s="440">
        <v>2381300</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38.1</v>
      </c>
      <c r="M18" s="564"/>
      <c r="N18" s="564"/>
      <c r="O18" s="564"/>
      <c r="P18" s="564"/>
      <c r="Q18" s="564"/>
      <c r="R18" s="565"/>
      <c r="S18" s="565"/>
      <c r="T18" s="565"/>
      <c r="U18" s="565"/>
      <c r="V18" s="566"/>
      <c r="W18" s="458"/>
      <c r="X18" s="459"/>
      <c r="Y18" s="459"/>
      <c r="Z18" s="459"/>
      <c r="AA18" s="459"/>
      <c r="AB18" s="450"/>
      <c r="AC18" s="567">
        <v>69</v>
      </c>
      <c r="AD18" s="568"/>
      <c r="AE18" s="568"/>
      <c r="AF18" s="568"/>
      <c r="AG18" s="569"/>
      <c r="AH18" s="567">
        <v>68.8</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4629460</v>
      </c>
      <c r="BO18" s="441"/>
      <c r="BP18" s="441"/>
      <c r="BQ18" s="441"/>
      <c r="BR18" s="441"/>
      <c r="BS18" s="441"/>
      <c r="BT18" s="441"/>
      <c r="BU18" s="442"/>
      <c r="BV18" s="440">
        <v>4614459</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439</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6699378</v>
      </c>
      <c r="BO19" s="441"/>
      <c r="BP19" s="441"/>
      <c r="BQ19" s="441"/>
      <c r="BR19" s="441"/>
      <c r="BS19" s="441"/>
      <c r="BT19" s="441"/>
      <c r="BU19" s="442"/>
      <c r="BV19" s="440">
        <v>6382369</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6509</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6130791</v>
      </c>
      <c r="BO22" s="404"/>
      <c r="BP22" s="404"/>
      <c r="BQ22" s="404"/>
      <c r="BR22" s="404"/>
      <c r="BS22" s="404"/>
      <c r="BT22" s="404"/>
      <c r="BU22" s="405"/>
      <c r="BV22" s="403">
        <v>6283975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5841592</v>
      </c>
      <c r="BO23" s="441"/>
      <c r="BP23" s="441"/>
      <c r="BQ23" s="441"/>
      <c r="BR23" s="441"/>
      <c r="BS23" s="441"/>
      <c r="BT23" s="441"/>
      <c r="BU23" s="442"/>
      <c r="BV23" s="440">
        <v>5987818</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5950</v>
      </c>
      <c r="R24" s="492"/>
      <c r="S24" s="492"/>
      <c r="T24" s="492"/>
      <c r="U24" s="492"/>
      <c r="V24" s="534"/>
      <c r="W24" s="586"/>
      <c r="X24" s="587"/>
      <c r="Y24" s="588"/>
      <c r="Z24" s="490" t="s">
        <v>172</v>
      </c>
      <c r="AA24" s="470"/>
      <c r="AB24" s="470"/>
      <c r="AC24" s="470"/>
      <c r="AD24" s="470"/>
      <c r="AE24" s="470"/>
      <c r="AF24" s="470"/>
      <c r="AG24" s="471"/>
      <c r="AH24" s="491">
        <v>153</v>
      </c>
      <c r="AI24" s="492"/>
      <c r="AJ24" s="492"/>
      <c r="AK24" s="492"/>
      <c r="AL24" s="534"/>
      <c r="AM24" s="491">
        <v>467415</v>
      </c>
      <c r="AN24" s="492"/>
      <c r="AO24" s="492"/>
      <c r="AP24" s="492"/>
      <c r="AQ24" s="492"/>
      <c r="AR24" s="534"/>
      <c r="AS24" s="491">
        <v>3055</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2775153</v>
      </c>
      <c r="BO24" s="441"/>
      <c r="BP24" s="441"/>
      <c r="BQ24" s="441"/>
      <c r="BR24" s="441"/>
      <c r="BS24" s="441"/>
      <c r="BT24" s="441"/>
      <c r="BU24" s="442"/>
      <c r="BV24" s="440">
        <v>2884997</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5600</v>
      </c>
      <c r="R25" s="492"/>
      <c r="S25" s="492"/>
      <c r="T25" s="492"/>
      <c r="U25" s="492"/>
      <c r="V25" s="534"/>
      <c r="W25" s="586"/>
      <c r="X25" s="587"/>
      <c r="Y25" s="588"/>
      <c r="Z25" s="490" t="s">
        <v>175</v>
      </c>
      <c r="AA25" s="470"/>
      <c r="AB25" s="470"/>
      <c r="AC25" s="470"/>
      <c r="AD25" s="470"/>
      <c r="AE25" s="470"/>
      <c r="AF25" s="470"/>
      <c r="AG25" s="471"/>
      <c r="AH25" s="491" t="s">
        <v>138</v>
      </c>
      <c r="AI25" s="492"/>
      <c r="AJ25" s="492"/>
      <c r="AK25" s="492"/>
      <c r="AL25" s="534"/>
      <c r="AM25" s="491" t="s">
        <v>138</v>
      </c>
      <c r="AN25" s="492"/>
      <c r="AO25" s="492"/>
      <c r="AP25" s="492"/>
      <c r="AQ25" s="492"/>
      <c r="AR25" s="534"/>
      <c r="AS25" s="491" t="s">
        <v>138</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198960</v>
      </c>
      <c r="BO25" s="404"/>
      <c r="BP25" s="404"/>
      <c r="BQ25" s="404"/>
      <c r="BR25" s="404"/>
      <c r="BS25" s="404"/>
      <c r="BT25" s="404"/>
      <c r="BU25" s="405"/>
      <c r="BV25" s="403">
        <v>137280</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177</v>
      </c>
      <c r="F26" s="470"/>
      <c r="G26" s="470"/>
      <c r="H26" s="470"/>
      <c r="I26" s="470"/>
      <c r="J26" s="470"/>
      <c r="K26" s="471"/>
      <c r="L26" s="491">
        <v>1</v>
      </c>
      <c r="M26" s="492"/>
      <c r="N26" s="492"/>
      <c r="O26" s="492"/>
      <c r="P26" s="534"/>
      <c r="Q26" s="491">
        <v>5445</v>
      </c>
      <c r="R26" s="492"/>
      <c r="S26" s="492"/>
      <c r="T26" s="492"/>
      <c r="U26" s="492"/>
      <c r="V26" s="534"/>
      <c r="W26" s="586"/>
      <c r="X26" s="587"/>
      <c r="Y26" s="588"/>
      <c r="Z26" s="490" t="s">
        <v>178</v>
      </c>
      <c r="AA26" s="592"/>
      <c r="AB26" s="592"/>
      <c r="AC26" s="592"/>
      <c r="AD26" s="592"/>
      <c r="AE26" s="592"/>
      <c r="AF26" s="592"/>
      <c r="AG26" s="593"/>
      <c r="AH26" s="491">
        <v>18</v>
      </c>
      <c r="AI26" s="492"/>
      <c r="AJ26" s="492"/>
      <c r="AK26" s="492"/>
      <c r="AL26" s="534"/>
      <c r="AM26" s="491">
        <v>44280</v>
      </c>
      <c r="AN26" s="492"/>
      <c r="AO26" s="492"/>
      <c r="AP26" s="492"/>
      <c r="AQ26" s="492"/>
      <c r="AR26" s="534"/>
      <c r="AS26" s="491">
        <v>2460</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138</v>
      </c>
      <c r="BO26" s="441"/>
      <c r="BP26" s="441"/>
      <c r="BQ26" s="441"/>
      <c r="BR26" s="441"/>
      <c r="BS26" s="441"/>
      <c r="BT26" s="441"/>
      <c r="BU26" s="442"/>
      <c r="BV26" s="440" t="s">
        <v>138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3300</v>
      </c>
      <c r="R27" s="492"/>
      <c r="S27" s="492"/>
      <c r="T27" s="492"/>
      <c r="U27" s="492"/>
      <c r="V27" s="534"/>
      <c r="W27" s="586"/>
      <c r="X27" s="587"/>
      <c r="Y27" s="588"/>
      <c r="Z27" s="490" t="s">
        <v>181</v>
      </c>
      <c r="AA27" s="470"/>
      <c r="AB27" s="470"/>
      <c r="AC27" s="470"/>
      <c r="AD27" s="470"/>
      <c r="AE27" s="470"/>
      <c r="AF27" s="470"/>
      <c r="AG27" s="471"/>
      <c r="AH27" s="491">
        <v>6</v>
      </c>
      <c r="AI27" s="492"/>
      <c r="AJ27" s="492"/>
      <c r="AK27" s="492"/>
      <c r="AL27" s="534"/>
      <c r="AM27" s="491">
        <v>17340</v>
      </c>
      <c r="AN27" s="492"/>
      <c r="AO27" s="492"/>
      <c r="AP27" s="492"/>
      <c r="AQ27" s="492"/>
      <c r="AR27" s="534"/>
      <c r="AS27" s="491">
        <v>2890</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240000</v>
      </c>
      <c r="BO27" s="560"/>
      <c r="BP27" s="560"/>
      <c r="BQ27" s="560"/>
      <c r="BR27" s="560"/>
      <c r="BS27" s="560"/>
      <c r="BT27" s="560"/>
      <c r="BU27" s="561"/>
      <c r="BV27" s="559">
        <v>240000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2800</v>
      </c>
      <c r="R28" s="492"/>
      <c r="S28" s="492"/>
      <c r="T28" s="492"/>
      <c r="U28" s="492"/>
      <c r="V28" s="534"/>
      <c r="W28" s="586"/>
      <c r="X28" s="587"/>
      <c r="Y28" s="588"/>
      <c r="Z28" s="490" t="s">
        <v>184</v>
      </c>
      <c r="AA28" s="470"/>
      <c r="AB28" s="470"/>
      <c r="AC28" s="470"/>
      <c r="AD28" s="470"/>
      <c r="AE28" s="470"/>
      <c r="AF28" s="470"/>
      <c r="AG28" s="471"/>
      <c r="AH28" s="491" t="s">
        <v>138</v>
      </c>
      <c r="AI28" s="492"/>
      <c r="AJ28" s="492"/>
      <c r="AK28" s="492"/>
      <c r="AL28" s="534"/>
      <c r="AM28" s="491" t="s">
        <v>138</v>
      </c>
      <c r="AN28" s="492"/>
      <c r="AO28" s="492"/>
      <c r="AP28" s="492"/>
      <c r="AQ28" s="492"/>
      <c r="AR28" s="534"/>
      <c r="AS28" s="491" t="s">
        <v>138</v>
      </c>
      <c r="AT28" s="492"/>
      <c r="AU28" s="492"/>
      <c r="AV28" s="492"/>
      <c r="AW28" s="492"/>
      <c r="AX28" s="493"/>
      <c r="AY28" s="594" t="s">
        <v>185</v>
      </c>
      <c r="AZ28" s="595"/>
      <c r="BA28" s="595"/>
      <c r="BB28" s="596"/>
      <c r="BC28" s="400" t="s">
        <v>48</v>
      </c>
      <c r="BD28" s="401"/>
      <c r="BE28" s="401"/>
      <c r="BF28" s="401"/>
      <c r="BG28" s="401"/>
      <c r="BH28" s="401"/>
      <c r="BI28" s="401"/>
      <c r="BJ28" s="401"/>
      <c r="BK28" s="401"/>
      <c r="BL28" s="401"/>
      <c r="BM28" s="402"/>
      <c r="BN28" s="403">
        <v>1458839</v>
      </c>
      <c r="BO28" s="404"/>
      <c r="BP28" s="404"/>
      <c r="BQ28" s="404"/>
      <c r="BR28" s="404"/>
      <c r="BS28" s="404"/>
      <c r="BT28" s="404"/>
      <c r="BU28" s="405"/>
      <c r="BV28" s="403">
        <v>1416809</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186</v>
      </c>
      <c r="F29" s="470"/>
      <c r="G29" s="470"/>
      <c r="H29" s="470"/>
      <c r="I29" s="470"/>
      <c r="J29" s="470"/>
      <c r="K29" s="471"/>
      <c r="L29" s="491">
        <v>10</v>
      </c>
      <c r="M29" s="492"/>
      <c r="N29" s="492"/>
      <c r="O29" s="492"/>
      <c r="P29" s="534"/>
      <c r="Q29" s="491">
        <v>2500</v>
      </c>
      <c r="R29" s="492"/>
      <c r="S29" s="492"/>
      <c r="T29" s="492"/>
      <c r="U29" s="492"/>
      <c r="V29" s="534"/>
      <c r="W29" s="589"/>
      <c r="X29" s="590"/>
      <c r="Y29" s="591"/>
      <c r="Z29" s="490" t="s">
        <v>187</v>
      </c>
      <c r="AA29" s="470"/>
      <c r="AB29" s="470"/>
      <c r="AC29" s="470"/>
      <c r="AD29" s="470"/>
      <c r="AE29" s="470"/>
      <c r="AF29" s="470"/>
      <c r="AG29" s="471"/>
      <c r="AH29" s="491">
        <v>159</v>
      </c>
      <c r="AI29" s="492"/>
      <c r="AJ29" s="492"/>
      <c r="AK29" s="492"/>
      <c r="AL29" s="534"/>
      <c r="AM29" s="491">
        <v>484755</v>
      </c>
      <c r="AN29" s="492"/>
      <c r="AO29" s="492"/>
      <c r="AP29" s="492"/>
      <c r="AQ29" s="492"/>
      <c r="AR29" s="534"/>
      <c r="AS29" s="491">
        <v>3049</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658455</v>
      </c>
      <c r="BO29" s="441"/>
      <c r="BP29" s="441"/>
      <c r="BQ29" s="441"/>
      <c r="BR29" s="441"/>
      <c r="BS29" s="441"/>
      <c r="BT29" s="441"/>
      <c r="BU29" s="442"/>
      <c r="BV29" s="440">
        <v>304938</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96</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1267273</v>
      </c>
      <c r="BO30" s="560"/>
      <c r="BP30" s="560"/>
      <c r="BQ30" s="560"/>
      <c r="BR30" s="560"/>
      <c r="BS30" s="560"/>
      <c r="BT30" s="560"/>
      <c r="BU30" s="561"/>
      <c r="BV30" s="559">
        <v>1404107</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196</v>
      </c>
      <c r="V33" s="464"/>
      <c r="W33" s="429" t="s">
        <v>197</v>
      </c>
      <c r="X33" s="429"/>
      <c r="Y33" s="429"/>
      <c r="Z33" s="429"/>
      <c r="AA33" s="429"/>
      <c r="AB33" s="429"/>
      <c r="AC33" s="429"/>
      <c r="AD33" s="429"/>
      <c r="AE33" s="429"/>
      <c r="AF33" s="429"/>
      <c r="AG33" s="429"/>
      <c r="AH33" s="429"/>
      <c r="AI33" s="429"/>
      <c r="AJ33" s="429"/>
      <c r="AK33" s="429"/>
      <c r="AL33" s="203"/>
      <c r="AM33" s="464" t="s">
        <v>196</v>
      </c>
      <c r="AN33" s="464"/>
      <c r="AO33" s="429" t="s">
        <v>197</v>
      </c>
      <c r="AP33" s="429"/>
      <c r="AQ33" s="429"/>
      <c r="AR33" s="429"/>
      <c r="AS33" s="429"/>
      <c r="AT33" s="429"/>
      <c r="AU33" s="429"/>
      <c r="AV33" s="429"/>
      <c r="AW33" s="429"/>
      <c r="AX33" s="429"/>
      <c r="AY33" s="429"/>
      <c r="AZ33" s="429"/>
      <c r="BA33" s="429"/>
      <c r="BB33" s="429"/>
      <c r="BC33" s="429"/>
      <c r="BD33" s="204"/>
      <c r="BE33" s="429" t="s">
        <v>198</v>
      </c>
      <c r="BF33" s="429"/>
      <c r="BG33" s="429" t="s">
        <v>199</v>
      </c>
      <c r="BH33" s="429"/>
      <c r="BI33" s="429"/>
      <c r="BJ33" s="429"/>
      <c r="BK33" s="429"/>
      <c r="BL33" s="429"/>
      <c r="BM33" s="429"/>
      <c r="BN33" s="429"/>
      <c r="BO33" s="429"/>
      <c r="BP33" s="429"/>
      <c r="BQ33" s="429"/>
      <c r="BR33" s="429"/>
      <c r="BS33" s="429"/>
      <c r="BT33" s="429"/>
      <c r="BU33" s="429"/>
      <c r="BV33" s="204"/>
      <c r="BW33" s="464" t="s">
        <v>198</v>
      </c>
      <c r="BX33" s="464"/>
      <c r="BY33" s="429" t="s">
        <v>200</v>
      </c>
      <c r="BZ33" s="429"/>
      <c r="CA33" s="429"/>
      <c r="CB33" s="429"/>
      <c r="CC33" s="429"/>
      <c r="CD33" s="429"/>
      <c r="CE33" s="429"/>
      <c r="CF33" s="429"/>
      <c r="CG33" s="429"/>
      <c r="CH33" s="429"/>
      <c r="CI33" s="429"/>
      <c r="CJ33" s="429"/>
      <c r="CK33" s="429"/>
      <c r="CL33" s="429"/>
      <c r="CM33" s="429"/>
      <c r="CN33" s="203"/>
      <c r="CO33" s="464" t="s">
        <v>196</v>
      </c>
      <c r="CP33" s="464"/>
      <c r="CQ33" s="429" t="s">
        <v>201</v>
      </c>
      <c r="CR33" s="429"/>
      <c r="CS33" s="429"/>
      <c r="CT33" s="429"/>
      <c r="CU33" s="429"/>
      <c r="CV33" s="429"/>
      <c r="CW33" s="429"/>
      <c r="CX33" s="429"/>
      <c r="CY33" s="429"/>
      <c r="CZ33" s="429"/>
      <c r="DA33" s="429"/>
      <c r="DB33" s="429"/>
      <c r="DC33" s="429"/>
      <c r="DD33" s="429"/>
      <c r="DE33" s="429"/>
      <c r="DF33" s="203"/>
      <c r="DG33" s="629" t="s">
        <v>202</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5</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f>IF(AO34="","",MAX(C34:D43,U34:V43)+1)</f>
        <v>8</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奈良県広域消防組合</v>
      </c>
      <c r="BZ34" s="631"/>
      <c r="CA34" s="631"/>
      <c r="CB34" s="631"/>
      <c r="CC34" s="631"/>
      <c r="CD34" s="631"/>
      <c r="CE34" s="631"/>
      <c r="CF34" s="631"/>
      <c r="CG34" s="631"/>
      <c r="CH34" s="631"/>
      <c r="CI34" s="631"/>
      <c r="CJ34" s="631"/>
      <c r="CK34" s="631"/>
      <c r="CL34" s="631"/>
      <c r="CM34" s="631"/>
      <c r="CN34" s="178"/>
      <c r="CO34" s="630">
        <f>IF(CQ34="","",MAX(C34:D43,U34:V43,AM34:AN43,BE34:BF43,BW34:BX43)+1)</f>
        <v>17</v>
      </c>
      <c r="CP34" s="630"/>
      <c r="CQ34" s="631" t="str">
        <f>IF('各会計、関係団体の財政状況及び健全化判断比率'!BS7="","",'各会計、関係団体の財政状況及び健全化判断比率'!BS7)</f>
        <v>大淀町土地開発公社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住宅改修資金等貸付金特別会計</v>
      </c>
      <c r="F35" s="631"/>
      <c r="G35" s="631"/>
      <c r="H35" s="631"/>
      <c r="I35" s="631"/>
      <c r="J35" s="631"/>
      <c r="K35" s="631"/>
      <c r="L35" s="631"/>
      <c r="M35" s="631"/>
      <c r="N35" s="631"/>
      <c r="O35" s="631"/>
      <c r="P35" s="631"/>
      <c r="Q35" s="631"/>
      <c r="R35" s="631"/>
      <c r="S35" s="631"/>
      <c r="T35" s="178"/>
      <c r="U35" s="630">
        <f>IF(W35="","",U34+1)</f>
        <v>6</v>
      </c>
      <c r="V35" s="630"/>
      <c r="W35" s="631" t="str">
        <f>IF('各会計、関係団体の財政状況及び健全化判断比率'!B29="","",'各会計、関係団体の財政状況及び健全化判断比率'!B29)</f>
        <v>介護保険事業特別会計</v>
      </c>
      <c r="X35" s="631"/>
      <c r="Y35" s="631"/>
      <c r="Z35" s="631"/>
      <c r="AA35" s="631"/>
      <c r="AB35" s="631"/>
      <c r="AC35" s="631"/>
      <c r="AD35" s="631"/>
      <c r="AE35" s="631"/>
      <c r="AF35" s="631"/>
      <c r="AG35" s="631"/>
      <c r="AH35" s="631"/>
      <c r="AI35" s="631"/>
      <c r="AJ35" s="631"/>
      <c r="AK35" s="631"/>
      <c r="AL35" s="178"/>
      <c r="AM35" s="630">
        <f t="shared" ref="AM35:AM43" si="0">IF(AO35="","",AM34+1)</f>
        <v>9</v>
      </c>
      <c r="AN35" s="630"/>
      <c r="AO35" s="631" t="str">
        <f>IF('各会計、関係団体の財政状況及び健全化判断比率'!B32="","",'各会計、関係団体の財政状況及び健全化判断比率'!B32)</f>
        <v>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南和広域衛生組合</v>
      </c>
      <c r="BZ35" s="631"/>
      <c r="CA35" s="631"/>
      <c r="CB35" s="631"/>
      <c r="CC35" s="631"/>
      <c r="CD35" s="631"/>
      <c r="CE35" s="631"/>
      <c r="CF35" s="631"/>
      <c r="CG35" s="631"/>
      <c r="CH35" s="631"/>
      <c r="CI35" s="631"/>
      <c r="CJ35" s="631"/>
      <c r="CK35" s="631"/>
      <c r="CL35" s="631"/>
      <c r="CM35" s="631"/>
      <c r="CN35" s="178"/>
      <c r="CO35" s="630">
        <f t="shared" ref="CO35:CO43" si="3">IF(CQ35="","",CO34+1)</f>
        <v>18</v>
      </c>
      <c r="CP35" s="630"/>
      <c r="CQ35" s="631" t="str">
        <f>IF('各会計、関係団体の財政状況及び健全化判断比率'!BS8="","",'各会計、関係団体の財政状況及び健全化判断比率'!BS8)</f>
        <v>吉野路大淀振興センター</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公園墓地維持管理特別会計</v>
      </c>
      <c r="F36" s="631"/>
      <c r="G36" s="631"/>
      <c r="H36" s="631"/>
      <c r="I36" s="631"/>
      <c r="J36" s="631"/>
      <c r="K36" s="631"/>
      <c r="L36" s="631"/>
      <c r="M36" s="631"/>
      <c r="N36" s="631"/>
      <c r="O36" s="631"/>
      <c r="P36" s="631"/>
      <c r="Q36" s="631"/>
      <c r="R36" s="631"/>
      <c r="S36" s="631"/>
      <c r="T36" s="178"/>
      <c r="U36" s="630">
        <f t="shared" ref="U36:U43" si="4">IF(W36="","",U35+1)</f>
        <v>7</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奈良県市町村総合事務組合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f>IF(E37="","",C36+1)</f>
        <v>4</v>
      </c>
      <c r="D37" s="630"/>
      <c r="E37" s="631" t="str">
        <f>IF('各会計、関係団体の財政状況及び健全化判断比率'!B10="","",'各会計、関係団体の財政状況及び健全化判断比率'!B10)</f>
        <v>病院事業清算特別会計</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奈良県後期高齢者医療広域連合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奈良県広域水質検査センター組合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15</v>
      </c>
      <c r="BX39" s="630"/>
      <c r="BY39" s="631" t="str">
        <f>IF('各会計、関係団体の財政状況及び健全化判断比率'!B73="","",'各会計、関係団体の財政状況及び健全化判断比率'!B73)</f>
        <v>南和広域医療企業団</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16</v>
      </c>
      <c r="BX40" s="630"/>
      <c r="BY40" s="631" t="str">
        <f>IF('各会計、関係団体の財政状況及び健全化判断比率'!B74="","",'各会計、関係団体の財政状況及び健全化判断比率'!B74)</f>
        <v>さくら広域環境衛生組合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3" t="s">
        <v>204</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205</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206</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207</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208</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209</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210</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586</v>
      </c>
    </row>
    <row r="54" spans="5:113" x14ac:dyDescent="0.15"/>
    <row r="55" spans="5:113" x14ac:dyDescent="0.15"/>
    <row r="56" spans="5:113" x14ac:dyDescent="0.15"/>
  </sheetData>
  <sheetProtection algorithmName="SHA-512" hashValue="IRRhwyn/JNXXZKnDZZGG3h1/I2MHNnFeZRb+U4ZUVCfDyJmEOArJxw+tPw4GSdGpaVX/SpAu2Qq2yH95c0LBJg==" saltValue="r99F88g9vi2CysAXI8fAi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3" t="s">
        <v>555</v>
      </c>
      <c r="D34" s="1183"/>
      <c r="E34" s="1184"/>
      <c r="F34" s="32">
        <v>23.14</v>
      </c>
      <c r="G34" s="33">
        <v>23.82</v>
      </c>
      <c r="H34" s="33">
        <v>24.47</v>
      </c>
      <c r="I34" s="33">
        <v>24.81</v>
      </c>
      <c r="J34" s="34">
        <v>23.67</v>
      </c>
      <c r="K34" s="22"/>
      <c r="L34" s="22"/>
      <c r="M34" s="22"/>
      <c r="N34" s="22"/>
      <c r="O34" s="22"/>
      <c r="P34" s="22"/>
    </row>
    <row r="35" spans="1:16" ht="39" customHeight="1" x14ac:dyDescent="0.15">
      <c r="A35" s="22"/>
      <c r="B35" s="35"/>
      <c r="C35" s="1177" t="s">
        <v>556</v>
      </c>
      <c r="D35" s="1178"/>
      <c r="E35" s="1179"/>
      <c r="F35" s="36">
        <v>3.07</v>
      </c>
      <c r="G35" s="37">
        <v>2.96</v>
      </c>
      <c r="H35" s="37">
        <v>3.09</v>
      </c>
      <c r="I35" s="37">
        <v>2.84</v>
      </c>
      <c r="J35" s="38">
        <v>2.52</v>
      </c>
      <c r="K35" s="22"/>
      <c r="L35" s="22"/>
      <c r="M35" s="22"/>
      <c r="N35" s="22"/>
      <c r="O35" s="22"/>
      <c r="P35" s="22"/>
    </row>
    <row r="36" spans="1:16" ht="39" customHeight="1" x14ac:dyDescent="0.15">
      <c r="A36" s="22"/>
      <c r="B36" s="35"/>
      <c r="C36" s="1177" t="s">
        <v>557</v>
      </c>
      <c r="D36" s="1178"/>
      <c r="E36" s="1179"/>
      <c r="F36" s="36">
        <v>1</v>
      </c>
      <c r="G36" s="37">
        <v>0.98</v>
      </c>
      <c r="H36" s="37">
        <v>1.02</v>
      </c>
      <c r="I36" s="37">
        <v>0.92</v>
      </c>
      <c r="J36" s="38">
        <v>0.88</v>
      </c>
      <c r="K36" s="22"/>
      <c r="L36" s="22"/>
      <c r="M36" s="22"/>
      <c r="N36" s="22"/>
      <c r="O36" s="22"/>
      <c r="P36" s="22"/>
    </row>
    <row r="37" spans="1:16" ht="39" customHeight="1" x14ac:dyDescent="0.15">
      <c r="A37" s="22"/>
      <c r="B37" s="35"/>
      <c r="C37" s="1177" t="s">
        <v>558</v>
      </c>
      <c r="D37" s="1178"/>
      <c r="E37" s="1179"/>
      <c r="F37" s="36">
        <v>0.9</v>
      </c>
      <c r="G37" s="37">
        <v>0.69</v>
      </c>
      <c r="H37" s="37">
        <v>1.1299999999999999</v>
      </c>
      <c r="I37" s="37">
        <v>0.87</v>
      </c>
      <c r="J37" s="38">
        <v>0.65</v>
      </c>
      <c r="K37" s="22"/>
      <c r="L37" s="22"/>
      <c r="M37" s="22"/>
      <c r="N37" s="22"/>
      <c r="O37" s="22"/>
      <c r="P37" s="22"/>
    </row>
    <row r="38" spans="1:16" ht="39" customHeight="1" x14ac:dyDescent="0.15">
      <c r="A38" s="22"/>
      <c r="B38" s="35"/>
      <c r="C38" s="1177" t="s">
        <v>559</v>
      </c>
      <c r="D38" s="1178"/>
      <c r="E38" s="1179"/>
      <c r="F38" s="36">
        <v>2.46</v>
      </c>
      <c r="G38" s="37">
        <v>0.13</v>
      </c>
      <c r="H38" s="37">
        <v>1.51</v>
      </c>
      <c r="I38" s="37">
        <v>0.91</v>
      </c>
      <c r="J38" s="38">
        <v>0.61</v>
      </c>
      <c r="K38" s="22"/>
      <c r="L38" s="22"/>
      <c r="M38" s="22"/>
      <c r="N38" s="22"/>
      <c r="O38" s="22"/>
      <c r="P38" s="22"/>
    </row>
    <row r="39" spans="1:16" ht="39" customHeight="1" x14ac:dyDescent="0.15">
      <c r="A39" s="22"/>
      <c r="B39" s="35"/>
      <c r="C39" s="1177" t="s">
        <v>560</v>
      </c>
      <c r="D39" s="1178"/>
      <c r="E39" s="1179"/>
      <c r="F39" s="36">
        <v>0.04</v>
      </c>
      <c r="G39" s="37">
        <v>0.08</v>
      </c>
      <c r="H39" s="37">
        <v>0.1</v>
      </c>
      <c r="I39" s="37">
        <v>0.31</v>
      </c>
      <c r="J39" s="38">
        <v>0.28999999999999998</v>
      </c>
      <c r="K39" s="22"/>
      <c r="L39" s="22"/>
      <c r="M39" s="22"/>
      <c r="N39" s="22"/>
      <c r="O39" s="22"/>
      <c r="P39" s="22"/>
    </row>
    <row r="40" spans="1:16" ht="39" customHeight="1" x14ac:dyDescent="0.15">
      <c r="A40" s="22"/>
      <c r="B40" s="35"/>
      <c r="C40" s="1177" t="s">
        <v>561</v>
      </c>
      <c r="D40" s="1178"/>
      <c r="E40" s="1179"/>
      <c r="F40" s="36">
        <v>0</v>
      </c>
      <c r="G40" s="37">
        <v>0</v>
      </c>
      <c r="H40" s="37">
        <v>0</v>
      </c>
      <c r="I40" s="37">
        <v>0.01</v>
      </c>
      <c r="J40" s="38">
        <v>0.02</v>
      </c>
      <c r="K40" s="22"/>
      <c r="L40" s="22"/>
      <c r="M40" s="22"/>
      <c r="N40" s="22"/>
      <c r="O40" s="22"/>
      <c r="P40" s="22"/>
    </row>
    <row r="41" spans="1:16" ht="39" customHeight="1" x14ac:dyDescent="0.15">
      <c r="A41" s="22"/>
      <c r="B41" s="35"/>
      <c r="C41" s="1177" t="s">
        <v>562</v>
      </c>
      <c r="D41" s="1178"/>
      <c r="E41" s="1179"/>
      <c r="F41" s="36">
        <v>0.01</v>
      </c>
      <c r="G41" s="37">
        <v>0.03</v>
      </c>
      <c r="H41" s="37">
        <v>0</v>
      </c>
      <c r="I41" s="37">
        <v>0</v>
      </c>
      <c r="J41" s="38">
        <v>0</v>
      </c>
      <c r="K41" s="22"/>
      <c r="L41" s="22"/>
      <c r="M41" s="22"/>
      <c r="N41" s="22"/>
      <c r="O41" s="22"/>
      <c r="P41" s="22"/>
    </row>
    <row r="42" spans="1:16" ht="39" customHeight="1" x14ac:dyDescent="0.15">
      <c r="A42" s="22"/>
      <c r="B42" s="39"/>
      <c r="C42" s="1177" t="s">
        <v>563</v>
      </c>
      <c r="D42" s="1178"/>
      <c r="E42" s="1179"/>
      <c r="F42" s="36" t="s">
        <v>505</v>
      </c>
      <c r="G42" s="37" t="s">
        <v>505</v>
      </c>
      <c r="H42" s="37" t="s">
        <v>505</v>
      </c>
      <c r="I42" s="37" t="s">
        <v>505</v>
      </c>
      <c r="J42" s="38" t="s">
        <v>505</v>
      </c>
      <c r="K42" s="22"/>
      <c r="L42" s="22"/>
      <c r="M42" s="22"/>
      <c r="N42" s="22"/>
      <c r="O42" s="22"/>
      <c r="P42" s="22"/>
    </row>
    <row r="43" spans="1:16" ht="39" customHeight="1" thickBot="1" x14ac:dyDescent="0.2">
      <c r="A43" s="22"/>
      <c r="B43" s="40"/>
      <c r="C43" s="1180" t="s">
        <v>564</v>
      </c>
      <c r="D43" s="1181"/>
      <c r="E43" s="118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cagospZVOD8WKWjpQBID9MLcvgsSF0J+EGDoLhEG4qEcHoPXVgLYSQ/oiubGkLS49CGfpLKndCvDZ/HnyS7Jw==" saltValue="J0NVW9GO2AfFDttpXbjZ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691</v>
      </c>
      <c r="L45" s="60">
        <v>682</v>
      </c>
      <c r="M45" s="60">
        <v>676</v>
      </c>
      <c r="N45" s="60">
        <v>641</v>
      </c>
      <c r="O45" s="61">
        <v>667</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505</v>
      </c>
      <c r="L46" s="64" t="s">
        <v>505</v>
      </c>
      <c r="M46" s="64" t="s">
        <v>505</v>
      </c>
      <c r="N46" s="64" t="s">
        <v>505</v>
      </c>
      <c r="O46" s="65" t="s">
        <v>505</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505</v>
      </c>
      <c r="L47" s="64" t="s">
        <v>505</v>
      </c>
      <c r="M47" s="64" t="s">
        <v>505</v>
      </c>
      <c r="N47" s="64" t="s">
        <v>505</v>
      </c>
      <c r="O47" s="65" t="s">
        <v>505</v>
      </c>
      <c r="P47" s="48"/>
      <c r="Q47" s="48"/>
      <c r="R47" s="48"/>
      <c r="S47" s="48"/>
      <c r="T47" s="48"/>
      <c r="U47" s="48"/>
    </row>
    <row r="48" spans="1:21" ht="30.75" customHeight="1" x14ac:dyDescent="0.15">
      <c r="A48" s="48"/>
      <c r="B48" s="1187"/>
      <c r="C48" s="1188"/>
      <c r="D48" s="62"/>
      <c r="E48" s="1193" t="s">
        <v>15</v>
      </c>
      <c r="F48" s="1193"/>
      <c r="G48" s="1193"/>
      <c r="H48" s="1193"/>
      <c r="I48" s="1193"/>
      <c r="J48" s="1194"/>
      <c r="K48" s="63">
        <v>225</v>
      </c>
      <c r="L48" s="64">
        <v>225</v>
      </c>
      <c r="M48" s="64">
        <v>231</v>
      </c>
      <c r="N48" s="64">
        <v>216</v>
      </c>
      <c r="O48" s="65">
        <v>217</v>
      </c>
      <c r="P48" s="48"/>
      <c r="Q48" s="48"/>
      <c r="R48" s="48"/>
      <c r="S48" s="48"/>
      <c r="T48" s="48"/>
      <c r="U48" s="48"/>
    </row>
    <row r="49" spans="1:21" ht="30.75" customHeight="1" x14ac:dyDescent="0.15">
      <c r="A49" s="48"/>
      <c r="B49" s="1187"/>
      <c r="C49" s="1188"/>
      <c r="D49" s="62"/>
      <c r="E49" s="1193" t="s">
        <v>16</v>
      </c>
      <c r="F49" s="1193"/>
      <c r="G49" s="1193"/>
      <c r="H49" s="1193"/>
      <c r="I49" s="1193"/>
      <c r="J49" s="1194"/>
      <c r="K49" s="63">
        <v>162</v>
      </c>
      <c r="L49" s="64">
        <v>278</v>
      </c>
      <c r="M49" s="64">
        <v>232</v>
      </c>
      <c r="N49" s="64">
        <v>250</v>
      </c>
      <c r="O49" s="65">
        <v>172</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505</v>
      </c>
      <c r="L50" s="64" t="s">
        <v>505</v>
      </c>
      <c r="M50" s="64" t="s">
        <v>505</v>
      </c>
      <c r="N50" s="64" t="s">
        <v>505</v>
      </c>
      <c r="O50" s="65" t="s">
        <v>505</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505</v>
      </c>
      <c r="L51" s="64" t="s">
        <v>505</v>
      </c>
      <c r="M51" s="64" t="s">
        <v>505</v>
      </c>
      <c r="N51" s="64" t="s">
        <v>505</v>
      </c>
      <c r="O51" s="65" t="s">
        <v>505</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723</v>
      </c>
      <c r="L52" s="64">
        <v>758</v>
      </c>
      <c r="M52" s="64">
        <v>755</v>
      </c>
      <c r="N52" s="64">
        <v>760</v>
      </c>
      <c r="O52" s="65">
        <v>729</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355</v>
      </c>
      <c r="L53" s="69">
        <v>427</v>
      </c>
      <c r="M53" s="69">
        <v>384</v>
      </c>
      <c r="N53" s="69">
        <v>347</v>
      </c>
      <c r="O53" s="70">
        <v>327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6ZYbJZ/tw4ZM1ZDxlPbTSwlBJvFGQJBPFOfkqm9fZoFcveZoEXtcR01/06n+DL6zp2zI8uFFgfQDYfBtlFo3g==" saltValue="yxwCEa/N3NkOmLmxuqfO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11" t="s">
        <v>30</v>
      </c>
      <c r="C41" s="1212"/>
      <c r="D41" s="102"/>
      <c r="E41" s="1217" t="s">
        <v>31</v>
      </c>
      <c r="F41" s="1217"/>
      <c r="G41" s="1217"/>
      <c r="H41" s="1218"/>
      <c r="I41" s="346">
        <v>6490</v>
      </c>
      <c r="J41" s="347">
        <v>6513</v>
      </c>
      <c r="K41" s="347">
        <v>6295</v>
      </c>
      <c r="L41" s="347">
        <v>6284</v>
      </c>
      <c r="M41" s="348">
        <v>6131</v>
      </c>
    </row>
    <row r="42" spans="2:13" ht="27.75" customHeight="1" x14ac:dyDescent="0.15">
      <c r="B42" s="1213"/>
      <c r="C42" s="1214"/>
      <c r="D42" s="103"/>
      <c r="E42" s="1219" t="s">
        <v>32</v>
      </c>
      <c r="F42" s="1219"/>
      <c r="G42" s="1219"/>
      <c r="H42" s="1220"/>
      <c r="I42" s="349">
        <v>32</v>
      </c>
      <c r="J42" s="350" t="s">
        <v>505</v>
      </c>
      <c r="K42" s="350" t="s">
        <v>505</v>
      </c>
      <c r="L42" s="350" t="s">
        <v>505</v>
      </c>
      <c r="M42" s="351" t="s">
        <v>505</v>
      </c>
    </row>
    <row r="43" spans="2:13" ht="27.75" customHeight="1" x14ac:dyDescent="0.15">
      <c r="B43" s="1213"/>
      <c r="C43" s="1214"/>
      <c r="D43" s="103"/>
      <c r="E43" s="1219" t="s">
        <v>33</v>
      </c>
      <c r="F43" s="1219"/>
      <c r="G43" s="1219"/>
      <c r="H43" s="1220"/>
      <c r="I43" s="349">
        <v>3528</v>
      </c>
      <c r="J43" s="350">
        <v>3812</v>
      </c>
      <c r="K43" s="350">
        <v>3855</v>
      </c>
      <c r="L43" s="350">
        <v>3563</v>
      </c>
      <c r="M43" s="351">
        <v>3411</v>
      </c>
    </row>
    <row r="44" spans="2:13" ht="27.75" customHeight="1" x14ac:dyDescent="0.15">
      <c r="B44" s="1213"/>
      <c r="C44" s="1214"/>
      <c r="D44" s="103"/>
      <c r="E44" s="1219" t="s">
        <v>34</v>
      </c>
      <c r="F44" s="1219"/>
      <c r="G44" s="1219"/>
      <c r="H44" s="1220"/>
      <c r="I44" s="349">
        <v>2425</v>
      </c>
      <c r="J44" s="350">
        <v>2405</v>
      </c>
      <c r="K44" s="350">
        <v>1895</v>
      </c>
      <c r="L44" s="350">
        <v>1656</v>
      </c>
      <c r="M44" s="351">
        <v>1527</v>
      </c>
    </row>
    <row r="45" spans="2:13" ht="27.75" customHeight="1" x14ac:dyDescent="0.15">
      <c r="B45" s="1213"/>
      <c r="C45" s="1214"/>
      <c r="D45" s="103"/>
      <c r="E45" s="1219" t="s">
        <v>35</v>
      </c>
      <c r="F45" s="1219"/>
      <c r="G45" s="1219"/>
      <c r="H45" s="1220"/>
      <c r="I45" s="349">
        <v>1842</v>
      </c>
      <c r="J45" s="350">
        <v>1750</v>
      </c>
      <c r="K45" s="350">
        <v>1305</v>
      </c>
      <c r="L45" s="350">
        <v>1193</v>
      </c>
      <c r="M45" s="351">
        <v>1618</v>
      </c>
    </row>
    <row r="46" spans="2:13" ht="27.75" customHeight="1" x14ac:dyDescent="0.15">
      <c r="B46" s="1213"/>
      <c r="C46" s="1214"/>
      <c r="D46" s="104"/>
      <c r="E46" s="1219" t="s">
        <v>36</v>
      </c>
      <c r="F46" s="1219"/>
      <c r="G46" s="1219"/>
      <c r="H46" s="1220"/>
      <c r="I46" s="349">
        <v>55</v>
      </c>
      <c r="J46" s="350">
        <v>47</v>
      </c>
      <c r="K46" s="350">
        <v>35</v>
      </c>
      <c r="L46" s="350">
        <v>23</v>
      </c>
      <c r="M46" s="351">
        <v>20</v>
      </c>
    </row>
    <row r="47" spans="2:13" ht="27.75" customHeight="1" x14ac:dyDescent="0.15">
      <c r="B47" s="1213"/>
      <c r="C47" s="1214"/>
      <c r="D47" s="105"/>
      <c r="E47" s="1221" t="s">
        <v>37</v>
      </c>
      <c r="F47" s="1222"/>
      <c r="G47" s="1222"/>
      <c r="H47" s="1223"/>
      <c r="I47" s="349" t="s">
        <v>505</v>
      </c>
      <c r="J47" s="350" t="s">
        <v>505</v>
      </c>
      <c r="K47" s="350" t="s">
        <v>505</v>
      </c>
      <c r="L47" s="350" t="s">
        <v>505</v>
      </c>
      <c r="M47" s="351" t="s">
        <v>505</v>
      </c>
    </row>
    <row r="48" spans="2:13" ht="27.75" customHeight="1" x14ac:dyDescent="0.15">
      <c r="B48" s="1213"/>
      <c r="C48" s="1214"/>
      <c r="D48" s="103"/>
      <c r="E48" s="1219" t="s">
        <v>38</v>
      </c>
      <c r="F48" s="1219"/>
      <c r="G48" s="1219"/>
      <c r="H48" s="1220"/>
      <c r="I48" s="349" t="s">
        <v>505</v>
      </c>
      <c r="J48" s="350" t="s">
        <v>505</v>
      </c>
      <c r="K48" s="350" t="s">
        <v>505</v>
      </c>
      <c r="L48" s="350" t="s">
        <v>505</v>
      </c>
      <c r="M48" s="351" t="s">
        <v>505</v>
      </c>
    </row>
    <row r="49" spans="2:13" ht="27.75" customHeight="1" x14ac:dyDescent="0.15">
      <c r="B49" s="1215"/>
      <c r="C49" s="1216"/>
      <c r="D49" s="103"/>
      <c r="E49" s="1219" t="s">
        <v>39</v>
      </c>
      <c r="F49" s="1219"/>
      <c r="G49" s="1219"/>
      <c r="H49" s="1220"/>
      <c r="I49" s="349" t="s">
        <v>505</v>
      </c>
      <c r="J49" s="350" t="s">
        <v>505</v>
      </c>
      <c r="K49" s="350" t="s">
        <v>505</v>
      </c>
      <c r="L49" s="350" t="s">
        <v>505</v>
      </c>
      <c r="M49" s="351" t="s">
        <v>505</v>
      </c>
    </row>
    <row r="50" spans="2:13" ht="27.75" customHeight="1" x14ac:dyDescent="0.15">
      <c r="B50" s="1224" t="s">
        <v>40</v>
      </c>
      <c r="C50" s="1225"/>
      <c r="D50" s="106"/>
      <c r="E50" s="1219" t="s">
        <v>41</v>
      </c>
      <c r="F50" s="1219"/>
      <c r="G50" s="1219"/>
      <c r="H50" s="1220"/>
      <c r="I50" s="349">
        <v>4304</v>
      </c>
      <c r="J50" s="350">
        <v>3802</v>
      </c>
      <c r="K50" s="350">
        <v>3237</v>
      </c>
      <c r="L50" s="350">
        <v>3366</v>
      </c>
      <c r="M50" s="351">
        <v>3625</v>
      </c>
    </row>
    <row r="51" spans="2:13" ht="27.75" customHeight="1" x14ac:dyDescent="0.15">
      <c r="B51" s="1213"/>
      <c r="C51" s="1214"/>
      <c r="D51" s="103"/>
      <c r="E51" s="1219" t="s">
        <v>42</v>
      </c>
      <c r="F51" s="1219"/>
      <c r="G51" s="1219"/>
      <c r="H51" s="1220"/>
      <c r="I51" s="349">
        <v>1801</v>
      </c>
      <c r="J51" s="350">
        <v>1715</v>
      </c>
      <c r="K51" s="350">
        <v>1598</v>
      </c>
      <c r="L51" s="350">
        <v>1102</v>
      </c>
      <c r="M51" s="351">
        <v>1029</v>
      </c>
    </row>
    <row r="52" spans="2:13" ht="27.75" customHeight="1" x14ac:dyDescent="0.15">
      <c r="B52" s="1215"/>
      <c r="C52" s="1216"/>
      <c r="D52" s="103"/>
      <c r="E52" s="1219" t="s">
        <v>43</v>
      </c>
      <c r="F52" s="1219"/>
      <c r="G52" s="1219"/>
      <c r="H52" s="1220"/>
      <c r="I52" s="349">
        <v>8485</v>
      </c>
      <c r="J52" s="350">
        <v>8450</v>
      </c>
      <c r="K52" s="350">
        <v>8255</v>
      </c>
      <c r="L52" s="350">
        <v>7950</v>
      </c>
      <c r="M52" s="351">
        <v>7772</v>
      </c>
    </row>
    <row r="53" spans="2:13" ht="27.75" customHeight="1" thickBot="1" x14ac:dyDescent="0.2">
      <c r="B53" s="1226" t="s">
        <v>44</v>
      </c>
      <c r="C53" s="1227"/>
      <c r="D53" s="107"/>
      <c r="E53" s="1228" t="s">
        <v>45</v>
      </c>
      <c r="F53" s="1228"/>
      <c r="G53" s="1228"/>
      <c r="H53" s="1229"/>
      <c r="I53" s="352">
        <v>-217</v>
      </c>
      <c r="J53" s="353">
        <v>560</v>
      </c>
      <c r="K53" s="353">
        <v>294</v>
      </c>
      <c r="L53" s="353">
        <v>301</v>
      </c>
      <c r="M53" s="354">
        <v>281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N/RFXrbrOboX7mWFQnzUh+ySv/+fIxfYCrkDFi0Xch/AF09YW8J/enOsIlAN09wVBU76ydC4SxZBDrakwYDTw==" saltValue="88F7jGxL0H4O04Y66mCb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38" t="s">
        <v>48</v>
      </c>
      <c r="D55" s="1238"/>
      <c r="E55" s="1239"/>
      <c r="F55" s="119">
        <v>1111</v>
      </c>
      <c r="G55" s="119">
        <v>1417</v>
      </c>
      <c r="H55" s="120">
        <v>1459</v>
      </c>
    </row>
    <row r="56" spans="2:8" ht="52.5" customHeight="1" x14ac:dyDescent="0.15">
      <c r="B56" s="121"/>
      <c r="C56" s="1240" t="s">
        <v>49</v>
      </c>
      <c r="D56" s="1240"/>
      <c r="E56" s="1241"/>
      <c r="F56" s="122">
        <v>438</v>
      </c>
      <c r="G56" s="122">
        <v>305</v>
      </c>
      <c r="H56" s="123">
        <v>658</v>
      </c>
    </row>
    <row r="57" spans="2:8" ht="53.25" customHeight="1" x14ac:dyDescent="0.15">
      <c r="B57" s="121"/>
      <c r="C57" s="1242" t="s">
        <v>50</v>
      </c>
      <c r="D57" s="1242"/>
      <c r="E57" s="1243"/>
      <c r="F57" s="124">
        <v>1449</v>
      </c>
      <c r="G57" s="124">
        <v>1404</v>
      </c>
      <c r="H57" s="125">
        <v>1267</v>
      </c>
    </row>
    <row r="58" spans="2:8" ht="45.75" customHeight="1" x14ac:dyDescent="0.15">
      <c r="B58" s="126"/>
      <c r="C58" s="1230" t="s">
        <v>585</v>
      </c>
      <c r="D58" s="1231"/>
      <c r="E58" s="1232"/>
      <c r="F58" s="127">
        <v>420</v>
      </c>
      <c r="G58" s="127">
        <v>404</v>
      </c>
      <c r="H58" s="128">
        <v>395</v>
      </c>
    </row>
    <row r="59" spans="2:8" ht="45.75" customHeight="1" x14ac:dyDescent="0.15">
      <c r="B59" s="126"/>
      <c r="C59" s="1230" t="s">
        <v>584</v>
      </c>
      <c r="D59" s="1231"/>
      <c r="E59" s="1232"/>
      <c r="F59" s="127">
        <v>312</v>
      </c>
      <c r="G59" s="127">
        <v>315</v>
      </c>
      <c r="H59" s="128">
        <v>318</v>
      </c>
    </row>
    <row r="60" spans="2:8" ht="45.75" customHeight="1" x14ac:dyDescent="0.15">
      <c r="B60" s="126"/>
      <c r="C60" s="1230" t="s">
        <v>581</v>
      </c>
      <c r="D60" s="1231"/>
      <c r="E60" s="1232"/>
      <c r="F60" s="127">
        <v>307</v>
      </c>
      <c r="G60" s="127">
        <v>288</v>
      </c>
      <c r="H60" s="128">
        <v>216</v>
      </c>
    </row>
    <row r="61" spans="2:8" ht="45.75" customHeight="1" x14ac:dyDescent="0.15">
      <c r="B61" s="126"/>
      <c r="C61" s="1230" t="s">
        <v>583</v>
      </c>
      <c r="D61" s="1231"/>
      <c r="E61" s="1232"/>
      <c r="F61" s="127">
        <v>244</v>
      </c>
      <c r="G61" s="127">
        <v>205</v>
      </c>
      <c r="H61" s="128">
        <v>177</v>
      </c>
    </row>
    <row r="62" spans="2:8" ht="45.75" customHeight="1" thickBot="1" x14ac:dyDescent="0.2">
      <c r="B62" s="129"/>
      <c r="C62" s="1233" t="s">
        <v>582</v>
      </c>
      <c r="D62" s="1234"/>
      <c r="E62" s="1235"/>
      <c r="F62" s="130">
        <v>70</v>
      </c>
      <c r="G62" s="130">
        <v>73</v>
      </c>
      <c r="H62" s="131">
        <v>78</v>
      </c>
    </row>
    <row r="63" spans="2:8" ht="52.5" customHeight="1" thickBot="1" x14ac:dyDescent="0.2">
      <c r="B63" s="132"/>
      <c r="C63" s="1236" t="s">
        <v>51</v>
      </c>
      <c r="D63" s="1236"/>
      <c r="E63" s="1237"/>
      <c r="F63" s="133">
        <v>2997</v>
      </c>
      <c r="G63" s="133">
        <v>3126</v>
      </c>
      <c r="H63" s="134">
        <v>3385</v>
      </c>
    </row>
    <row r="64" spans="2:8" x14ac:dyDescent="0.15"/>
  </sheetData>
  <sheetProtection algorithmName="SHA-512" hashValue="mHKz9qZKFE1XFrcrhIM7A7MITFMzEXtROTp2YK8ONttEV2CgPhLo1LQvLOFuK6J9I5WwVOBL4/aIM1dfCO9L1g==" saltValue="FBGVLWdlk96bbzb+PIeV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587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588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589</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590</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547</v>
      </c>
      <c r="BQ50" s="1250"/>
      <c r="BR50" s="1250"/>
      <c r="BS50" s="1250"/>
      <c r="BT50" s="1250"/>
      <c r="BU50" s="1250"/>
      <c r="BV50" s="1250"/>
      <c r="BW50" s="1250"/>
      <c r="BX50" s="1250" t="s">
        <v>548</v>
      </c>
      <c r="BY50" s="1250"/>
      <c r="BZ50" s="1250"/>
      <c r="CA50" s="1250"/>
      <c r="CB50" s="1250"/>
      <c r="CC50" s="1250"/>
      <c r="CD50" s="1250"/>
      <c r="CE50" s="1250"/>
      <c r="CF50" s="1250" t="s">
        <v>549</v>
      </c>
      <c r="CG50" s="1250"/>
      <c r="CH50" s="1250"/>
      <c r="CI50" s="1250"/>
      <c r="CJ50" s="1250"/>
      <c r="CK50" s="1250"/>
      <c r="CL50" s="1250"/>
      <c r="CM50" s="1250"/>
      <c r="CN50" s="1250" t="s">
        <v>550</v>
      </c>
      <c r="CO50" s="1250"/>
      <c r="CP50" s="1250"/>
      <c r="CQ50" s="1250"/>
      <c r="CR50" s="1250"/>
      <c r="CS50" s="1250"/>
      <c r="CT50" s="1250"/>
      <c r="CU50" s="1250"/>
      <c r="CV50" s="1250" t="s">
        <v>551</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591</v>
      </c>
      <c r="AO51" s="1249"/>
      <c r="AP51" s="1249"/>
      <c r="AQ51" s="1249"/>
      <c r="AR51" s="1249"/>
      <c r="AS51" s="1249"/>
      <c r="AT51" s="1249"/>
      <c r="AU51" s="1249"/>
      <c r="AV51" s="1249"/>
      <c r="AW51" s="1249"/>
      <c r="AX51" s="1249"/>
      <c r="AY51" s="1249"/>
      <c r="AZ51" s="1249"/>
      <c r="BA51" s="1249"/>
      <c r="BB51" s="1249" t="s">
        <v>592</v>
      </c>
      <c r="BC51" s="1249"/>
      <c r="BD51" s="1249"/>
      <c r="BE51" s="1249"/>
      <c r="BF51" s="1249"/>
      <c r="BG51" s="1249"/>
      <c r="BH51" s="1249"/>
      <c r="BI51" s="1249"/>
      <c r="BJ51" s="1249"/>
      <c r="BK51" s="1249"/>
      <c r="BL51" s="1249"/>
      <c r="BM51" s="1249"/>
      <c r="BN51" s="1249"/>
      <c r="BO51" s="1249"/>
      <c r="BP51" s="1246"/>
      <c r="BQ51" s="1246"/>
      <c r="BR51" s="1246"/>
      <c r="BS51" s="1246"/>
      <c r="BT51" s="1246"/>
      <c r="BU51" s="1246"/>
      <c r="BV51" s="1246"/>
      <c r="BW51" s="1246"/>
      <c r="BX51" s="1246">
        <v>13.5</v>
      </c>
      <c r="BY51" s="1246"/>
      <c r="BZ51" s="1246"/>
      <c r="CA51" s="1246"/>
      <c r="CB51" s="1246"/>
      <c r="CC51" s="1246"/>
      <c r="CD51" s="1246"/>
      <c r="CE51" s="1246"/>
      <c r="CF51" s="1246">
        <v>7.1</v>
      </c>
      <c r="CG51" s="1246"/>
      <c r="CH51" s="1246"/>
      <c r="CI51" s="1246"/>
      <c r="CJ51" s="1246"/>
      <c r="CK51" s="1246"/>
      <c r="CL51" s="1246"/>
      <c r="CM51" s="1246"/>
      <c r="CN51" s="1246">
        <v>7</v>
      </c>
      <c r="CO51" s="1246"/>
      <c r="CP51" s="1246"/>
      <c r="CQ51" s="1246"/>
      <c r="CR51" s="1246"/>
      <c r="CS51" s="1246"/>
      <c r="CT51" s="1246"/>
      <c r="CU51" s="1246"/>
      <c r="CV51" s="1246">
        <v>6.1</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593</v>
      </c>
      <c r="BC53" s="1249"/>
      <c r="BD53" s="1249"/>
      <c r="BE53" s="1249"/>
      <c r="BF53" s="1249"/>
      <c r="BG53" s="1249"/>
      <c r="BH53" s="1249"/>
      <c r="BI53" s="1249"/>
      <c r="BJ53" s="1249"/>
      <c r="BK53" s="1249"/>
      <c r="BL53" s="1249"/>
      <c r="BM53" s="1249"/>
      <c r="BN53" s="1249"/>
      <c r="BO53" s="1249"/>
      <c r="BP53" s="1246">
        <v>58.7</v>
      </c>
      <c r="BQ53" s="1246"/>
      <c r="BR53" s="1246"/>
      <c r="BS53" s="1246"/>
      <c r="BT53" s="1246"/>
      <c r="BU53" s="1246"/>
      <c r="BV53" s="1246"/>
      <c r="BW53" s="1246"/>
      <c r="BX53" s="1246">
        <v>60.6</v>
      </c>
      <c r="BY53" s="1246"/>
      <c r="BZ53" s="1246"/>
      <c r="CA53" s="1246"/>
      <c r="CB53" s="1246"/>
      <c r="CC53" s="1246"/>
      <c r="CD53" s="1246"/>
      <c r="CE53" s="1246"/>
      <c r="CF53" s="1246">
        <v>62.1</v>
      </c>
      <c r="CG53" s="1246"/>
      <c r="CH53" s="1246"/>
      <c r="CI53" s="1246"/>
      <c r="CJ53" s="1246"/>
      <c r="CK53" s="1246"/>
      <c r="CL53" s="1246"/>
      <c r="CM53" s="1246"/>
      <c r="CN53" s="1246">
        <v>63.8</v>
      </c>
      <c r="CO53" s="1246"/>
      <c r="CP53" s="1246"/>
      <c r="CQ53" s="1246"/>
      <c r="CR53" s="1246"/>
      <c r="CS53" s="1246"/>
      <c r="CT53" s="1246"/>
      <c r="CU53" s="1246"/>
      <c r="CV53" s="1246">
        <v>65.5</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594</v>
      </c>
      <c r="AO55" s="1250"/>
      <c r="AP55" s="1250"/>
      <c r="AQ55" s="1250"/>
      <c r="AR55" s="1250"/>
      <c r="AS55" s="1250"/>
      <c r="AT55" s="1250"/>
      <c r="AU55" s="1250"/>
      <c r="AV55" s="1250"/>
      <c r="AW55" s="1250"/>
      <c r="AX55" s="1250"/>
      <c r="AY55" s="1250"/>
      <c r="AZ55" s="1250"/>
      <c r="BA55" s="1250"/>
      <c r="BB55" s="1249" t="s">
        <v>592</v>
      </c>
      <c r="BC55" s="1249"/>
      <c r="BD55" s="1249"/>
      <c r="BE55" s="1249"/>
      <c r="BF55" s="1249"/>
      <c r="BG55" s="1249"/>
      <c r="BH55" s="1249"/>
      <c r="BI55" s="1249"/>
      <c r="BJ55" s="1249"/>
      <c r="BK55" s="1249"/>
      <c r="BL55" s="1249"/>
      <c r="BM55" s="1249"/>
      <c r="BN55" s="1249"/>
      <c r="BO55" s="1249"/>
      <c r="BP55" s="1246">
        <v>28.5</v>
      </c>
      <c r="BQ55" s="1246"/>
      <c r="BR55" s="1246"/>
      <c r="BS55" s="1246"/>
      <c r="BT55" s="1246"/>
      <c r="BU55" s="1246"/>
      <c r="BV55" s="1246"/>
      <c r="BW55" s="1246"/>
      <c r="BX55" s="1246">
        <v>20.5</v>
      </c>
      <c r="BY55" s="1246"/>
      <c r="BZ55" s="1246"/>
      <c r="CA55" s="1246"/>
      <c r="CB55" s="1246"/>
      <c r="CC55" s="1246"/>
      <c r="CD55" s="1246"/>
      <c r="CE55" s="1246"/>
      <c r="CF55" s="1246">
        <v>21.4</v>
      </c>
      <c r="CG55" s="1246"/>
      <c r="CH55" s="1246"/>
      <c r="CI55" s="1246"/>
      <c r="CJ55" s="1246"/>
      <c r="CK55" s="1246"/>
      <c r="CL55" s="1246"/>
      <c r="CM55" s="1246"/>
      <c r="CN55" s="1246">
        <v>12.8</v>
      </c>
      <c r="CO55" s="1246"/>
      <c r="CP55" s="1246"/>
      <c r="CQ55" s="1246"/>
      <c r="CR55" s="1246"/>
      <c r="CS55" s="1246"/>
      <c r="CT55" s="1246"/>
      <c r="CU55" s="1246"/>
      <c r="CV55" s="1246">
        <v>0</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593</v>
      </c>
      <c r="BC57" s="1249"/>
      <c r="BD57" s="1249"/>
      <c r="BE57" s="1249"/>
      <c r="BF57" s="1249"/>
      <c r="BG57" s="1249"/>
      <c r="BH57" s="1249"/>
      <c r="BI57" s="1249"/>
      <c r="BJ57" s="1249"/>
      <c r="BK57" s="1249"/>
      <c r="BL57" s="1249"/>
      <c r="BM57" s="1249"/>
      <c r="BN57" s="1249"/>
      <c r="BO57" s="1249"/>
      <c r="BP57" s="1246">
        <v>59.7</v>
      </c>
      <c r="BQ57" s="1246"/>
      <c r="BR57" s="1246"/>
      <c r="BS57" s="1246"/>
      <c r="BT57" s="1246"/>
      <c r="BU57" s="1246"/>
      <c r="BV57" s="1246"/>
      <c r="BW57" s="1246"/>
      <c r="BX57" s="1246">
        <v>60.3</v>
      </c>
      <c r="BY57" s="1246"/>
      <c r="BZ57" s="1246"/>
      <c r="CA57" s="1246"/>
      <c r="CB57" s="1246"/>
      <c r="CC57" s="1246"/>
      <c r="CD57" s="1246"/>
      <c r="CE57" s="1246"/>
      <c r="CF57" s="1246">
        <v>60.5</v>
      </c>
      <c r="CG57" s="1246"/>
      <c r="CH57" s="1246"/>
      <c r="CI57" s="1246"/>
      <c r="CJ57" s="1246"/>
      <c r="CK57" s="1246"/>
      <c r="CL57" s="1246"/>
      <c r="CM57" s="1246"/>
      <c r="CN57" s="1246">
        <v>61.2</v>
      </c>
      <c r="CO57" s="1246"/>
      <c r="CP57" s="1246"/>
      <c r="CQ57" s="1246"/>
      <c r="CR57" s="1246"/>
      <c r="CS57" s="1246"/>
      <c r="CT57" s="1246"/>
      <c r="CU57" s="1246"/>
      <c r="CV57" s="1246">
        <v>62.8</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595</v>
      </c>
    </row>
    <row r="64" spans="1:109" x14ac:dyDescent="0.15">
      <c r="B64" s="369"/>
      <c r="G64" s="376"/>
      <c r="I64" s="389"/>
      <c r="J64" s="389"/>
      <c r="K64" s="389"/>
      <c r="L64" s="389"/>
      <c r="M64" s="389"/>
      <c r="N64" s="390"/>
      <c r="AM64" s="376"/>
      <c r="AN64" s="376" t="s">
        <v>588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5" customHeight="1" x14ac:dyDescent="0.15">
      <c r="B65" s="369"/>
      <c r="AN65" s="1252" t="s">
        <v>596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590</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547</v>
      </c>
      <c r="BQ72" s="1250"/>
      <c r="BR72" s="1250"/>
      <c r="BS72" s="1250"/>
      <c r="BT72" s="1250"/>
      <c r="BU72" s="1250"/>
      <c r="BV72" s="1250"/>
      <c r="BW72" s="1250"/>
      <c r="BX72" s="1250" t="s">
        <v>548</v>
      </c>
      <c r="BY72" s="1250"/>
      <c r="BZ72" s="1250"/>
      <c r="CA72" s="1250"/>
      <c r="CB72" s="1250"/>
      <c r="CC72" s="1250"/>
      <c r="CD72" s="1250"/>
      <c r="CE72" s="1250"/>
      <c r="CF72" s="1250" t="s">
        <v>549</v>
      </c>
      <c r="CG72" s="1250"/>
      <c r="CH72" s="1250"/>
      <c r="CI72" s="1250"/>
      <c r="CJ72" s="1250"/>
      <c r="CK72" s="1250"/>
      <c r="CL72" s="1250"/>
      <c r="CM72" s="1250"/>
      <c r="CN72" s="1250" t="s">
        <v>550</v>
      </c>
      <c r="CO72" s="1250"/>
      <c r="CP72" s="1250"/>
      <c r="CQ72" s="1250"/>
      <c r="CR72" s="1250"/>
      <c r="CS72" s="1250"/>
      <c r="CT72" s="1250"/>
      <c r="CU72" s="1250"/>
      <c r="CV72" s="1250" t="s">
        <v>551</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591</v>
      </c>
      <c r="AO73" s="1249"/>
      <c r="AP73" s="1249"/>
      <c r="AQ73" s="1249"/>
      <c r="AR73" s="1249"/>
      <c r="AS73" s="1249"/>
      <c r="AT73" s="1249"/>
      <c r="AU73" s="1249"/>
      <c r="AV73" s="1249"/>
      <c r="AW73" s="1249"/>
      <c r="AX73" s="1249"/>
      <c r="AY73" s="1249"/>
      <c r="AZ73" s="1249"/>
      <c r="BA73" s="1249"/>
      <c r="BB73" s="1249" t="s">
        <v>592</v>
      </c>
      <c r="BC73" s="1249"/>
      <c r="BD73" s="1249"/>
      <c r="BE73" s="1249"/>
      <c r="BF73" s="1249"/>
      <c r="BG73" s="1249"/>
      <c r="BH73" s="1249"/>
      <c r="BI73" s="1249"/>
      <c r="BJ73" s="1249"/>
      <c r="BK73" s="1249"/>
      <c r="BL73" s="1249"/>
      <c r="BM73" s="1249"/>
      <c r="BN73" s="1249"/>
      <c r="BO73" s="1249"/>
      <c r="BP73" s="1246"/>
      <c r="BQ73" s="1246"/>
      <c r="BR73" s="1246"/>
      <c r="BS73" s="1246"/>
      <c r="BT73" s="1246"/>
      <c r="BU73" s="1246"/>
      <c r="BV73" s="1246"/>
      <c r="BW73" s="1246"/>
      <c r="BX73" s="1246">
        <v>13.5</v>
      </c>
      <c r="BY73" s="1246"/>
      <c r="BZ73" s="1246"/>
      <c r="CA73" s="1246"/>
      <c r="CB73" s="1246"/>
      <c r="CC73" s="1246"/>
      <c r="CD73" s="1246"/>
      <c r="CE73" s="1246"/>
      <c r="CF73" s="1246">
        <v>7.1</v>
      </c>
      <c r="CG73" s="1246"/>
      <c r="CH73" s="1246"/>
      <c r="CI73" s="1246"/>
      <c r="CJ73" s="1246"/>
      <c r="CK73" s="1246"/>
      <c r="CL73" s="1246"/>
      <c r="CM73" s="1246"/>
      <c r="CN73" s="1246">
        <v>7</v>
      </c>
      <c r="CO73" s="1246"/>
      <c r="CP73" s="1246"/>
      <c r="CQ73" s="1246"/>
      <c r="CR73" s="1246"/>
      <c r="CS73" s="1246"/>
      <c r="CT73" s="1246"/>
      <c r="CU73" s="1246"/>
      <c r="CV73" s="1246">
        <v>6.1</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597</v>
      </c>
      <c r="BC75" s="1249"/>
      <c r="BD75" s="1249"/>
      <c r="BE75" s="1249"/>
      <c r="BF75" s="1249"/>
      <c r="BG75" s="1249"/>
      <c r="BH75" s="1249"/>
      <c r="BI75" s="1249"/>
      <c r="BJ75" s="1249"/>
      <c r="BK75" s="1249"/>
      <c r="BL75" s="1249"/>
      <c r="BM75" s="1249"/>
      <c r="BN75" s="1249"/>
      <c r="BO75" s="1249"/>
      <c r="BP75" s="1246">
        <v>7.7</v>
      </c>
      <c r="BQ75" s="1246"/>
      <c r="BR75" s="1246"/>
      <c r="BS75" s="1246"/>
      <c r="BT75" s="1246"/>
      <c r="BU75" s="1246"/>
      <c r="BV75" s="1246"/>
      <c r="BW75" s="1246"/>
      <c r="BX75" s="1246">
        <v>9</v>
      </c>
      <c r="BY75" s="1246"/>
      <c r="BZ75" s="1246"/>
      <c r="CA75" s="1246"/>
      <c r="CB75" s="1246"/>
      <c r="CC75" s="1246"/>
      <c r="CD75" s="1246"/>
      <c r="CE75" s="1246"/>
      <c r="CF75" s="1246">
        <v>9.4</v>
      </c>
      <c r="CG75" s="1246"/>
      <c r="CH75" s="1246"/>
      <c r="CI75" s="1246"/>
      <c r="CJ75" s="1246"/>
      <c r="CK75" s="1246"/>
      <c r="CL75" s="1246"/>
      <c r="CM75" s="1246"/>
      <c r="CN75" s="1246">
        <v>9.1999999999999993</v>
      </c>
      <c r="CO75" s="1246"/>
      <c r="CP75" s="1246"/>
      <c r="CQ75" s="1246"/>
      <c r="CR75" s="1246"/>
      <c r="CS75" s="1246"/>
      <c r="CT75" s="1246"/>
      <c r="CU75" s="1246"/>
      <c r="CV75" s="1246">
        <v>8.1999999999999993</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594</v>
      </c>
      <c r="AO77" s="1250"/>
      <c r="AP77" s="1250"/>
      <c r="AQ77" s="1250"/>
      <c r="AR77" s="1250"/>
      <c r="AS77" s="1250"/>
      <c r="AT77" s="1250"/>
      <c r="AU77" s="1250"/>
      <c r="AV77" s="1250"/>
      <c r="AW77" s="1250"/>
      <c r="AX77" s="1250"/>
      <c r="AY77" s="1250"/>
      <c r="AZ77" s="1250"/>
      <c r="BA77" s="1250"/>
      <c r="BB77" s="1249" t="s">
        <v>598</v>
      </c>
      <c r="BC77" s="1249"/>
      <c r="BD77" s="1249"/>
      <c r="BE77" s="1249"/>
      <c r="BF77" s="1249"/>
      <c r="BG77" s="1249"/>
      <c r="BH77" s="1249"/>
      <c r="BI77" s="1249"/>
      <c r="BJ77" s="1249"/>
      <c r="BK77" s="1249"/>
      <c r="BL77" s="1249"/>
      <c r="BM77" s="1249"/>
      <c r="BN77" s="1249"/>
      <c r="BO77" s="1249"/>
      <c r="BP77" s="1246">
        <v>28.5</v>
      </c>
      <c r="BQ77" s="1246"/>
      <c r="BR77" s="1246"/>
      <c r="BS77" s="1246"/>
      <c r="BT77" s="1246"/>
      <c r="BU77" s="1246"/>
      <c r="BV77" s="1246"/>
      <c r="BW77" s="1246"/>
      <c r="BX77" s="1246">
        <v>20.5</v>
      </c>
      <c r="BY77" s="1246"/>
      <c r="BZ77" s="1246"/>
      <c r="CA77" s="1246"/>
      <c r="CB77" s="1246"/>
      <c r="CC77" s="1246"/>
      <c r="CD77" s="1246"/>
      <c r="CE77" s="1246"/>
      <c r="CF77" s="1246">
        <v>21.4</v>
      </c>
      <c r="CG77" s="1246"/>
      <c r="CH77" s="1246"/>
      <c r="CI77" s="1246"/>
      <c r="CJ77" s="1246"/>
      <c r="CK77" s="1246"/>
      <c r="CL77" s="1246"/>
      <c r="CM77" s="1246"/>
      <c r="CN77" s="1246">
        <v>12.8</v>
      </c>
      <c r="CO77" s="1246"/>
      <c r="CP77" s="1246"/>
      <c r="CQ77" s="1246"/>
      <c r="CR77" s="1246"/>
      <c r="CS77" s="1246"/>
      <c r="CT77" s="1246"/>
      <c r="CU77" s="1246"/>
      <c r="CV77" s="1246">
        <v>0</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597</v>
      </c>
      <c r="BC79" s="1249"/>
      <c r="BD79" s="1249"/>
      <c r="BE79" s="1249"/>
      <c r="BF79" s="1249"/>
      <c r="BG79" s="1249"/>
      <c r="BH79" s="1249"/>
      <c r="BI79" s="1249"/>
      <c r="BJ79" s="1249"/>
      <c r="BK79" s="1249"/>
      <c r="BL79" s="1249"/>
      <c r="BM79" s="1249"/>
      <c r="BN79" s="1249"/>
      <c r="BO79" s="1249"/>
      <c r="BP79" s="1246">
        <v>8</v>
      </c>
      <c r="BQ79" s="1246"/>
      <c r="BR79" s="1246"/>
      <c r="BS79" s="1246"/>
      <c r="BT79" s="1246"/>
      <c r="BU79" s="1246"/>
      <c r="BV79" s="1246"/>
      <c r="BW79" s="1246"/>
      <c r="BX79" s="1246">
        <v>7.9</v>
      </c>
      <c r="BY79" s="1246"/>
      <c r="BZ79" s="1246"/>
      <c r="CA79" s="1246"/>
      <c r="CB79" s="1246"/>
      <c r="CC79" s="1246"/>
      <c r="CD79" s="1246"/>
      <c r="CE79" s="1246"/>
      <c r="CF79" s="1246">
        <v>7.7</v>
      </c>
      <c r="CG79" s="1246"/>
      <c r="CH79" s="1246"/>
      <c r="CI79" s="1246"/>
      <c r="CJ79" s="1246"/>
      <c r="CK79" s="1246"/>
      <c r="CL79" s="1246"/>
      <c r="CM79" s="1246"/>
      <c r="CN79" s="1246">
        <v>7.3</v>
      </c>
      <c r="CO79" s="1246"/>
      <c r="CP79" s="1246"/>
      <c r="CQ79" s="1246"/>
      <c r="CR79" s="1246"/>
      <c r="CS79" s="1246"/>
      <c r="CT79" s="1246"/>
      <c r="CU79" s="1246"/>
      <c r="CV79" s="1246">
        <v>7.2</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topLeftCell="A103"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494</v>
      </c>
    </row>
  </sheetData>
  <phoneticPr fontId="2"/>
  <pageMargins left="0.7" right="0.7" top="0.75" bottom="0.75" header="0.3" footer="0.3"/>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zoomScale="80" zoomScaleNormal="8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494</v>
      </c>
    </row>
  </sheetData>
  <phoneticPr fontId="2"/>
  <pageMargins left="0.7" right="0.7" top="0.75" bottom="0.75" header="0.3" footer="0.3"/>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544</v>
      </c>
      <c r="G2" s="148"/>
      <c r="H2" s="149"/>
    </row>
    <row r="3" spans="1:8" x14ac:dyDescent="0.15">
      <c r="A3" s="145" t="s">
        <v>537</v>
      </c>
      <c r="B3" s="150"/>
      <c r="C3" s="151"/>
      <c r="D3" s="152">
        <v>16990</v>
      </c>
      <c r="E3" s="153"/>
      <c r="F3" s="154">
        <v>67343</v>
      </c>
      <c r="G3" s="155"/>
      <c r="H3" s="156"/>
    </row>
    <row r="4" spans="1:8" x14ac:dyDescent="0.15">
      <c r="A4" s="157"/>
      <c r="B4" s="158"/>
      <c r="C4" s="159"/>
      <c r="D4" s="160">
        <v>10761</v>
      </c>
      <c r="E4" s="161"/>
      <c r="F4" s="162">
        <v>32865</v>
      </c>
      <c r="G4" s="163"/>
      <c r="H4" s="164"/>
    </row>
    <row r="5" spans="1:8" x14ac:dyDescent="0.15">
      <c r="A5" s="145" t="s">
        <v>539</v>
      </c>
      <c r="B5" s="150"/>
      <c r="C5" s="151"/>
      <c r="D5" s="152">
        <v>21004</v>
      </c>
      <c r="E5" s="153"/>
      <c r="F5" s="154">
        <v>73475</v>
      </c>
      <c r="G5" s="155"/>
      <c r="H5" s="156"/>
    </row>
    <row r="6" spans="1:8" x14ac:dyDescent="0.15">
      <c r="A6" s="157"/>
      <c r="B6" s="158"/>
      <c r="C6" s="159"/>
      <c r="D6" s="160">
        <v>12820</v>
      </c>
      <c r="E6" s="161"/>
      <c r="F6" s="162">
        <v>43072</v>
      </c>
      <c r="G6" s="163"/>
      <c r="H6" s="164"/>
    </row>
    <row r="7" spans="1:8" x14ac:dyDescent="0.15">
      <c r="A7" s="145" t="s">
        <v>540</v>
      </c>
      <c r="B7" s="150"/>
      <c r="C7" s="151"/>
      <c r="D7" s="152">
        <v>26242</v>
      </c>
      <c r="E7" s="153"/>
      <c r="F7" s="154">
        <v>87464</v>
      </c>
      <c r="G7" s="155"/>
      <c r="H7" s="156"/>
    </row>
    <row r="8" spans="1:8" x14ac:dyDescent="0.15">
      <c r="A8" s="157"/>
      <c r="B8" s="158"/>
      <c r="C8" s="159"/>
      <c r="D8" s="160">
        <v>16573</v>
      </c>
      <c r="E8" s="161"/>
      <c r="F8" s="162">
        <v>47479</v>
      </c>
      <c r="G8" s="163"/>
      <c r="H8" s="164"/>
    </row>
    <row r="9" spans="1:8" x14ac:dyDescent="0.15">
      <c r="A9" s="145" t="s">
        <v>541</v>
      </c>
      <c r="B9" s="150"/>
      <c r="C9" s="151"/>
      <c r="D9" s="152">
        <v>28104</v>
      </c>
      <c r="E9" s="153"/>
      <c r="F9" s="154">
        <v>96248</v>
      </c>
      <c r="G9" s="155"/>
      <c r="H9" s="156"/>
    </row>
    <row r="10" spans="1:8" x14ac:dyDescent="0.15">
      <c r="A10" s="157"/>
      <c r="B10" s="158"/>
      <c r="C10" s="159"/>
      <c r="D10" s="160">
        <v>13677</v>
      </c>
      <c r="E10" s="161"/>
      <c r="F10" s="162">
        <v>55768</v>
      </c>
      <c r="G10" s="163"/>
      <c r="H10" s="164"/>
    </row>
    <row r="11" spans="1:8" x14ac:dyDescent="0.15">
      <c r="A11" s="145" t="s">
        <v>542</v>
      </c>
      <c r="B11" s="150"/>
      <c r="C11" s="151"/>
      <c r="D11" s="152">
        <v>41146</v>
      </c>
      <c r="E11" s="153"/>
      <c r="F11" s="154">
        <v>76413</v>
      </c>
      <c r="G11" s="155"/>
      <c r="H11" s="156"/>
    </row>
    <row r="12" spans="1:8" x14ac:dyDescent="0.15">
      <c r="A12" s="157"/>
      <c r="B12" s="158"/>
      <c r="C12" s="165"/>
      <c r="D12" s="160">
        <v>32217</v>
      </c>
      <c r="E12" s="161"/>
      <c r="F12" s="162">
        <v>39658</v>
      </c>
      <c r="G12" s="163"/>
      <c r="H12" s="164"/>
    </row>
    <row r="13" spans="1:8" x14ac:dyDescent="0.15">
      <c r="A13" s="145"/>
      <c r="B13" s="150"/>
      <c r="C13" s="166"/>
      <c r="D13" s="167">
        <v>26697</v>
      </c>
      <c r="E13" s="168"/>
      <c r="F13" s="169">
        <v>80189</v>
      </c>
      <c r="G13" s="170"/>
      <c r="H13" s="156"/>
    </row>
    <row r="14" spans="1:8" x14ac:dyDescent="0.15">
      <c r="A14" s="157"/>
      <c r="B14" s="158"/>
      <c r="C14" s="159"/>
      <c r="D14" s="160">
        <v>17210</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1.05</v>
      </c>
      <c r="C19" s="171">
        <f>ROUND(VALUE(SUBSTITUTE(実質収支比率等に係る経年分析!G$48,"▲","-")),2)</f>
        <v>1.08</v>
      </c>
      <c r="D19" s="171">
        <f>ROUND(VALUE(SUBSTITUTE(実質収支比率等に係る経年分析!H$48,"▲","-")),2)</f>
        <v>1.1399999999999999</v>
      </c>
      <c r="E19" s="171">
        <f>ROUND(VALUE(SUBSTITUTE(実質収支比率等に係る経年分析!I$48,"▲","-")),2)</f>
        <v>1.25</v>
      </c>
      <c r="F19" s="171">
        <f>ROUND(VALUE(SUBSTITUTE(実質収支比率等に係る経年分析!J$48,"▲","-")),2)</f>
        <v>1.21</v>
      </c>
    </row>
    <row r="20" spans="1:11" x14ac:dyDescent="0.15">
      <c r="A20" s="171" t="s">
        <v>55</v>
      </c>
      <c r="B20" s="171">
        <f>ROUND(VALUE(SUBSTITUTE(実質収支比率等に係る経年分析!F$47,"▲","-")),2)</f>
        <v>35.57</v>
      </c>
      <c r="C20" s="171">
        <f>ROUND(VALUE(SUBSTITUTE(実質収支比率等に係る経年分析!G$47,"▲","-")),2)</f>
        <v>30.02</v>
      </c>
      <c r="D20" s="171">
        <f>ROUND(VALUE(SUBSTITUTE(実質収支比率等に係る経年分析!H$47,"▲","-")),2)</f>
        <v>23.23</v>
      </c>
      <c r="E20" s="171">
        <f>ROUND(VALUE(SUBSTITUTE(実質収支比率等に係る経年分析!I$47,"▲","-")),2)</f>
        <v>28.66</v>
      </c>
      <c r="F20" s="171">
        <f>ROUND(VALUE(SUBSTITUTE(実質収支比率等に係る経年分析!J$47,"▲","-")),2)</f>
        <v>27.99</v>
      </c>
    </row>
    <row r="21" spans="1:11" x14ac:dyDescent="0.15">
      <c r="A21" s="171" t="s">
        <v>56</v>
      </c>
      <c r="B21" s="171">
        <f>IF(ISNUMBER(VALUE(SUBSTITUTE(実質収支比率等に係る経年分析!F$49,"▲","-"))),ROUND(VALUE(SUBSTITUTE(実質収支比率等に係る経年分析!F$49,"▲","-")),2),NA())</f>
        <v>-6.02</v>
      </c>
      <c r="C21" s="171">
        <f>IF(ISNUMBER(VALUE(SUBSTITUTE(実質収支比率等に係る経年分析!G$49,"▲","-"))),ROUND(VALUE(SUBSTITUTE(実質収支比率等に係る経年分析!G$49,"▲","-")),2),NA())</f>
        <v>-5.56</v>
      </c>
      <c r="D21" s="171">
        <f>IF(ISNUMBER(VALUE(SUBSTITUTE(実質収支比率等に係る経年分析!H$49,"▲","-"))),ROUND(VALUE(SUBSTITUTE(実質収支比率等に係る経年分析!H$49,"▲","-")),2),NA())</f>
        <v>-7.54</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0.34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公園墓地維持管理特別会計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住宅改修資金等貸付金特別会計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0.61</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1.1299999999999999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3.07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23.67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723</v>
      </c>
      <c r="E42" s="173"/>
      <c r="F42" s="173"/>
      <c r="G42" s="173">
        <f>'実質公債費比率（分子）の構造'!L$52</f>
        <v>758</v>
      </c>
      <c r="H42" s="173"/>
      <c r="I42" s="173"/>
      <c r="J42" s="173">
        <f>'実質公債費比率（分子）の構造'!M$52</f>
        <v>755</v>
      </c>
      <c r="K42" s="173"/>
      <c r="L42" s="173"/>
      <c r="M42" s="173">
        <f>'実質公債費比率（分子）の構造'!N$52</f>
        <v>760</v>
      </c>
      <c r="N42" s="173"/>
      <c r="O42" s="173"/>
      <c r="P42" s="173">
        <f>'実質公債費比率（分子）の構造'!O$52</f>
        <v>729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162</v>
      </c>
      <c r="C45" s="173"/>
      <c r="D45" s="173"/>
      <c r="E45" s="173">
        <f>'実質公債費比率（分子）の構造'!L$49</f>
        <v>278</v>
      </c>
      <c r="F45" s="173"/>
      <c r="G45" s="173"/>
      <c r="H45" s="173">
        <f>'実質公債費比率（分子）の構造'!M$49</f>
        <v>232</v>
      </c>
      <c r="I45" s="173"/>
      <c r="J45" s="173"/>
      <c r="K45" s="173">
        <f>'実質公債費比率（分子）の構造'!N$49</f>
        <v>250</v>
      </c>
      <c r="L45" s="173"/>
      <c r="M45" s="173"/>
      <c r="N45" s="173">
        <f>'実質公債費比率（分子）の構造'!O$49</f>
        <v>172</v>
      </c>
      <c r="O45" s="173"/>
      <c r="P45" s="173"/>
    </row>
    <row r="46" spans="1:16" x14ac:dyDescent="0.15">
      <c r="A46" s="173" t="s">
        <v>67</v>
      </c>
      <c r="B46" s="173">
        <f>'実質公債費比率（分子）の構造'!K$48</f>
        <v>225</v>
      </c>
      <c r="C46" s="173"/>
      <c r="D46" s="173"/>
      <c r="E46" s="173">
        <f>'実質公債費比率（分子）の構造'!L$48</f>
        <v>225</v>
      </c>
      <c r="F46" s="173"/>
      <c r="G46" s="173"/>
      <c r="H46" s="173">
        <f>'実質公債費比率（分子）の構造'!M$48</f>
        <v>231</v>
      </c>
      <c r="I46" s="173"/>
      <c r="J46" s="173"/>
      <c r="K46" s="173">
        <f>'実質公債費比率（分子）の構造'!N$48</f>
        <v>216</v>
      </c>
      <c r="L46" s="173"/>
      <c r="M46" s="173"/>
      <c r="N46" s="173">
        <f>'実質公債費比率（分子）の構造'!O$48</f>
        <v>217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691</v>
      </c>
      <c r="C49" s="173"/>
      <c r="D49" s="173"/>
      <c r="E49" s="173">
        <f>'実質公債費比率（分子）の構造'!L$45</f>
        <v>682</v>
      </c>
      <c r="F49" s="173"/>
      <c r="G49" s="173"/>
      <c r="H49" s="173">
        <f>'実質公債費比率（分子）の構造'!M$45</f>
        <v>676</v>
      </c>
      <c r="I49" s="173"/>
      <c r="J49" s="173"/>
      <c r="K49" s="173">
        <f>'実質公債費比率（分子）の構造'!N$45</f>
        <v>641</v>
      </c>
      <c r="L49" s="173"/>
      <c r="M49" s="173"/>
      <c r="N49" s="173">
        <f>'実質公債費比率（分子）の構造'!O$45</f>
        <v>667</v>
      </c>
      <c r="O49" s="173"/>
      <c r="P49" s="173"/>
    </row>
    <row r="50" spans="1:16" x14ac:dyDescent="0.15">
      <c r="A50" s="173" t="s">
        <v>71</v>
      </c>
      <c r="B50" s="173" t="e">
        <f>NA()</f>
        <v>#N/A</v>
      </c>
      <c r="C50" s="173">
        <f>IF(ISNUMBER('実質公債費比率（分子）の構造'!K$53),'実質公債費比率（分子）の構造'!K$53,NA())</f>
        <v>355</v>
      </c>
      <c r="D50" s="173" t="e">
        <f>NA()</f>
        <v>#N/A</v>
      </c>
      <c r="E50" s="173" t="e">
        <f>NA()</f>
        <v>#N/A</v>
      </c>
      <c r="F50" s="173">
        <f>IF(ISNUMBER('実質公債費比率（分子）の構造'!L$53),'実質公債費比率（分子）の構造'!L$53,NA())</f>
        <v>427</v>
      </c>
      <c r="G50" s="173" t="e">
        <f>NA()</f>
        <v>#N/A</v>
      </c>
      <c r="H50" s="173" t="e">
        <f>NA()</f>
        <v>#N/A</v>
      </c>
      <c r="I50" s="173">
        <f>IF(ISNUMBER('実質公債費比率（分子）の構造'!M$53),'実質公債費比率（分子）の構造'!M$53,NA())</f>
        <v>384</v>
      </c>
      <c r="J50" s="173" t="e">
        <f>NA()</f>
        <v>#N/A</v>
      </c>
      <c r="K50" s="173" t="e">
        <f>NA()</f>
        <v>#N/A</v>
      </c>
      <c r="L50" s="173">
        <f>IF(ISNUMBER('実質公債費比率（分子）の構造'!N$53),'実質公債費比率（分子）の構造'!N$53,NA())</f>
        <v>347</v>
      </c>
      <c r="M50" s="173" t="e">
        <f>NA()</f>
        <v>#N/A</v>
      </c>
      <c r="N50" s="173" t="e">
        <f>NA()</f>
        <v>#N/A</v>
      </c>
      <c r="O50" s="173">
        <f>IF(ISNUMBER('実質公債費比率（分子）の構造'!O$53),'実質公債費比率（分子）の構造'!O$53,NA())</f>
        <v>327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8485</v>
      </c>
      <c r="E56" s="172"/>
      <c r="F56" s="172"/>
      <c r="G56" s="172">
        <f>'将来負担比率（分子）の構造'!J$52</f>
        <v>8450</v>
      </c>
      <c r="H56" s="172"/>
      <c r="I56" s="172"/>
      <c r="J56" s="172">
        <f>'将来負担比率（分子）の構造'!K$52</f>
        <v>8255</v>
      </c>
      <c r="K56" s="172"/>
      <c r="L56" s="172"/>
      <c r="M56" s="172">
        <f>'将来負担比率（分子）の構造'!L$52</f>
        <v>7950</v>
      </c>
      <c r="N56" s="172"/>
      <c r="O56" s="172"/>
      <c r="P56" s="172">
        <f>'将来負担比率（分子）の構造'!M$52</f>
        <v>7772</v>
      </c>
    </row>
    <row r="57" spans="1:16" x14ac:dyDescent="0.15">
      <c r="A57" s="172" t="s">
        <v>42</v>
      </c>
      <c r="B57" s="172"/>
      <c r="C57" s="172"/>
      <c r="D57" s="172">
        <f>'将来負担比率（分子）の構造'!I$51</f>
        <v>1801</v>
      </c>
      <c r="E57" s="172"/>
      <c r="F57" s="172"/>
      <c r="G57" s="172">
        <f>'将来負担比率（分子）の構造'!J$51</f>
        <v>1715</v>
      </c>
      <c r="H57" s="172"/>
      <c r="I57" s="172"/>
      <c r="J57" s="172">
        <f>'将来負担比率（分子）の構造'!K$51</f>
        <v>1598</v>
      </c>
      <c r="K57" s="172"/>
      <c r="L57" s="172"/>
      <c r="M57" s="172">
        <f>'将来負担比率（分子）の構造'!L$51</f>
        <v>1102</v>
      </c>
      <c r="N57" s="172"/>
      <c r="O57" s="172"/>
      <c r="P57" s="172">
        <f>'将来負担比率（分子）の構造'!M$51</f>
        <v>1029</v>
      </c>
    </row>
    <row r="58" spans="1:16" x14ac:dyDescent="0.15">
      <c r="A58" s="172" t="s">
        <v>41</v>
      </c>
      <c r="B58" s="172"/>
      <c r="C58" s="172"/>
      <c r="D58" s="172">
        <f>'将来負担比率（分子）の構造'!I$50</f>
        <v>4304</v>
      </c>
      <c r="E58" s="172"/>
      <c r="F58" s="172"/>
      <c r="G58" s="172">
        <f>'将来負担比率（分子）の構造'!J$50</f>
        <v>3802</v>
      </c>
      <c r="H58" s="172"/>
      <c r="I58" s="172"/>
      <c r="J58" s="172">
        <f>'将来負担比率（分子）の構造'!K$50</f>
        <v>3237</v>
      </c>
      <c r="K58" s="172"/>
      <c r="L58" s="172"/>
      <c r="M58" s="172">
        <f>'将来負担比率（分子）の構造'!L$50</f>
        <v>3366</v>
      </c>
      <c r="N58" s="172"/>
      <c r="O58" s="172"/>
      <c r="P58" s="172">
        <f>'将来負担比率（分子）の構造'!M$50</f>
        <v>3625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55</v>
      </c>
      <c r="C61" s="172"/>
      <c r="D61" s="172"/>
      <c r="E61" s="172">
        <f>'将来負担比率（分子）の構造'!J$46</f>
        <v>47</v>
      </c>
      <c r="F61" s="172"/>
      <c r="G61" s="172"/>
      <c r="H61" s="172">
        <f>'将来負担比率（分子）の構造'!K$46</f>
        <v>35</v>
      </c>
      <c r="I61" s="172"/>
      <c r="J61" s="172"/>
      <c r="K61" s="172">
        <f>'将来負担比率（分子）の構造'!L$46</f>
        <v>23</v>
      </c>
      <c r="L61" s="172"/>
      <c r="M61" s="172"/>
      <c r="N61" s="172">
        <f>'将来負担比率（分子）の構造'!M$46</f>
        <v>20</v>
      </c>
      <c r="O61" s="172"/>
      <c r="P61" s="172"/>
    </row>
    <row r="62" spans="1:16" x14ac:dyDescent="0.15">
      <c r="A62" s="172" t="s">
        <v>35</v>
      </c>
      <c r="B62" s="172">
        <f>'将来負担比率（分子）の構造'!I$45</f>
        <v>1842</v>
      </c>
      <c r="C62" s="172"/>
      <c r="D62" s="172"/>
      <c r="E62" s="172">
        <f>'将来負担比率（分子）の構造'!J$45</f>
        <v>1750</v>
      </c>
      <c r="F62" s="172"/>
      <c r="G62" s="172"/>
      <c r="H62" s="172">
        <f>'将来負担比率（分子）の構造'!K$45</f>
        <v>1305</v>
      </c>
      <c r="I62" s="172"/>
      <c r="J62" s="172"/>
      <c r="K62" s="172">
        <f>'将来負担比率（分子）の構造'!L$45</f>
        <v>1193</v>
      </c>
      <c r="L62" s="172"/>
      <c r="M62" s="172"/>
      <c r="N62" s="172">
        <f>'将来負担比率（分子）の構造'!M$45</f>
        <v>1618</v>
      </c>
      <c r="O62" s="172"/>
      <c r="P62" s="172"/>
    </row>
    <row r="63" spans="1:16" x14ac:dyDescent="0.15">
      <c r="A63" s="172" t="s">
        <v>34</v>
      </c>
      <c r="B63" s="172">
        <f>'将来負担比率（分子）の構造'!I$44</f>
        <v>2425</v>
      </c>
      <c r="C63" s="172"/>
      <c r="D63" s="172"/>
      <c r="E63" s="172">
        <f>'将来負担比率（分子）の構造'!J$44</f>
        <v>2405</v>
      </c>
      <c r="F63" s="172"/>
      <c r="G63" s="172"/>
      <c r="H63" s="172">
        <f>'将来負担比率（分子）の構造'!K$44</f>
        <v>1895</v>
      </c>
      <c r="I63" s="172"/>
      <c r="J63" s="172"/>
      <c r="K63" s="172">
        <f>'将来負担比率（分子）の構造'!L$44</f>
        <v>1656</v>
      </c>
      <c r="L63" s="172"/>
      <c r="M63" s="172"/>
      <c r="N63" s="172">
        <f>'将来負担比率（分子）の構造'!M$44</f>
        <v>1527</v>
      </c>
      <c r="O63" s="172"/>
      <c r="P63" s="172"/>
    </row>
    <row r="64" spans="1:16" x14ac:dyDescent="0.15">
      <c r="A64" s="172" t="s">
        <v>33</v>
      </c>
      <c r="B64" s="172">
        <f>'将来負担比率（分子）の構造'!I$43</f>
        <v>3528</v>
      </c>
      <c r="C64" s="172"/>
      <c r="D64" s="172"/>
      <c r="E64" s="172">
        <f>'将来負担比率（分子）の構造'!J$43</f>
        <v>3812</v>
      </c>
      <c r="F64" s="172"/>
      <c r="G64" s="172"/>
      <c r="H64" s="172">
        <f>'将来負担比率（分子）の構造'!K$43</f>
        <v>3855</v>
      </c>
      <c r="I64" s="172"/>
      <c r="J64" s="172"/>
      <c r="K64" s="172">
        <f>'将来負担比率（分子）の構造'!L$43</f>
        <v>3563</v>
      </c>
      <c r="L64" s="172"/>
      <c r="M64" s="172"/>
      <c r="N64" s="172">
        <f>'将来負担比率（分子）の構造'!M$43</f>
        <v>3411</v>
      </c>
      <c r="O64" s="172"/>
      <c r="P64" s="172"/>
    </row>
    <row r="65" spans="1:16" x14ac:dyDescent="0.15">
      <c r="A65" s="172" t="s">
        <v>32</v>
      </c>
      <c r="B65" s="172">
        <f>'将来負担比率（分子）の構造'!I$42</f>
        <v>32</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6490</v>
      </c>
      <c r="C66" s="172"/>
      <c r="D66" s="172"/>
      <c r="E66" s="172">
        <f>'将来負担比率（分子）の構造'!J$41</f>
        <v>6513</v>
      </c>
      <c r="F66" s="172"/>
      <c r="G66" s="172"/>
      <c r="H66" s="172">
        <f>'将来負担比率（分子）の構造'!K$41</f>
        <v>6295</v>
      </c>
      <c r="I66" s="172"/>
      <c r="J66" s="172"/>
      <c r="K66" s="172">
        <f>'将来負担比率（分子）の構造'!L$41</f>
        <v>6284</v>
      </c>
      <c r="L66" s="172"/>
      <c r="M66" s="172"/>
      <c r="N66" s="172">
        <f>'将来負担比率（分子）の構造'!M$41</f>
        <v>6131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560</v>
      </c>
      <c r="G67" s="172" t="e">
        <f>NA()</f>
        <v>#N/A</v>
      </c>
      <c r="H67" s="172" t="e">
        <f>NA()</f>
        <v>#N/A</v>
      </c>
      <c r="I67" s="172">
        <f>IF(ISNUMBER('将来負担比率（分子）の構造'!K$53), IF('将来負担比率（分子）の構造'!K$53 &lt; 0, 0, '将来負担比率（分子）の構造'!K$53), NA())</f>
        <v>294</v>
      </c>
      <c r="J67" s="172" t="e">
        <f>NA()</f>
        <v>#N/A</v>
      </c>
      <c r="K67" s="172" t="e">
        <f>NA()</f>
        <v>#N/A</v>
      </c>
      <c r="L67" s="172">
        <f>IF(ISNUMBER('将来負担比率（分子）の構造'!L$53), IF('将来負担比率（分子）の構造'!L$53 &lt; 0, 0, '将来負担比率（分子）の構造'!L$53), NA())</f>
        <v>301</v>
      </c>
      <c r="M67" s="172" t="e">
        <f>NA()</f>
        <v>#N/A</v>
      </c>
      <c r="N67" s="172" t="e">
        <f>NA()</f>
        <v>#N/A</v>
      </c>
      <c r="O67" s="172">
        <f>IF(ISNUMBER('将来負担比率（分子）の構造'!M$53), IF('将来負担比率（分子）の構造'!M$53 &lt; 0, 0, '将来負担比率（分子）の構造'!M$53), NA())</f>
        <v>281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1111</v>
      </c>
      <c r="C72" s="176">
        <f>基金残高に係る経年分析!G55</f>
        <v>1417</v>
      </c>
      <c r="D72" s="176">
        <f>基金残高に係る経年分析!H55</f>
        <v>1459</v>
      </c>
    </row>
    <row r="73" spans="1:16" x14ac:dyDescent="0.15">
      <c r="A73" s="175" t="s">
        <v>78</v>
      </c>
      <c r="B73" s="176">
        <f>基金残高に係る経年分析!F56</f>
        <v>438</v>
      </c>
      <c r="C73" s="176">
        <f>基金残高に係る経年分析!G56</f>
        <v>305</v>
      </c>
      <c r="D73" s="176">
        <f>基金残高に係る経年分析!H56</f>
        <v>658</v>
      </c>
    </row>
    <row r="74" spans="1:16" x14ac:dyDescent="0.15">
      <c r="A74" s="175" t="s">
        <v>79</v>
      </c>
      <c r="B74" s="176">
        <f>基金残高に係る経年分析!F57</f>
        <v>1449</v>
      </c>
      <c r="C74" s="176">
        <f>基金残高に係る経年分析!G57</f>
        <v>1404</v>
      </c>
      <c r="D74" s="176">
        <f>基金残高に係る経年分析!H57</f>
        <v>1267</v>
      </c>
    </row>
  </sheetData>
  <sheetProtection algorithmName="SHA-512" hashValue="XsjSBCxFYspEBB3cY5cc0nebxpu+xeGBehQC1zkeKJV/b8wHJRJ4JlQX17MlILIkFHUEFqiAxmPIudNxITLFBw==" saltValue="QLXVd82nSVncQs+kK8Kz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1832335</v>
      </c>
      <c r="S5" s="706"/>
      <c r="T5" s="706"/>
      <c r="U5" s="706"/>
      <c r="V5" s="706"/>
      <c r="W5" s="706"/>
      <c r="X5" s="706"/>
      <c r="Y5" s="734"/>
      <c r="Z5" s="747">
        <v>18.899999999999999</v>
      </c>
      <c r="AA5" s="747"/>
      <c r="AB5" s="747"/>
      <c r="AC5" s="747"/>
      <c r="AD5" s="748">
        <v>1832335</v>
      </c>
      <c r="AE5" s="748"/>
      <c r="AF5" s="748"/>
      <c r="AG5" s="748"/>
      <c r="AH5" s="748"/>
      <c r="AI5" s="748"/>
      <c r="AJ5" s="748"/>
      <c r="AK5" s="748"/>
      <c r="AL5" s="735">
        <v>35.5</v>
      </c>
      <c r="AM5" s="718"/>
      <c r="AN5" s="718"/>
      <c r="AO5" s="736"/>
      <c r="AP5" s="708" t="s">
        <v>225</v>
      </c>
      <c r="AQ5" s="709"/>
      <c r="AR5" s="709"/>
      <c r="AS5" s="709"/>
      <c r="AT5" s="709"/>
      <c r="AU5" s="709"/>
      <c r="AV5" s="709"/>
      <c r="AW5" s="709"/>
      <c r="AX5" s="709"/>
      <c r="AY5" s="709"/>
      <c r="AZ5" s="709"/>
      <c r="BA5" s="709"/>
      <c r="BB5" s="709"/>
      <c r="BC5" s="709"/>
      <c r="BD5" s="709"/>
      <c r="BE5" s="709"/>
      <c r="BF5" s="710"/>
      <c r="BG5" s="666">
        <v>1832335</v>
      </c>
      <c r="BH5" s="636"/>
      <c r="BI5" s="636"/>
      <c r="BJ5" s="636"/>
      <c r="BK5" s="636"/>
      <c r="BL5" s="636"/>
      <c r="BM5" s="636"/>
      <c r="BN5" s="637"/>
      <c r="BO5" s="684">
        <v>100</v>
      </c>
      <c r="BP5" s="684"/>
      <c r="BQ5" s="684"/>
      <c r="BR5" s="684"/>
      <c r="BS5" s="685">
        <v>21076</v>
      </c>
      <c r="BT5" s="685"/>
      <c r="BU5" s="685"/>
      <c r="BV5" s="685"/>
      <c r="BW5" s="685"/>
      <c r="BX5" s="685"/>
      <c r="BY5" s="685"/>
      <c r="BZ5" s="685"/>
      <c r="CA5" s="685"/>
      <c r="CB5" s="723"/>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45" t="s">
        <v>229</v>
      </c>
      <c r="C6" s="646"/>
      <c r="D6" s="646"/>
      <c r="E6" s="646"/>
      <c r="F6" s="646"/>
      <c r="G6" s="646"/>
      <c r="H6" s="646"/>
      <c r="I6" s="646"/>
      <c r="J6" s="646"/>
      <c r="K6" s="646"/>
      <c r="L6" s="646"/>
      <c r="M6" s="646"/>
      <c r="N6" s="646"/>
      <c r="O6" s="646"/>
      <c r="P6" s="646"/>
      <c r="Q6" s="647"/>
      <c r="R6" s="666">
        <v>72763</v>
      </c>
      <c r="S6" s="636"/>
      <c r="T6" s="636"/>
      <c r="U6" s="636"/>
      <c r="V6" s="636"/>
      <c r="W6" s="636"/>
      <c r="X6" s="636"/>
      <c r="Y6" s="637"/>
      <c r="Z6" s="684">
        <v>0.8</v>
      </c>
      <c r="AA6" s="684"/>
      <c r="AB6" s="684"/>
      <c r="AC6" s="684"/>
      <c r="AD6" s="685">
        <v>72763</v>
      </c>
      <c r="AE6" s="685"/>
      <c r="AF6" s="685"/>
      <c r="AG6" s="685"/>
      <c r="AH6" s="685"/>
      <c r="AI6" s="685"/>
      <c r="AJ6" s="685"/>
      <c r="AK6" s="685"/>
      <c r="AL6" s="667">
        <v>1.4</v>
      </c>
      <c r="AM6" s="670"/>
      <c r="AN6" s="670"/>
      <c r="AO6" s="686"/>
      <c r="AP6" s="645" t="s">
        <v>230</v>
      </c>
      <c r="AQ6" s="646"/>
      <c r="AR6" s="646"/>
      <c r="AS6" s="646"/>
      <c r="AT6" s="646"/>
      <c r="AU6" s="646"/>
      <c r="AV6" s="646"/>
      <c r="AW6" s="646"/>
      <c r="AX6" s="646"/>
      <c r="AY6" s="646"/>
      <c r="AZ6" s="646"/>
      <c r="BA6" s="646"/>
      <c r="BB6" s="646"/>
      <c r="BC6" s="646"/>
      <c r="BD6" s="646"/>
      <c r="BE6" s="646"/>
      <c r="BF6" s="647"/>
      <c r="BG6" s="666">
        <v>1832335</v>
      </c>
      <c r="BH6" s="636"/>
      <c r="BI6" s="636"/>
      <c r="BJ6" s="636"/>
      <c r="BK6" s="636"/>
      <c r="BL6" s="636"/>
      <c r="BM6" s="636"/>
      <c r="BN6" s="637"/>
      <c r="BO6" s="684">
        <v>100</v>
      </c>
      <c r="BP6" s="684"/>
      <c r="BQ6" s="684"/>
      <c r="BR6" s="684"/>
      <c r="BS6" s="685">
        <v>21076</v>
      </c>
      <c r="BT6" s="685"/>
      <c r="BU6" s="685"/>
      <c r="BV6" s="685"/>
      <c r="BW6" s="685"/>
      <c r="BX6" s="685"/>
      <c r="BY6" s="685"/>
      <c r="BZ6" s="685"/>
      <c r="CA6" s="685"/>
      <c r="CB6" s="723"/>
      <c r="CD6" s="708" t="s">
        <v>231</v>
      </c>
      <c r="CE6" s="709"/>
      <c r="CF6" s="709"/>
      <c r="CG6" s="709"/>
      <c r="CH6" s="709"/>
      <c r="CI6" s="709"/>
      <c r="CJ6" s="709"/>
      <c r="CK6" s="709"/>
      <c r="CL6" s="709"/>
      <c r="CM6" s="709"/>
      <c r="CN6" s="709"/>
      <c r="CO6" s="709"/>
      <c r="CP6" s="709"/>
      <c r="CQ6" s="710"/>
      <c r="CR6" s="666">
        <v>85905</v>
      </c>
      <c r="CS6" s="636"/>
      <c r="CT6" s="636"/>
      <c r="CU6" s="636"/>
      <c r="CV6" s="636"/>
      <c r="CW6" s="636"/>
      <c r="CX6" s="636"/>
      <c r="CY6" s="637"/>
      <c r="CZ6" s="735">
        <v>1</v>
      </c>
      <c r="DA6" s="718"/>
      <c r="DB6" s="718"/>
      <c r="DC6" s="737"/>
      <c r="DD6" s="635" t="s">
        <v>128</v>
      </c>
      <c r="DE6" s="636"/>
      <c r="DF6" s="636"/>
      <c r="DG6" s="636"/>
      <c r="DH6" s="636"/>
      <c r="DI6" s="636"/>
      <c r="DJ6" s="636"/>
      <c r="DK6" s="636"/>
      <c r="DL6" s="636"/>
      <c r="DM6" s="636"/>
      <c r="DN6" s="636"/>
      <c r="DO6" s="636"/>
      <c r="DP6" s="637"/>
      <c r="DQ6" s="635">
        <v>84893</v>
      </c>
      <c r="DR6" s="636"/>
      <c r="DS6" s="636"/>
      <c r="DT6" s="636"/>
      <c r="DU6" s="636"/>
      <c r="DV6" s="636"/>
      <c r="DW6" s="636"/>
      <c r="DX6" s="636"/>
      <c r="DY6" s="636"/>
      <c r="DZ6" s="636"/>
      <c r="EA6" s="636"/>
      <c r="EB6" s="636"/>
      <c r="EC6" s="692"/>
    </row>
    <row r="7" spans="2:143" ht="11.25" customHeight="1" x14ac:dyDescent="0.15">
      <c r="B7" s="645" t="s">
        <v>233</v>
      </c>
      <c r="C7" s="646"/>
      <c r="D7" s="646"/>
      <c r="E7" s="646"/>
      <c r="F7" s="646"/>
      <c r="G7" s="646"/>
      <c r="H7" s="646"/>
      <c r="I7" s="646"/>
      <c r="J7" s="646"/>
      <c r="K7" s="646"/>
      <c r="L7" s="646"/>
      <c r="M7" s="646"/>
      <c r="N7" s="646"/>
      <c r="O7" s="646"/>
      <c r="P7" s="646"/>
      <c r="Q7" s="647"/>
      <c r="R7" s="666">
        <v>1578</v>
      </c>
      <c r="S7" s="636"/>
      <c r="T7" s="636"/>
      <c r="U7" s="636"/>
      <c r="V7" s="636"/>
      <c r="W7" s="636"/>
      <c r="X7" s="636"/>
      <c r="Y7" s="637"/>
      <c r="Z7" s="684">
        <v>0</v>
      </c>
      <c r="AA7" s="684"/>
      <c r="AB7" s="684"/>
      <c r="AC7" s="684"/>
      <c r="AD7" s="685">
        <v>1578</v>
      </c>
      <c r="AE7" s="685"/>
      <c r="AF7" s="685"/>
      <c r="AG7" s="685"/>
      <c r="AH7" s="685"/>
      <c r="AI7" s="685"/>
      <c r="AJ7" s="685"/>
      <c r="AK7" s="685"/>
      <c r="AL7" s="667">
        <v>0</v>
      </c>
      <c r="AM7" s="670"/>
      <c r="AN7" s="670"/>
      <c r="AO7" s="686"/>
      <c r="AP7" s="645" t="s">
        <v>234</v>
      </c>
      <c r="AQ7" s="646"/>
      <c r="AR7" s="646"/>
      <c r="AS7" s="646"/>
      <c r="AT7" s="646"/>
      <c r="AU7" s="646"/>
      <c r="AV7" s="646"/>
      <c r="AW7" s="646"/>
      <c r="AX7" s="646"/>
      <c r="AY7" s="646"/>
      <c r="AZ7" s="646"/>
      <c r="BA7" s="646"/>
      <c r="BB7" s="646"/>
      <c r="BC7" s="646"/>
      <c r="BD7" s="646"/>
      <c r="BE7" s="646"/>
      <c r="BF7" s="647"/>
      <c r="BG7" s="666">
        <v>821341</v>
      </c>
      <c r="BH7" s="636"/>
      <c r="BI7" s="636"/>
      <c r="BJ7" s="636"/>
      <c r="BK7" s="636"/>
      <c r="BL7" s="636"/>
      <c r="BM7" s="636"/>
      <c r="BN7" s="637"/>
      <c r="BO7" s="684">
        <v>44.8</v>
      </c>
      <c r="BP7" s="684"/>
      <c r="BQ7" s="684"/>
      <c r="BR7" s="684"/>
      <c r="BS7" s="685">
        <v>21076</v>
      </c>
      <c r="BT7" s="685"/>
      <c r="BU7" s="685"/>
      <c r="BV7" s="685"/>
      <c r="BW7" s="685"/>
      <c r="BX7" s="685"/>
      <c r="BY7" s="685"/>
      <c r="BZ7" s="685"/>
      <c r="CA7" s="685"/>
      <c r="CB7" s="723"/>
      <c r="CD7" s="645" t="s">
        <v>235</v>
      </c>
      <c r="CE7" s="646"/>
      <c r="CF7" s="646"/>
      <c r="CG7" s="646"/>
      <c r="CH7" s="646"/>
      <c r="CI7" s="646"/>
      <c r="CJ7" s="646"/>
      <c r="CK7" s="646"/>
      <c r="CL7" s="646"/>
      <c r="CM7" s="646"/>
      <c r="CN7" s="646"/>
      <c r="CO7" s="646"/>
      <c r="CP7" s="646"/>
      <c r="CQ7" s="647"/>
      <c r="CR7" s="666">
        <v>1484082</v>
      </c>
      <c r="CS7" s="636"/>
      <c r="CT7" s="636"/>
      <c r="CU7" s="636"/>
      <c r="CV7" s="636"/>
      <c r="CW7" s="636"/>
      <c r="CX7" s="636"/>
      <c r="CY7" s="637"/>
      <c r="CZ7" s="684">
        <v>16.5</v>
      </c>
      <c r="DA7" s="684"/>
      <c r="DB7" s="684"/>
      <c r="DC7" s="684"/>
      <c r="DD7" s="635">
        <v>96367</v>
      </c>
      <c r="DE7" s="636"/>
      <c r="DF7" s="636"/>
      <c r="DG7" s="636"/>
      <c r="DH7" s="636"/>
      <c r="DI7" s="636"/>
      <c r="DJ7" s="636"/>
      <c r="DK7" s="636"/>
      <c r="DL7" s="636"/>
      <c r="DM7" s="636"/>
      <c r="DN7" s="636"/>
      <c r="DO7" s="636"/>
      <c r="DP7" s="637"/>
      <c r="DQ7" s="635">
        <v>1231173</v>
      </c>
      <c r="DR7" s="636"/>
      <c r="DS7" s="636"/>
      <c r="DT7" s="636"/>
      <c r="DU7" s="636"/>
      <c r="DV7" s="636"/>
      <c r="DW7" s="636"/>
      <c r="DX7" s="636"/>
      <c r="DY7" s="636"/>
      <c r="DZ7" s="636"/>
      <c r="EA7" s="636"/>
      <c r="EB7" s="636"/>
      <c r="EC7" s="692"/>
    </row>
    <row r="8" spans="2:143" ht="11.25" customHeight="1" x14ac:dyDescent="0.15">
      <c r="B8" s="645" t="s">
        <v>236</v>
      </c>
      <c r="C8" s="646"/>
      <c r="D8" s="646"/>
      <c r="E8" s="646"/>
      <c r="F8" s="646"/>
      <c r="G8" s="646"/>
      <c r="H8" s="646"/>
      <c r="I8" s="646"/>
      <c r="J8" s="646"/>
      <c r="K8" s="646"/>
      <c r="L8" s="646"/>
      <c r="M8" s="646"/>
      <c r="N8" s="646"/>
      <c r="O8" s="646"/>
      <c r="P8" s="646"/>
      <c r="Q8" s="647"/>
      <c r="R8" s="666">
        <v>21313</v>
      </c>
      <c r="S8" s="636"/>
      <c r="T8" s="636"/>
      <c r="U8" s="636"/>
      <c r="V8" s="636"/>
      <c r="W8" s="636"/>
      <c r="X8" s="636"/>
      <c r="Y8" s="637"/>
      <c r="Z8" s="684">
        <v>0.2</v>
      </c>
      <c r="AA8" s="684"/>
      <c r="AB8" s="684"/>
      <c r="AC8" s="684"/>
      <c r="AD8" s="685">
        <v>21313</v>
      </c>
      <c r="AE8" s="685"/>
      <c r="AF8" s="685"/>
      <c r="AG8" s="685"/>
      <c r="AH8" s="685"/>
      <c r="AI8" s="685"/>
      <c r="AJ8" s="685"/>
      <c r="AK8" s="685"/>
      <c r="AL8" s="667">
        <v>0.4</v>
      </c>
      <c r="AM8" s="670"/>
      <c r="AN8" s="670"/>
      <c r="AO8" s="686"/>
      <c r="AP8" s="645" t="s">
        <v>237</v>
      </c>
      <c r="AQ8" s="646"/>
      <c r="AR8" s="646"/>
      <c r="AS8" s="646"/>
      <c r="AT8" s="646"/>
      <c r="AU8" s="646"/>
      <c r="AV8" s="646"/>
      <c r="AW8" s="646"/>
      <c r="AX8" s="646"/>
      <c r="AY8" s="646"/>
      <c r="AZ8" s="646"/>
      <c r="BA8" s="646"/>
      <c r="BB8" s="646"/>
      <c r="BC8" s="646"/>
      <c r="BD8" s="646"/>
      <c r="BE8" s="646"/>
      <c r="BF8" s="647"/>
      <c r="BG8" s="666">
        <v>27772</v>
      </c>
      <c r="BH8" s="636"/>
      <c r="BI8" s="636"/>
      <c r="BJ8" s="636"/>
      <c r="BK8" s="636"/>
      <c r="BL8" s="636"/>
      <c r="BM8" s="636"/>
      <c r="BN8" s="637"/>
      <c r="BO8" s="684">
        <v>1.5</v>
      </c>
      <c r="BP8" s="684"/>
      <c r="BQ8" s="684"/>
      <c r="BR8" s="684"/>
      <c r="BS8" s="685" t="s">
        <v>128</v>
      </c>
      <c r="BT8" s="685"/>
      <c r="BU8" s="685"/>
      <c r="BV8" s="685"/>
      <c r="BW8" s="685"/>
      <c r="BX8" s="685"/>
      <c r="BY8" s="685"/>
      <c r="BZ8" s="685"/>
      <c r="CA8" s="685"/>
      <c r="CB8" s="723"/>
      <c r="CD8" s="645" t="s">
        <v>238</v>
      </c>
      <c r="CE8" s="646"/>
      <c r="CF8" s="646"/>
      <c r="CG8" s="646"/>
      <c r="CH8" s="646"/>
      <c r="CI8" s="646"/>
      <c r="CJ8" s="646"/>
      <c r="CK8" s="646"/>
      <c r="CL8" s="646"/>
      <c r="CM8" s="646"/>
      <c r="CN8" s="646"/>
      <c r="CO8" s="646"/>
      <c r="CP8" s="646"/>
      <c r="CQ8" s="647"/>
      <c r="CR8" s="666">
        <v>2778317</v>
      </c>
      <c r="CS8" s="636"/>
      <c r="CT8" s="636"/>
      <c r="CU8" s="636"/>
      <c r="CV8" s="636"/>
      <c r="CW8" s="636"/>
      <c r="CX8" s="636"/>
      <c r="CY8" s="637"/>
      <c r="CZ8" s="684">
        <v>30.9</v>
      </c>
      <c r="DA8" s="684"/>
      <c r="DB8" s="684"/>
      <c r="DC8" s="684"/>
      <c r="DD8" s="635">
        <v>16643</v>
      </c>
      <c r="DE8" s="636"/>
      <c r="DF8" s="636"/>
      <c r="DG8" s="636"/>
      <c r="DH8" s="636"/>
      <c r="DI8" s="636"/>
      <c r="DJ8" s="636"/>
      <c r="DK8" s="636"/>
      <c r="DL8" s="636"/>
      <c r="DM8" s="636"/>
      <c r="DN8" s="636"/>
      <c r="DO8" s="636"/>
      <c r="DP8" s="637"/>
      <c r="DQ8" s="635">
        <v>1365045</v>
      </c>
      <c r="DR8" s="636"/>
      <c r="DS8" s="636"/>
      <c r="DT8" s="636"/>
      <c r="DU8" s="636"/>
      <c r="DV8" s="636"/>
      <c r="DW8" s="636"/>
      <c r="DX8" s="636"/>
      <c r="DY8" s="636"/>
      <c r="DZ8" s="636"/>
      <c r="EA8" s="636"/>
      <c r="EB8" s="636"/>
      <c r="EC8" s="692"/>
    </row>
    <row r="9" spans="2:143" ht="11.25" customHeight="1" x14ac:dyDescent="0.15">
      <c r="B9" s="645" t="s">
        <v>239</v>
      </c>
      <c r="C9" s="646"/>
      <c r="D9" s="646"/>
      <c r="E9" s="646"/>
      <c r="F9" s="646"/>
      <c r="G9" s="646"/>
      <c r="H9" s="646"/>
      <c r="I9" s="646"/>
      <c r="J9" s="646"/>
      <c r="K9" s="646"/>
      <c r="L9" s="646"/>
      <c r="M9" s="646"/>
      <c r="N9" s="646"/>
      <c r="O9" s="646"/>
      <c r="P9" s="646"/>
      <c r="Q9" s="647"/>
      <c r="R9" s="666">
        <v>24288</v>
      </c>
      <c r="S9" s="636"/>
      <c r="T9" s="636"/>
      <c r="U9" s="636"/>
      <c r="V9" s="636"/>
      <c r="W9" s="636"/>
      <c r="X9" s="636"/>
      <c r="Y9" s="637"/>
      <c r="Z9" s="684">
        <v>0.3</v>
      </c>
      <c r="AA9" s="684"/>
      <c r="AB9" s="684"/>
      <c r="AC9" s="684"/>
      <c r="AD9" s="685">
        <v>24288</v>
      </c>
      <c r="AE9" s="685"/>
      <c r="AF9" s="685"/>
      <c r="AG9" s="685"/>
      <c r="AH9" s="685"/>
      <c r="AI9" s="685"/>
      <c r="AJ9" s="685"/>
      <c r="AK9" s="685"/>
      <c r="AL9" s="667">
        <v>0.5</v>
      </c>
      <c r="AM9" s="670"/>
      <c r="AN9" s="670"/>
      <c r="AO9" s="686"/>
      <c r="AP9" s="645" t="s">
        <v>240</v>
      </c>
      <c r="AQ9" s="646"/>
      <c r="AR9" s="646"/>
      <c r="AS9" s="646"/>
      <c r="AT9" s="646"/>
      <c r="AU9" s="646"/>
      <c r="AV9" s="646"/>
      <c r="AW9" s="646"/>
      <c r="AX9" s="646"/>
      <c r="AY9" s="646"/>
      <c r="AZ9" s="646"/>
      <c r="BA9" s="646"/>
      <c r="BB9" s="646"/>
      <c r="BC9" s="646"/>
      <c r="BD9" s="646"/>
      <c r="BE9" s="646"/>
      <c r="BF9" s="647"/>
      <c r="BG9" s="666">
        <v>665803</v>
      </c>
      <c r="BH9" s="636"/>
      <c r="BI9" s="636"/>
      <c r="BJ9" s="636"/>
      <c r="BK9" s="636"/>
      <c r="BL9" s="636"/>
      <c r="BM9" s="636"/>
      <c r="BN9" s="637"/>
      <c r="BO9" s="684">
        <v>36.299999999999997</v>
      </c>
      <c r="BP9" s="684"/>
      <c r="BQ9" s="684"/>
      <c r="BR9" s="684"/>
      <c r="BS9" s="685" t="s">
        <v>128</v>
      </c>
      <c r="BT9" s="685"/>
      <c r="BU9" s="685"/>
      <c r="BV9" s="685"/>
      <c r="BW9" s="685"/>
      <c r="BX9" s="685"/>
      <c r="BY9" s="685"/>
      <c r="BZ9" s="685"/>
      <c r="CA9" s="685"/>
      <c r="CB9" s="723"/>
      <c r="CD9" s="645" t="s">
        <v>241</v>
      </c>
      <c r="CE9" s="646"/>
      <c r="CF9" s="646"/>
      <c r="CG9" s="646"/>
      <c r="CH9" s="646"/>
      <c r="CI9" s="646"/>
      <c r="CJ9" s="646"/>
      <c r="CK9" s="646"/>
      <c r="CL9" s="646"/>
      <c r="CM9" s="646"/>
      <c r="CN9" s="646"/>
      <c r="CO9" s="646"/>
      <c r="CP9" s="646"/>
      <c r="CQ9" s="647"/>
      <c r="CR9" s="666">
        <v>2153739</v>
      </c>
      <c r="CS9" s="636"/>
      <c r="CT9" s="636"/>
      <c r="CU9" s="636"/>
      <c r="CV9" s="636"/>
      <c r="CW9" s="636"/>
      <c r="CX9" s="636"/>
      <c r="CY9" s="637"/>
      <c r="CZ9" s="684">
        <v>23.9</v>
      </c>
      <c r="DA9" s="684"/>
      <c r="DB9" s="684"/>
      <c r="DC9" s="684"/>
      <c r="DD9" s="635">
        <v>356753</v>
      </c>
      <c r="DE9" s="636"/>
      <c r="DF9" s="636"/>
      <c r="DG9" s="636"/>
      <c r="DH9" s="636"/>
      <c r="DI9" s="636"/>
      <c r="DJ9" s="636"/>
      <c r="DK9" s="636"/>
      <c r="DL9" s="636"/>
      <c r="DM9" s="636"/>
      <c r="DN9" s="636"/>
      <c r="DO9" s="636"/>
      <c r="DP9" s="637"/>
      <c r="DQ9" s="635">
        <v>1126349</v>
      </c>
      <c r="DR9" s="636"/>
      <c r="DS9" s="636"/>
      <c r="DT9" s="636"/>
      <c r="DU9" s="636"/>
      <c r="DV9" s="636"/>
      <c r="DW9" s="636"/>
      <c r="DX9" s="636"/>
      <c r="DY9" s="636"/>
      <c r="DZ9" s="636"/>
      <c r="EA9" s="636"/>
      <c r="EB9" s="636"/>
      <c r="EC9" s="692"/>
    </row>
    <row r="10" spans="2:143" ht="11.25" customHeight="1" x14ac:dyDescent="0.15">
      <c r="B10" s="645" t="s">
        <v>242</v>
      </c>
      <c r="C10" s="646"/>
      <c r="D10" s="646"/>
      <c r="E10" s="646"/>
      <c r="F10" s="646"/>
      <c r="G10" s="646"/>
      <c r="H10" s="646"/>
      <c r="I10" s="646"/>
      <c r="J10" s="646"/>
      <c r="K10" s="646"/>
      <c r="L10" s="646"/>
      <c r="M10" s="646"/>
      <c r="N10" s="646"/>
      <c r="O10" s="646"/>
      <c r="P10" s="646"/>
      <c r="Q10" s="647"/>
      <c r="R10" s="666" t="s">
        <v>128</v>
      </c>
      <c r="S10" s="636"/>
      <c r="T10" s="636"/>
      <c r="U10" s="636"/>
      <c r="V10" s="636"/>
      <c r="W10" s="636"/>
      <c r="X10" s="636"/>
      <c r="Y10" s="637"/>
      <c r="Z10" s="684" t="s">
        <v>128</v>
      </c>
      <c r="AA10" s="684"/>
      <c r="AB10" s="684"/>
      <c r="AC10" s="684"/>
      <c r="AD10" s="685" t="s">
        <v>128</v>
      </c>
      <c r="AE10" s="685"/>
      <c r="AF10" s="685"/>
      <c r="AG10" s="685"/>
      <c r="AH10" s="685"/>
      <c r="AI10" s="685"/>
      <c r="AJ10" s="685"/>
      <c r="AK10" s="685"/>
      <c r="AL10" s="667" t="s">
        <v>128</v>
      </c>
      <c r="AM10" s="670"/>
      <c r="AN10" s="670"/>
      <c r="AO10" s="686"/>
      <c r="AP10" s="645" t="s">
        <v>243</v>
      </c>
      <c r="AQ10" s="646"/>
      <c r="AR10" s="646"/>
      <c r="AS10" s="646"/>
      <c r="AT10" s="646"/>
      <c r="AU10" s="646"/>
      <c r="AV10" s="646"/>
      <c r="AW10" s="646"/>
      <c r="AX10" s="646"/>
      <c r="AY10" s="646"/>
      <c r="AZ10" s="646"/>
      <c r="BA10" s="646"/>
      <c r="BB10" s="646"/>
      <c r="BC10" s="646"/>
      <c r="BD10" s="646"/>
      <c r="BE10" s="646"/>
      <c r="BF10" s="647"/>
      <c r="BG10" s="666">
        <v>48120</v>
      </c>
      <c r="BH10" s="636"/>
      <c r="BI10" s="636"/>
      <c r="BJ10" s="636"/>
      <c r="BK10" s="636"/>
      <c r="BL10" s="636"/>
      <c r="BM10" s="636"/>
      <c r="BN10" s="637"/>
      <c r="BO10" s="684">
        <v>2.6</v>
      </c>
      <c r="BP10" s="684"/>
      <c r="BQ10" s="684"/>
      <c r="BR10" s="684"/>
      <c r="BS10" s="685" t="s">
        <v>128</v>
      </c>
      <c r="BT10" s="685"/>
      <c r="BU10" s="685"/>
      <c r="BV10" s="685"/>
      <c r="BW10" s="685"/>
      <c r="BX10" s="685"/>
      <c r="BY10" s="685"/>
      <c r="BZ10" s="685"/>
      <c r="CA10" s="685"/>
      <c r="CB10" s="723"/>
      <c r="CD10" s="645" t="s">
        <v>244</v>
      </c>
      <c r="CE10" s="646"/>
      <c r="CF10" s="646"/>
      <c r="CG10" s="646"/>
      <c r="CH10" s="646"/>
      <c r="CI10" s="646"/>
      <c r="CJ10" s="646"/>
      <c r="CK10" s="646"/>
      <c r="CL10" s="646"/>
      <c r="CM10" s="646"/>
      <c r="CN10" s="646"/>
      <c r="CO10" s="646"/>
      <c r="CP10" s="646"/>
      <c r="CQ10" s="647"/>
      <c r="CR10" s="666" t="s">
        <v>128</v>
      </c>
      <c r="CS10" s="636"/>
      <c r="CT10" s="636"/>
      <c r="CU10" s="636"/>
      <c r="CV10" s="636"/>
      <c r="CW10" s="636"/>
      <c r="CX10" s="636"/>
      <c r="CY10" s="637"/>
      <c r="CZ10" s="684" t="s">
        <v>128</v>
      </c>
      <c r="DA10" s="684"/>
      <c r="DB10" s="684"/>
      <c r="DC10" s="684"/>
      <c r="DD10" s="635" t="s">
        <v>128</v>
      </c>
      <c r="DE10" s="636"/>
      <c r="DF10" s="636"/>
      <c r="DG10" s="636"/>
      <c r="DH10" s="636"/>
      <c r="DI10" s="636"/>
      <c r="DJ10" s="636"/>
      <c r="DK10" s="636"/>
      <c r="DL10" s="636"/>
      <c r="DM10" s="636"/>
      <c r="DN10" s="636"/>
      <c r="DO10" s="636"/>
      <c r="DP10" s="637"/>
      <c r="DQ10" s="635" t="s">
        <v>128</v>
      </c>
      <c r="DR10" s="636"/>
      <c r="DS10" s="636"/>
      <c r="DT10" s="636"/>
      <c r="DU10" s="636"/>
      <c r="DV10" s="636"/>
      <c r="DW10" s="636"/>
      <c r="DX10" s="636"/>
      <c r="DY10" s="636"/>
      <c r="DZ10" s="636"/>
      <c r="EA10" s="636"/>
      <c r="EB10" s="636"/>
      <c r="EC10" s="692"/>
    </row>
    <row r="11" spans="2:143" ht="11.25" customHeight="1" x14ac:dyDescent="0.15">
      <c r="B11" s="645" t="s">
        <v>245</v>
      </c>
      <c r="C11" s="646"/>
      <c r="D11" s="646"/>
      <c r="E11" s="646"/>
      <c r="F11" s="646"/>
      <c r="G11" s="646"/>
      <c r="H11" s="646"/>
      <c r="I11" s="646"/>
      <c r="J11" s="646"/>
      <c r="K11" s="646"/>
      <c r="L11" s="646"/>
      <c r="M11" s="646"/>
      <c r="N11" s="646"/>
      <c r="O11" s="646"/>
      <c r="P11" s="646"/>
      <c r="Q11" s="647"/>
      <c r="R11" s="666">
        <v>377917</v>
      </c>
      <c r="S11" s="636"/>
      <c r="T11" s="636"/>
      <c r="U11" s="636"/>
      <c r="V11" s="636"/>
      <c r="W11" s="636"/>
      <c r="X11" s="636"/>
      <c r="Y11" s="637"/>
      <c r="Z11" s="667">
        <v>3.9</v>
      </c>
      <c r="AA11" s="670"/>
      <c r="AB11" s="670"/>
      <c r="AC11" s="671"/>
      <c r="AD11" s="635">
        <v>377917</v>
      </c>
      <c r="AE11" s="636"/>
      <c r="AF11" s="636"/>
      <c r="AG11" s="636"/>
      <c r="AH11" s="636"/>
      <c r="AI11" s="636"/>
      <c r="AJ11" s="636"/>
      <c r="AK11" s="637"/>
      <c r="AL11" s="667">
        <v>7.3</v>
      </c>
      <c r="AM11" s="670"/>
      <c r="AN11" s="670"/>
      <c r="AO11" s="686"/>
      <c r="AP11" s="645" t="s">
        <v>246</v>
      </c>
      <c r="AQ11" s="646"/>
      <c r="AR11" s="646"/>
      <c r="AS11" s="646"/>
      <c r="AT11" s="646"/>
      <c r="AU11" s="646"/>
      <c r="AV11" s="646"/>
      <c r="AW11" s="646"/>
      <c r="AX11" s="646"/>
      <c r="AY11" s="646"/>
      <c r="AZ11" s="646"/>
      <c r="BA11" s="646"/>
      <c r="BB11" s="646"/>
      <c r="BC11" s="646"/>
      <c r="BD11" s="646"/>
      <c r="BE11" s="646"/>
      <c r="BF11" s="647"/>
      <c r="BG11" s="666">
        <v>79646</v>
      </c>
      <c r="BH11" s="636"/>
      <c r="BI11" s="636"/>
      <c r="BJ11" s="636"/>
      <c r="BK11" s="636"/>
      <c r="BL11" s="636"/>
      <c r="BM11" s="636"/>
      <c r="BN11" s="637"/>
      <c r="BO11" s="684">
        <v>4.3</v>
      </c>
      <c r="BP11" s="684"/>
      <c r="BQ11" s="684"/>
      <c r="BR11" s="684"/>
      <c r="BS11" s="685">
        <v>21076</v>
      </c>
      <c r="BT11" s="685"/>
      <c r="BU11" s="685"/>
      <c r="BV11" s="685"/>
      <c r="BW11" s="685"/>
      <c r="BX11" s="685"/>
      <c r="BY11" s="685"/>
      <c r="BZ11" s="685"/>
      <c r="CA11" s="685"/>
      <c r="CB11" s="723"/>
      <c r="CD11" s="645" t="s">
        <v>247</v>
      </c>
      <c r="CE11" s="646"/>
      <c r="CF11" s="646"/>
      <c r="CG11" s="646"/>
      <c r="CH11" s="646"/>
      <c r="CI11" s="646"/>
      <c r="CJ11" s="646"/>
      <c r="CK11" s="646"/>
      <c r="CL11" s="646"/>
      <c r="CM11" s="646"/>
      <c r="CN11" s="646"/>
      <c r="CO11" s="646"/>
      <c r="CP11" s="646"/>
      <c r="CQ11" s="647"/>
      <c r="CR11" s="666">
        <v>101583</v>
      </c>
      <c r="CS11" s="636"/>
      <c r="CT11" s="636"/>
      <c r="CU11" s="636"/>
      <c r="CV11" s="636"/>
      <c r="CW11" s="636"/>
      <c r="CX11" s="636"/>
      <c r="CY11" s="637"/>
      <c r="CZ11" s="684">
        <v>1.1000000000000001</v>
      </c>
      <c r="DA11" s="684"/>
      <c r="DB11" s="684"/>
      <c r="DC11" s="684"/>
      <c r="DD11" s="635">
        <v>19668</v>
      </c>
      <c r="DE11" s="636"/>
      <c r="DF11" s="636"/>
      <c r="DG11" s="636"/>
      <c r="DH11" s="636"/>
      <c r="DI11" s="636"/>
      <c r="DJ11" s="636"/>
      <c r="DK11" s="636"/>
      <c r="DL11" s="636"/>
      <c r="DM11" s="636"/>
      <c r="DN11" s="636"/>
      <c r="DO11" s="636"/>
      <c r="DP11" s="637"/>
      <c r="DQ11" s="635">
        <v>48450</v>
      </c>
      <c r="DR11" s="636"/>
      <c r="DS11" s="636"/>
      <c r="DT11" s="636"/>
      <c r="DU11" s="636"/>
      <c r="DV11" s="636"/>
      <c r="DW11" s="636"/>
      <c r="DX11" s="636"/>
      <c r="DY11" s="636"/>
      <c r="DZ11" s="636"/>
      <c r="EA11" s="636"/>
      <c r="EB11" s="636"/>
      <c r="EC11" s="692"/>
    </row>
    <row r="12" spans="2:143" ht="11.25" customHeight="1" x14ac:dyDescent="0.15">
      <c r="B12" s="645" t="s">
        <v>248</v>
      </c>
      <c r="C12" s="646"/>
      <c r="D12" s="646"/>
      <c r="E12" s="646"/>
      <c r="F12" s="646"/>
      <c r="G12" s="646"/>
      <c r="H12" s="646"/>
      <c r="I12" s="646"/>
      <c r="J12" s="646"/>
      <c r="K12" s="646"/>
      <c r="L12" s="646"/>
      <c r="M12" s="646"/>
      <c r="N12" s="646"/>
      <c r="O12" s="646"/>
      <c r="P12" s="646"/>
      <c r="Q12" s="647"/>
      <c r="R12" s="666">
        <v>49824</v>
      </c>
      <c r="S12" s="636"/>
      <c r="T12" s="636"/>
      <c r="U12" s="636"/>
      <c r="V12" s="636"/>
      <c r="W12" s="636"/>
      <c r="X12" s="636"/>
      <c r="Y12" s="637"/>
      <c r="Z12" s="684">
        <v>0.5</v>
      </c>
      <c r="AA12" s="684"/>
      <c r="AB12" s="684"/>
      <c r="AC12" s="684"/>
      <c r="AD12" s="685">
        <v>49824</v>
      </c>
      <c r="AE12" s="685"/>
      <c r="AF12" s="685"/>
      <c r="AG12" s="685"/>
      <c r="AH12" s="685"/>
      <c r="AI12" s="685"/>
      <c r="AJ12" s="685"/>
      <c r="AK12" s="685"/>
      <c r="AL12" s="667">
        <v>1</v>
      </c>
      <c r="AM12" s="670"/>
      <c r="AN12" s="670"/>
      <c r="AO12" s="686"/>
      <c r="AP12" s="645" t="s">
        <v>249</v>
      </c>
      <c r="AQ12" s="646"/>
      <c r="AR12" s="646"/>
      <c r="AS12" s="646"/>
      <c r="AT12" s="646"/>
      <c r="AU12" s="646"/>
      <c r="AV12" s="646"/>
      <c r="AW12" s="646"/>
      <c r="AX12" s="646"/>
      <c r="AY12" s="646"/>
      <c r="AZ12" s="646"/>
      <c r="BA12" s="646"/>
      <c r="BB12" s="646"/>
      <c r="BC12" s="646"/>
      <c r="BD12" s="646"/>
      <c r="BE12" s="646"/>
      <c r="BF12" s="647"/>
      <c r="BG12" s="666">
        <v>813361</v>
      </c>
      <c r="BH12" s="636"/>
      <c r="BI12" s="636"/>
      <c r="BJ12" s="636"/>
      <c r="BK12" s="636"/>
      <c r="BL12" s="636"/>
      <c r="BM12" s="636"/>
      <c r="BN12" s="637"/>
      <c r="BO12" s="684">
        <v>44.4</v>
      </c>
      <c r="BP12" s="684"/>
      <c r="BQ12" s="684"/>
      <c r="BR12" s="684"/>
      <c r="BS12" s="685" t="s">
        <v>128</v>
      </c>
      <c r="BT12" s="685"/>
      <c r="BU12" s="685"/>
      <c r="BV12" s="685"/>
      <c r="BW12" s="685"/>
      <c r="BX12" s="685"/>
      <c r="BY12" s="685"/>
      <c r="BZ12" s="685"/>
      <c r="CA12" s="685"/>
      <c r="CB12" s="723"/>
      <c r="CD12" s="645" t="s">
        <v>250</v>
      </c>
      <c r="CE12" s="646"/>
      <c r="CF12" s="646"/>
      <c r="CG12" s="646"/>
      <c r="CH12" s="646"/>
      <c r="CI12" s="646"/>
      <c r="CJ12" s="646"/>
      <c r="CK12" s="646"/>
      <c r="CL12" s="646"/>
      <c r="CM12" s="646"/>
      <c r="CN12" s="646"/>
      <c r="CO12" s="646"/>
      <c r="CP12" s="646"/>
      <c r="CQ12" s="647"/>
      <c r="CR12" s="666">
        <v>45007</v>
      </c>
      <c r="CS12" s="636"/>
      <c r="CT12" s="636"/>
      <c r="CU12" s="636"/>
      <c r="CV12" s="636"/>
      <c r="CW12" s="636"/>
      <c r="CX12" s="636"/>
      <c r="CY12" s="637"/>
      <c r="CZ12" s="684">
        <v>0.5</v>
      </c>
      <c r="DA12" s="684"/>
      <c r="DB12" s="684"/>
      <c r="DC12" s="684"/>
      <c r="DD12" s="635" t="s">
        <v>128</v>
      </c>
      <c r="DE12" s="636"/>
      <c r="DF12" s="636"/>
      <c r="DG12" s="636"/>
      <c r="DH12" s="636"/>
      <c r="DI12" s="636"/>
      <c r="DJ12" s="636"/>
      <c r="DK12" s="636"/>
      <c r="DL12" s="636"/>
      <c r="DM12" s="636"/>
      <c r="DN12" s="636"/>
      <c r="DO12" s="636"/>
      <c r="DP12" s="637"/>
      <c r="DQ12" s="635">
        <v>39343</v>
      </c>
      <c r="DR12" s="636"/>
      <c r="DS12" s="636"/>
      <c r="DT12" s="636"/>
      <c r="DU12" s="636"/>
      <c r="DV12" s="636"/>
      <c r="DW12" s="636"/>
      <c r="DX12" s="636"/>
      <c r="DY12" s="636"/>
      <c r="DZ12" s="636"/>
      <c r="EA12" s="636"/>
      <c r="EB12" s="636"/>
      <c r="EC12" s="692"/>
    </row>
    <row r="13" spans="2:143" ht="11.25" customHeight="1" x14ac:dyDescent="0.15">
      <c r="B13" s="645" t="s">
        <v>251</v>
      </c>
      <c r="C13" s="646"/>
      <c r="D13" s="646"/>
      <c r="E13" s="646"/>
      <c r="F13" s="646"/>
      <c r="G13" s="646"/>
      <c r="H13" s="646"/>
      <c r="I13" s="646"/>
      <c r="J13" s="646"/>
      <c r="K13" s="646"/>
      <c r="L13" s="646"/>
      <c r="M13" s="646"/>
      <c r="N13" s="646"/>
      <c r="O13" s="646"/>
      <c r="P13" s="646"/>
      <c r="Q13" s="647"/>
      <c r="R13" s="666" t="s">
        <v>128</v>
      </c>
      <c r="S13" s="636"/>
      <c r="T13" s="636"/>
      <c r="U13" s="636"/>
      <c r="V13" s="636"/>
      <c r="W13" s="636"/>
      <c r="X13" s="636"/>
      <c r="Y13" s="637"/>
      <c r="Z13" s="684" t="s">
        <v>128</v>
      </c>
      <c r="AA13" s="684"/>
      <c r="AB13" s="684"/>
      <c r="AC13" s="684"/>
      <c r="AD13" s="685" t="s">
        <v>128</v>
      </c>
      <c r="AE13" s="685"/>
      <c r="AF13" s="685"/>
      <c r="AG13" s="685"/>
      <c r="AH13" s="685"/>
      <c r="AI13" s="685"/>
      <c r="AJ13" s="685"/>
      <c r="AK13" s="685"/>
      <c r="AL13" s="667" t="s">
        <v>128</v>
      </c>
      <c r="AM13" s="670"/>
      <c r="AN13" s="670"/>
      <c r="AO13" s="686"/>
      <c r="AP13" s="645" t="s">
        <v>252</v>
      </c>
      <c r="AQ13" s="646"/>
      <c r="AR13" s="646"/>
      <c r="AS13" s="646"/>
      <c r="AT13" s="646"/>
      <c r="AU13" s="646"/>
      <c r="AV13" s="646"/>
      <c r="AW13" s="646"/>
      <c r="AX13" s="646"/>
      <c r="AY13" s="646"/>
      <c r="AZ13" s="646"/>
      <c r="BA13" s="646"/>
      <c r="BB13" s="646"/>
      <c r="BC13" s="646"/>
      <c r="BD13" s="646"/>
      <c r="BE13" s="646"/>
      <c r="BF13" s="647"/>
      <c r="BG13" s="666">
        <v>812693</v>
      </c>
      <c r="BH13" s="636"/>
      <c r="BI13" s="636"/>
      <c r="BJ13" s="636"/>
      <c r="BK13" s="636"/>
      <c r="BL13" s="636"/>
      <c r="BM13" s="636"/>
      <c r="BN13" s="637"/>
      <c r="BO13" s="684">
        <v>44.4</v>
      </c>
      <c r="BP13" s="684"/>
      <c r="BQ13" s="684"/>
      <c r="BR13" s="684"/>
      <c r="BS13" s="685" t="s">
        <v>128</v>
      </c>
      <c r="BT13" s="685"/>
      <c r="BU13" s="685"/>
      <c r="BV13" s="685"/>
      <c r="BW13" s="685"/>
      <c r="BX13" s="685"/>
      <c r="BY13" s="685"/>
      <c r="BZ13" s="685"/>
      <c r="CA13" s="685"/>
      <c r="CB13" s="723"/>
      <c r="CD13" s="645" t="s">
        <v>253</v>
      </c>
      <c r="CE13" s="646"/>
      <c r="CF13" s="646"/>
      <c r="CG13" s="646"/>
      <c r="CH13" s="646"/>
      <c r="CI13" s="646"/>
      <c r="CJ13" s="646"/>
      <c r="CK13" s="646"/>
      <c r="CL13" s="646"/>
      <c r="CM13" s="646"/>
      <c r="CN13" s="646"/>
      <c r="CO13" s="646"/>
      <c r="CP13" s="646"/>
      <c r="CQ13" s="647"/>
      <c r="CR13" s="666">
        <v>480391</v>
      </c>
      <c r="CS13" s="636"/>
      <c r="CT13" s="636"/>
      <c r="CU13" s="636"/>
      <c r="CV13" s="636"/>
      <c r="CW13" s="636"/>
      <c r="CX13" s="636"/>
      <c r="CY13" s="637"/>
      <c r="CZ13" s="684">
        <v>5.3</v>
      </c>
      <c r="DA13" s="684"/>
      <c r="DB13" s="684"/>
      <c r="DC13" s="684"/>
      <c r="DD13" s="635">
        <v>156470</v>
      </c>
      <c r="DE13" s="636"/>
      <c r="DF13" s="636"/>
      <c r="DG13" s="636"/>
      <c r="DH13" s="636"/>
      <c r="DI13" s="636"/>
      <c r="DJ13" s="636"/>
      <c r="DK13" s="636"/>
      <c r="DL13" s="636"/>
      <c r="DM13" s="636"/>
      <c r="DN13" s="636"/>
      <c r="DO13" s="636"/>
      <c r="DP13" s="637"/>
      <c r="DQ13" s="635">
        <v>332500</v>
      </c>
      <c r="DR13" s="636"/>
      <c r="DS13" s="636"/>
      <c r="DT13" s="636"/>
      <c r="DU13" s="636"/>
      <c r="DV13" s="636"/>
      <c r="DW13" s="636"/>
      <c r="DX13" s="636"/>
      <c r="DY13" s="636"/>
      <c r="DZ13" s="636"/>
      <c r="EA13" s="636"/>
      <c r="EB13" s="636"/>
      <c r="EC13" s="692"/>
    </row>
    <row r="14" spans="2:143" ht="11.25" customHeight="1" x14ac:dyDescent="0.15">
      <c r="B14" s="645" t="s">
        <v>254</v>
      </c>
      <c r="C14" s="646"/>
      <c r="D14" s="646"/>
      <c r="E14" s="646"/>
      <c r="F14" s="646"/>
      <c r="G14" s="646"/>
      <c r="H14" s="646"/>
      <c r="I14" s="646"/>
      <c r="J14" s="646"/>
      <c r="K14" s="646"/>
      <c r="L14" s="646"/>
      <c r="M14" s="646"/>
      <c r="N14" s="646"/>
      <c r="O14" s="646"/>
      <c r="P14" s="646"/>
      <c r="Q14" s="647"/>
      <c r="R14" s="666" t="s">
        <v>128</v>
      </c>
      <c r="S14" s="636"/>
      <c r="T14" s="636"/>
      <c r="U14" s="636"/>
      <c r="V14" s="636"/>
      <c r="W14" s="636"/>
      <c r="X14" s="636"/>
      <c r="Y14" s="637"/>
      <c r="Z14" s="684" t="s">
        <v>128</v>
      </c>
      <c r="AA14" s="684"/>
      <c r="AB14" s="684"/>
      <c r="AC14" s="684"/>
      <c r="AD14" s="685" t="s">
        <v>128</v>
      </c>
      <c r="AE14" s="685"/>
      <c r="AF14" s="685"/>
      <c r="AG14" s="685"/>
      <c r="AH14" s="685"/>
      <c r="AI14" s="685"/>
      <c r="AJ14" s="685"/>
      <c r="AK14" s="685"/>
      <c r="AL14" s="667" t="s">
        <v>128</v>
      </c>
      <c r="AM14" s="670"/>
      <c r="AN14" s="670"/>
      <c r="AO14" s="686"/>
      <c r="AP14" s="645" t="s">
        <v>255</v>
      </c>
      <c r="AQ14" s="646"/>
      <c r="AR14" s="646"/>
      <c r="AS14" s="646"/>
      <c r="AT14" s="646"/>
      <c r="AU14" s="646"/>
      <c r="AV14" s="646"/>
      <c r="AW14" s="646"/>
      <c r="AX14" s="646"/>
      <c r="AY14" s="646"/>
      <c r="AZ14" s="646"/>
      <c r="BA14" s="646"/>
      <c r="BB14" s="646"/>
      <c r="BC14" s="646"/>
      <c r="BD14" s="646"/>
      <c r="BE14" s="646"/>
      <c r="BF14" s="647"/>
      <c r="BG14" s="666">
        <v>67287</v>
      </c>
      <c r="BH14" s="636"/>
      <c r="BI14" s="636"/>
      <c r="BJ14" s="636"/>
      <c r="BK14" s="636"/>
      <c r="BL14" s="636"/>
      <c r="BM14" s="636"/>
      <c r="BN14" s="637"/>
      <c r="BO14" s="684">
        <v>3.7</v>
      </c>
      <c r="BP14" s="684"/>
      <c r="BQ14" s="684"/>
      <c r="BR14" s="684"/>
      <c r="BS14" s="685" t="s">
        <v>128</v>
      </c>
      <c r="BT14" s="685"/>
      <c r="BU14" s="685"/>
      <c r="BV14" s="685"/>
      <c r="BW14" s="685"/>
      <c r="BX14" s="685"/>
      <c r="BY14" s="685"/>
      <c r="BZ14" s="685"/>
      <c r="CA14" s="685"/>
      <c r="CB14" s="723"/>
      <c r="CD14" s="645" t="s">
        <v>256</v>
      </c>
      <c r="CE14" s="646"/>
      <c r="CF14" s="646"/>
      <c r="CG14" s="646"/>
      <c r="CH14" s="646"/>
      <c r="CI14" s="646"/>
      <c r="CJ14" s="646"/>
      <c r="CK14" s="646"/>
      <c r="CL14" s="646"/>
      <c r="CM14" s="646"/>
      <c r="CN14" s="646"/>
      <c r="CO14" s="646"/>
      <c r="CP14" s="646"/>
      <c r="CQ14" s="647"/>
      <c r="CR14" s="666">
        <v>546748</v>
      </c>
      <c r="CS14" s="636"/>
      <c r="CT14" s="636"/>
      <c r="CU14" s="636"/>
      <c r="CV14" s="636"/>
      <c r="CW14" s="636"/>
      <c r="CX14" s="636"/>
      <c r="CY14" s="637"/>
      <c r="CZ14" s="684">
        <v>6.1</v>
      </c>
      <c r="DA14" s="684"/>
      <c r="DB14" s="684"/>
      <c r="DC14" s="684"/>
      <c r="DD14" s="635">
        <v>648</v>
      </c>
      <c r="DE14" s="636"/>
      <c r="DF14" s="636"/>
      <c r="DG14" s="636"/>
      <c r="DH14" s="636"/>
      <c r="DI14" s="636"/>
      <c r="DJ14" s="636"/>
      <c r="DK14" s="636"/>
      <c r="DL14" s="636"/>
      <c r="DM14" s="636"/>
      <c r="DN14" s="636"/>
      <c r="DO14" s="636"/>
      <c r="DP14" s="637"/>
      <c r="DQ14" s="635">
        <v>537823</v>
      </c>
      <c r="DR14" s="636"/>
      <c r="DS14" s="636"/>
      <c r="DT14" s="636"/>
      <c r="DU14" s="636"/>
      <c r="DV14" s="636"/>
      <c r="DW14" s="636"/>
      <c r="DX14" s="636"/>
      <c r="DY14" s="636"/>
      <c r="DZ14" s="636"/>
      <c r="EA14" s="636"/>
      <c r="EB14" s="636"/>
      <c r="EC14" s="692"/>
    </row>
    <row r="15" spans="2:143" ht="11.25" customHeight="1" x14ac:dyDescent="0.15">
      <c r="B15" s="645" t="s">
        <v>257</v>
      </c>
      <c r="C15" s="646"/>
      <c r="D15" s="646"/>
      <c r="E15" s="646"/>
      <c r="F15" s="646"/>
      <c r="G15" s="646"/>
      <c r="H15" s="646"/>
      <c r="I15" s="646"/>
      <c r="J15" s="646"/>
      <c r="K15" s="646"/>
      <c r="L15" s="646"/>
      <c r="M15" s="646"/>
      <c r="N15" s="646"/>
      <c r="O15" s="646"/>
      <c r="P15" s="646"/>
      <c r="Q15" s="647"/>
      <c r="R15" s="666" t="s">
        <v>128</v>
      </c>
      <c r="S15" s="636"/>
      <c r="T15" s="636"/>
      <c r="U15" s="636"/>
      <c r="V15" s="636"/>
      <c r="W15" s="636"/>
      <c r="X15" s="636"/>
      <c r="Y15" s="637"/>
      <c r="Z15" s="684" t="s">
        <v>128</v>
      </c>
      <c r="AA15" s="684"/>
      <c r="AB15" s="684"/>
      <c r="AC15" s="684"/>
      <c r="AD15" s="685" t="s">
        <v>128</v>
      </c>
      <c r="AE15" s="685"/>
      <c r="AF15" s="685"/>
      <c r="AG15" s="685"/>
      <c r="AH15" s="685"/>
      <c r="AI15" s="685"/>
      <c r="AJ15" s="685"/>
      <c r="AK15" s="685"/>
      <c r="AL15" s="667" t="s">
        <v>128</v>
      </c>
      <c r="AM15" s="670"/>
      <c r="AN15" s="670"/>
      <c r="AO15" s="686"/>
      <c r="AP15" s="645" t="s">
        <v>258</v>
      </c>
      <c r="AQ15" s="646"/>
      <c r="AR15" s="646"/>
      <c r="AS15" s="646"/>
      <c r="AT15" s="646"/>
      <c r="AU15" s="646"/>
      <c r="AV15" s="646"/>
      <c r="AW15" s="646"/>
      <c r="AX15" s="646"/>
      <c r="AY15" s="646"/>
      <c r="AZ15" s="646"/>
      <c r="BA15" s="646"/>
      <c r="BB15" s="646"/>
      <c r="BC15" s="646"/>
      <c r="BD15" s="646"/>
      <c r="BE15" s="646"/>
      <c r="BF15" s="647"/>
      <c r="BG15" s="666">
        <v>130346</v>
      </c>
      <c r="BH15" s="636"/>
      <c r="BI15" s="636"/>
      <c r="BJ15" s="636"/>
      <c r="BK15" s="636"/>
      <c r="BL15" s="636"/>
      <c r="BM15" s="636"/>
      <c r="BN15" s="637"/>
      <c r="BO15" s="684">
        <v>7.1</v>
      </c>
      <c r="BP15" s="684"/>
      <c r="BQ15" s="684"/>
      <c r="BR15" s="684"/>
      <c r="BS15" s="685" t="s">
        <v>128</v>
      </c>
      <c r="BT15" s="685"/>
      <c r="BU15" s="685"/>
      <c r="BV15" s="685"/>
      <c r="BW15" s="685"/>
      <c r="BX15" s="685"/>
      <c r="BY15" s="685"/>
      <c r="BZ15" s="685"/>
      <c r="CA15" s="685"/>
      <c r="CB15" s="723"/>
      <c r="CD15" s="645" t="s">
        <v>259</v>
      </c>
      <c r="CE15" s="646"/>
      <c r="CF15" s="646"/>
      <c r="CG15" s="646"/>
      <c r="CH15" s="646"/>
      <c r="CI15" s="646"/>
      <c r="CJ15" s="646"/>
      <c r="CK15" s="646"/>
      <c r="CL15" s="646"/>
      <c r="CM15" s="646"/>
      <c r="CN15" s="646"/>
      <c r="CO15" s="646"/>
      <c r="CP15" s="646"/>
      <c r="CQ15" s="647"/>
      <c r="CR15" s="666">
        <v>654243</v>
      </c>
      <c r="CS15" s="636"/>
      <c r="CT15" s="636"/>
      <c r="CU15" s="636"/>
      <c r="CV15" s="636"/>
      <c r="CW15" s="636"/>
      <c r="CX15" s="636"/>
      <c r="CY15" s="637"/>
      <c r="CZ15" s="684">
        <v>7.3</v>
      </c>
      <c r="DA15" s="684"/>
      <c r="DB15" s="684"/>
      <c r="DC15" s="684"/>
      <c r="DD15" s="635">
        <v>43468</v>
      </c>
      <c r="DE15" s="636"/>
      <c r="DF15" s="636"/>
      <c r="DG15" s="636"/>
      <c r="DH15" s="636"/>
      <c r="DI15" s="636"/>
      <c r="DJ15" s="636"/>
      <c r="DK15" s="636"/>
      <c r="DL15" s="636"/>
      <c r="DM15" s="636"/>
      <c r="DN15" s="636"/>
      <c r="DO15" s="636"/>
      <c r="DP15" s="637"/>
      <c r="DQ15" s="635">
        <v>589859</v>
      </c>
      <c r="DR15" s="636"/>
      <c r="DS15" s="636"/>
      <c r="DT15" s="636"/>
      <c r="DU15" s="636"/>
      <c r="DV15" s="636"/>
      <c r="DW15" s="636"/>
      <c r="DX15" s="636"/>
      <c r="DY15" s="636"/>
      <c r="DZ15" s="636"/>
      <c r="EA15" s="636"/>
      <c r="EB15" s="636"/>
      <c r="EC15" s="692"/>
    </row>
    <row r="16" spans="2:143" ht="11.25" customHeight="1" x14ac:dyDescent="0.15">
      <c r="B16" s="645" t="s">
        <v>260</v>
      </c>
      <c r="C16" s="646"/>
      <c r="D16" s="646"/>
      <c r="E16" s="646"/>
      <c r="F16" s="646"/>
      <c r="G16" s="646"/>
      <c r="H16" s="646"/>
      <c r="I16" s="646"/>
      <c r="J16" s="646"/>
      <c r="K16" s="646"/>
      <c r="L16" s="646"/>
      <c r="M16" s="646"/>
      <c r="N16" s="646"/>
      <c r="O16" s="646"/>
      <c r="P16" s="646"/>
      <c r="Q16" s="647"/>
      <c r="R16" s="666">
        <v>6894</v>
      </c>
      <c r="S16" s="636"/>
      <c r="T16" s="636"/>
      <c r="U16" s="636"/>
      <c r="V16" s="636"/>
      <c r="W16" s="636"/>
      <c r="X16" s="636"/>
      <c r="Y16" s="637"/>
      <c r="Z16" s="684">
        <v>0.1</v>
      </c>
      <c r="AA16" s="684"/>
      <c r="AB16" s="684"/>
      <c r="AC16" s="684"/>
      <c r="AD16" s="685">
        <v>6894</v>
      </c>
      <c r="AE16" s="685"/>
      <c r="AF16" s="685"/>
      <c r="AG16" s="685"/>
      <c r="AH16" s="685"/>
      <c r="AI16" s="685"/>
      <c r="AJ16" s="685"/>
      <c r="AK16" s="685"/>
      <c r="AL16" s="667">
        <v>0.1</v>
      </c>
      <c r="AM16" s="670"/>
      <c r="AN16" s="670"/>
      <c r="AO16" s="686"/>
      <c r="AP16" s="645" t="s">
        <v>261</v>
      </c>
      <c r="AQ16" s="646"/>
      <c r="AR16" s="646"/>
      <c r="AS16" s="646"/>
      <c r="AT16" s="646"/>
      <c r="AU16" s="646"/>
      <c r="AV16" s="646"/>
      <c r="AW16" s="646"/>
      <c r="AX16" s="646"/>
      <c r="AY16" s="646"/>
      <c r="AZ16" s="646"/>
      <c r="BA16" s="646"/>
      <c r="BB16" s="646"/>
      <c r="BC16" s="646"/>
      <c r="BD16" s="646"/>
      <c r="BE16" s="646"/>
      <c r="BF16" s="647"/>
      <c r="BG16" s="666" t="s">
        <v>128</v>
      </c>
      <c r="BH16" s="636"/>
      <c r="BI16" s="636"/>
      <c r="BJ16" s="636"/>
      <c r="BK16" s="636"/>
      <c r="BL16" s="636"/>
      <c r="BM16" s="636"/>
      <c r="BN16" s="637"/>
      <c r="BO16" s="684" t="s">
        <v>128</v>
      </c>
      <c r="BP16" s="684"/>
      <c r="BQ16" s="684"/>
      <c r="BR16" s="684"/>
      <c r="BS16" s="685" t="s">
        <v>128</v>
      </c>
      <c r="BT16" s="685"/>
      <c r="BU16" s="685"/>
      <c r="BV16" s="685"/>
      <c r="BW16" s="685"/>
      <c r="BX16" s="685"/>
      <c r="BY16" s="685"/>
      <c r="BZ16" s="685"/>
      <c r="CA16" s="685"/>
      <c r="CB16" s="723"/>
      <c r="CD16" s="645" t="s">
        <v>262</v>
      </c>
      <c r="CE16" s="646"/>
      <c r="CF16" s="646"/>
      <c r="CG16" s="646"/>
      <c r="CH16" s="646"/>
      <c r="CI16" s="646"/>
      <c r="CJ16" s="646"/>
      <c r="CK16" s="646"/>
      <c r="CL16" s="646"/>
      <c r="CM16" s="646"/>
      <c r="CN16" s="646"/>
      <c r="CO16" s="646"/>
      <c r="CP16" s="646"/>
      <c r="CQ16" s="647"/>
      <c r="CR16" s="666">
        <v>3648</v>
      </c>
      <c r="CS16" s="636"/>
      <c r="CT16" s="636"/>
      <c r="CU16" s="636"/>
      <c r="CV16" s="636"/>
      <c r="CW16" s="636"/>
      <c r="CX16" s="636"/>
      <c r="CY16" s="637"/>
      <c r="CZ16" s="684">
        <v>0</v>
      </c>
      <c r="DA16" s="684"/>
      <c r="DB16" s="684"/>
      <c r="DC16" s="684"/>
      <c r="DD16" s="635" t="s">
        <v>128</v>
      </c>
      <c r="DE16" s="636"/>
      <c r="DF16" s="636"/>
      <c r="DG16" s="636"/>
      <c r="DH16" s="636"/>
      <c r="DI16" s="636"/>
      <c r="DJ16" s="636"/>
      <c r="DK16" s="636"/>
      <c r="DL16" s="636"/>
      <c r="DM16" s="636"/>
      <c r="DN16" s="636"/>
      <c r="DO16" s="636"/>
      <c r="DP16" s="637"/>
      <c r="DQ16" s="635">
        <v>3648</v>
      </c>
      <c r="DR16" s="636"/>
      <c r="DS16" s="636"/>
      <c r="DT16" s="636"/>
      <c r="DU16" s="636"/>
      <c r="DV16" s="636"/>
      <c r="DW16" s="636"/>
      <c r="DX16" s="636"/>
      <c r="DY16" s="636"/>
      <c r="DZ16" s="636"/>
      <c r="EA16" s="636"/>
      <c r="EB16" s="636"/>
      <c r="EC16" s="692"/>
    </row>
    <row r="17" spans="2:133" ht="11.25" customHeight="1" x14ac:dyDescent="0.15">
      <c r="B17" s="645" t="s">
        <v>263</v>
      </c>
      <c r="C17" s="646"/>
      <c r="D17" s="646"/>
      <c r="E17" s="646"/>
      <c r="F17" s="646"/>
      <c r="G17" s="646"/>
      <c r="H17" s="646"/>
      <c r="I17" s="646"/>
      <c r="J17" s="646"/>
      <c r="K17" s="646"/>
      <c r="L17" s="646"/>
      <c r="M17" s="646"/>
      <c r="N17" s="646"/>
      <c r="O17" s="646"/>
      <c r="P17" s="646"/>
      <c r="Q17" s="647"/>
      <c r="R17" s="666">
        <v>16344</v>
      </c>
      <c r="S17" s="636"/>
      <c r="T17" s="636"/>
      <c r="U17" s="636"/>
      <c r="V17" s="636"/>
      <c r="W17" s="636"/>
      <c r="X17" s="636"/>
      <c r="Y17" s="637"/>
      <c r="Z17" s="684">
        <v>0.2</v>
      </c>
      <c r="AA17" s="684"/>
      <c r="AB17" s="684"/>
      <c r="AC17" s="684"/>
      <c r="AD17" s="685">
        <v>16344</v>
      </c>
      <c r="AE17" s="685"/>
      <c r="AF17" s="685"/>
      <c r="AG17" s="685"/>
      <c r="AH17" s="685"/>
      <c r="AI17" s="685"/>
      <c r="AJ17" s="685"/>
      <c r="AK17" s="685"/>
      <c r="AL17" s="667">
        <v>0.3</v>
      </c>
      <c r="AM17" s="670"/>
      <c r="AN17" s="670"/>
      <c r="AO17" s="686"/>
      <c r="AP17" s="645" t="s">
        <v>264</v>
      </c>
      <c r="AQ17" s="646"/>
      <c r="AR17" s="646"/>
      <c r="AS17" s="646"/>
      <c r="AT17" s="646"/>
      <c r="AU17" s="646"/>
      <c r="AV17" s="646"/>
      <c r="AW17" s="646"/>
      <c r="AX17" s="646"/>
      <c r="AY17" s="646"/>
      <c r="AZ17" s="646"/>
      <c r="BA17" s="646"/>
      <c r="BB17" s="646"/>
      <c r="BC17" s="646"/>
      <c r="BD17" s="646"/>
      <c r="BE17" s="646"/>
      <c r="BF17" s="647"/>
      <c r="BG17" s="666" t="s">
        <v>128</v>
      </c>
      <c r="BH17" s="636"/>
      <c r="BI17" s="636"/>
      <c r="BJ17" s="636"/>
      <c r="BK17" s="636"/>
      <c r="BL17" s="636"/>
      <c r="BM17" s="636"/>
      <c r="BN17" s="637"/>
      <c r="BO17" s="684" t="s">
        <v>128</v>
      </c>
      <c r="BP17" s="684"/>
      <c r="BQ17" s="684"/>
      <c r="BR17" s="684"/>
      <c r="BS17" s="685" t="s">
        <v>128</v>
      </c>
      <c r="BT17" s="685"/>
      <c r="BU17" s="685"/>
      <c r="BV17" s="685"/>
      <c r="BW17" s="685"/>
      <c r="BX17" s="685"/>
      <c r="BY17" s="685"/>
      <c r="BZ17" s="685"/>
      <c r="CA17" s="685"/>
      <c r="CB17" s="723"/>
      <c r="CD17" s="645" t="s">
        <v>265</v>
      </c>
      <c r="CE17" s="646"/>
      <c r="CF17" s="646"/>
      <c r="CG17" s="646"/>
      <c r="CH17" s="646"/>
      <c r="CI17" s="646"/>
      <c r="CJ17" s="646"/>
      <c r="CK17" s="646"/>
      <c r="CL17" s="646"/>
      <c r="CM17" s="646"/>
      <c r="CN17" s="646"/>
      <c r="CO17" s="646"/>
      <c r="CP17" s="646"/>
      <c r="CQ17" s="647"/>
      <c r="CR17" s="666">
        <v>666705</v>
      </c>
      <c r="CS17" s="636"/>
      <c r="CT17" s="636"/>
      <c r="CU17" s="636"/>
      <c r="CV17" s="636"/>
      <c r="CW17" s="636"/>
      <c r="CX17" s="636"/>
      <c r="CY17" s="637"/>
      <c r="CZ17" s="684">
        <v>7.4</v>
      </c>
      <c r="DA17" s="684"/>
      <c r="DB17" s="684"/>
      <c r="DC17" s="684"/>
      <c r="DD17" s="635" t="s">
        <v>128</v>
      </c>
      <c r="DE17" s="636"/>
      <c r="DF17" s="636"/>
      <c r="DG17" s="636"/>
      <c r="DH17" s="636"/>
      <c r="DI17" s="636"/>
      <c r="DJ17" s="636"/>
      <c r="DK17" s="636"/>
      <c r="DL17" s="636"/>
      <c r="DM17" s="636"/>
      <c r="DN17" s="636"/>
      <c r="DO17" s="636"/>
      <c r="DP17" s="637"/>
      <c r="DQ17" s="635">
        <v>659670</v>
      </c>
      <c r="DR17" s="636"/>
      <c r="DS17" s="636"/>
      <c r="DT17" s="636"/>
      <c r="DU17" s="636"/>
      <c r="DV17" s="636"/>
      <c r="DW17" s="636"/>
      <c r="DX17" s="636"/>
      <c r="DY17" s="636"/>
      <c r="DZ17" s="636"/>
      <c r="EA17" s="636"/>
      <c r="EB17" s="636"/>
      <c r="EC17" s="692"/>
    </row>
    <row r="18" spans="2:133" ht="11.25" customHeight="1" x14ac:dyDescent="0.15">
      <c r="B18" s="645" t="s">
        <v>266</v>
      </c>
      <c r="C18" s="646"/>
      <c r="D18" s="646"/>
      <c r="E18" s="646"/>
      <c r="F18" s="646"/>
      <c r="G18" s="646"/>
      <c r="H18" s="646"/>
      <c r="I18" s="646"/>
      <c r="J18" s="646"/>
      <c r="K18" s="646"/>
      <c r="L18" s="646"/>
      <c r="M18" s="646"/>
      <c r="N18" s="646"/>
      <c r="O18" s="646"/>
      <c r="P18" s="646"/>
      <c r="Q18" s="647"/>
      <c r="R18" s="666">
        <v>28206</v>
      </c>
      <c r="S18" s="636"/>
      <c r="T18" s="636"/>
      <c r="U18" s="636"/>
      <c r="V18" s="636"/>
      <c r="W18" s="636"/>
      <c r="X18" s="636"/>
      <c r="Y18" s="637"/>
      <c r="Z18" s="684">
        <v>0.3</v>
      </c>
      <c r="AA18" s="684"/>
      <c r="AB18" s="684"/>
      <c r="AC18" s="684"/>
      <c r="AD18" s="685">
        <v>28206</v>
      </c>
      <c r="AE18" s="685"/>
      <c r="AF18" s="685"/>
      <c r="AG18" s="685"/>
      <c r="AH18" s="685"/>
      <c r="AI18" s="685"/>
      <c r="AJ18" s="685"/>
      <c r="AK18" s="685"/>
      <c r="AL18" s="667">
        <v>0.5</v>
      </c>
      <c r="AM18" s="670"/>
      <c r="AN18" s="670"/>
      <c r="AO18" s="686"/>
      <c r="AP18" s="645" t="s">
        <v>267</v>
      </c>
      <c r="AQ18" s="646"/>
      <c r="AR18" s="646"/>
      <c r="AS18" s="646"/>
      <c r="AT18" s="646"/>
      <c r="AU18" s="646"/>
      <c r="AV18" s="646"/>
      <c r="AW18" s="646"/>
      <c r="AX18" s="646"/>
      <c r="AY18" s="646"/>
      <c r="AZ18" s="646"/>
      <c r="BA18" s="646"/>
      <c r="BB18" s="646"/>
      <c r="BC18" s="646"/>
      <c r="BD18" s="646"/>
      <c r="BE18" s="646"/>
      <c r="BF18" s="647"/>
      <c r="BG18" s="666" t="s">
        <v>128</v>
      </c>
      <c r="BH18" s="636"/>
      <c r="BI18" s="636"/>
      <c r="BJ18" s="636"/>
      <c r="BK18" s="636"/>
      <c r="BL18" s="636"/>
      <c r="BM18" s="636"/>
      <c r="BN18" s="637"/>
      <c r="BO18" s="684" t="s">
        <v>128</v>
      </c>
      <c r="BP18" s="684"/>
      <c r="BQ18" s="684"/>
      <c r="BR18" s="684"/>
      <c r="BS18" s="685" t="s">
        <v>128</v>
      </c>
      <c r="BT18" s="685"/>
      <c r="BU18" s="685"/>
      <c r="BV18" s="685"/>
      <c r="BW18" s="685"/>
      <c r="BX18" s="685"/>
      <c r="BY18" s="685"/>
      <c r="BZ18" s="685"/>
      <c r="CA18" s="685"/>
      <c r="CB18" s="723"/>
      <c r="CD18" s="645" t="s">
        <v>268</v>
      </c>
      <c r="CE18" s="646"/>
      <c r="CF18" s="646"/>
      <c r="CG18" s="646"/>
      <c r="CH18" s="646"/>
      <c r="CI18" s="646"/>
      <c r="CJ18" s="646"/>
      <c r="CK18" s="646"/>
      <c r="CL18" s="646"/>
      <c r="CM18" s="646"/>
      <c r="CN18" s="646"/>
      <c r="CO18" s="646"/>
      <c r="CP18" s="646"/>
      <c r="CQ18" s="647"/>
      <c r="CR18" s="666" t="s">
        <v>128</v>
      </c>
      <c r="CS18" s="636"/>
      <c r="CT18" s="636"/>
      <c r="CU18" s="636"/>
      <c r="CV18" s="636"/>
      <c r="CW18" s="636"/>
      <c r="CX18" s="636"/>
      <c r="CY18" s="637"/>
      <c r="CZ18" s="684" t="s">
        <v>128</v>
      </c>
      <c r="DA18" s="684"/>
      <c r="DB18" s="684"/>
      <c r="DC18" s="684"/>
      <c r="DD18" s="635" t="s">
        <v>128</v>
      </c>
      <c r="DE18" s="636"/>
      <c r="DF18" s="636"/>
      <c r="DG18" s="636"/>
      <c r="DH18" s="636"/>
      <c r="DI18" s="636"/>
      <c r="DJ18" s="636"/>
      <c r="DK18" s="636"/>
      <c r="DL18" s="636"/>
      <c r="DM18" s="636"/>
      <c r="DN18" s="636"/>
      <c r="DO18" s="636"/>
      <c r="DP18" s="637"/>
      <c r="DQ18" s="635" t="s">
        <v>128</v>
      </c>
      <c r="DR18" s="636"/>
      <c r="DS18" s="636"/>
      <c r="DT18" s="636"/>
      <c r="DU18" s="636"/>
      <c r="DV18" s="636"/>
      <c r="DW18" s="636"/>
      <c r="DX18" s="636"/>
      <c r="DY18" s="636"/>
      <c r="DZ18" s="636"/>
      <c r="EA18" s="636"/>
      <c r="EB18" s="636"/>
      <c r="EC18" s="692"/>
    </row>
    <row r="19" spans="2:133" ht="11.25" customHeight="1" x14ac:dyDescent="0.15">
      <c r="B19" s="645" t="s">
        <v>269</v>
      </c>
      <c r="C19" s="646"/>
      <c r="D19" s="646"/>
      <c r="E19" s="646"/>
      <c r="F19" s="646"/>
      <c r="G19" s="646"/>
      <c r="H19" s="646"/>
      <c r="I19" s="646"/>
      <c r="J19" s="646"/>
      <c r="K19" s="646"/>
      <c r="L19" s="646"/>
      <c r="M19" s="646"/>
      <c r="N19" s="646"/>
      <c r="O19" s="646"/>
      <c r="P19" s="646"/>
      <c r="Q19" s="647"/>
      <c r="R19" s="666">
        <v>9719</v>
      </c>
      <c r="S19" s="636"/>
      <c r="T19" s="636"/>
      <c r="U19" s="636"/>
      <c r="V19" s="636"/>
      <c r="W19" s="636"/>
      <c r="X19" s="636"/>
      <c r="Y19" s="637"/>
      <c r="Z19" s="684">
        <v>0.1</v>
      </c>
      <c r="AA19" s="684"/>
      <c r="AB19" s="684"/>
      <c r="AC19" s="684"/>
      <c r="AD19" s="685">
        <v>9719</v>
      </c>
      <c r="AE19" s="685"/>
      <c r="AF19" s="685"/>
      <c r="AG19" s="685"/>
      <c r="AH19" s="685"/>
      <c r="AI19" s="685"/>
      <c r="AJ19" s="685"/>
      <c r="AK19" s="685"/>
      <c r="AL19" s="667">
        <v>0.2</v>
      </c>
      <c r="AM19" s="670"/>
      <c r="AN19" s="670"/>
      <c r="AO19" s="686"/>
      <c r="AP19" s="645" t="s">
        <v>270</v>
      </c>
      <c r="AQ19" s="646"/>
      <c r="AR19" s="646"/>
      <c r="AS19" s="646"/>
      <c r="AT19" s="646"/>
      <c r="AU19" s="646"/>
      <c r="AV19" s="646"/>
      <c r="AW19" s="646"/>
      <c r="AX19" s="646"/>
      <c r="AY19" s="646"/>
      <c r="AZ19" s="646"/>
      <c r="BA19" s="646"/>
      <c r="BB19" s="646"/>
      <c r="BC19" s="646"/>
      <c r="BD19" s="646"/>
      <c r="BE19" s="646"/>
      <c r="BF19" s="647"/>
      <c r="BG19" s="666" t="s">
        <v>128</v>
      </c>
      <c r="BH19" s="636"/>
      <c r="BI19" s="636"/>
      <c r="BJ19" s="636"/>
      <c r="BK19" s="636"/>
      <c r="BL19" s="636"/>
      <c r="BM19" s="636"/>
      <c r="BN19" s="637"/>
      <c r="BO19" s="684" t="s">
        <v>128</v>
      </c>
      <c r="BP19" s="684"/>
      <c r="BQ19" s="684"/>
      <c r="BR19" s="684"/>
      <c r="BS19" s="685" t="s">
        <v>128</v>
      </c>
      <c r="BT19" s="685"/>
      <c r="BU19" s="685"/>
      <c r="BV19" s="685"/>
      <c r="BW19" s="685"/>
      <c r="BX19" s="685"/>
      <c r="BY19" s="685"/>
      <c r="BZ19" s="685"/>
      <c r="CA19" s="685"/>
      <c r="CB19" s="723"/>
      <c r="CD19" s="645" t="s">
        <v>271</v>
      </c>
      <c r="CE19" s="646"/>
      <c r="CF19" s="646"/>
      <c r="CG19" s="646"/>
      <c r="CH19" s="646"/>
      <c r="CI19" s="646"/>
      <c r="CJ19" s="646"/>
      <c r="CK19" s="646"/>
      <c r="CL19" s="646"/>
      <c r="CM19" s="646"/>
      <c r="CN19" s="646"/>
      <c r="CO19" s="646"/>
      <c r="CP19" s="646"/>
      <c r="CQ19" s="647"/>
      <c r="CR19" s="666" t="s">
        <v>128</v>
      </c>
      <c r="CS19" s="636"/>
      <c r="CT19" s="636"/>
      <c r="CU19" s="636"/>
      <c r="CV19" s="636"/>
      <c r="CW19" s="636"/>
      <c r="CX19" s="636"/>
      <c r="CY19" s="637"/>
      <c r="CZ19" s="684" t="s">
        <v>128</v>
      </c>
      <c r="DA19" s="684"/>
      <c r="DB19" s="684"/>
      <c r="DC19" s="684"/>
      <c r="DD19" s="635" t="s">
        <v>128</v>
      </c>
      <c r="DE19" s="636"/>
      <c r="DF19" s="636"/>
      <c r="DG19" s="636"/>
      <c r="DH19" s="636"/>
      <c r="DI19" s="636"/>
      <c r="DJ19" s="636"/>
      <c r="DK19" s="636"/>
      <c r="DL19" s="636"/>
      <c r="DM19" s="636"/>
      <c r="DN19" s="636"/>
      <c r="DO19" s="636"/>
      <c r="DP19" s="637"/>
      <c r="DQ19" s="635" t="s">
        <v>128</v>
      </c>
      <c r="DR19" s="636"/>
      <c r="DS19" s="636"/>
      <c r="DT19" s="636"/>
      <c r="DU19" s="636"/>
      <c r="DV19" s="636"/>
      <c r="DW19" s="636"/>
      <c r="DX19" s="636"/>
      <c r="DY19" s="636"/>
      <c r="DZ19" s="636"/>
      <c r="EA19" s="636"/>
      <c r="EB19" s="636"/>
      <c r="EC19" s="692"/>
    </row>
    <row r="20" spans="2:133" ht="11.25" customHeight="1" x14ac:dyDescent="0.15">
      <c r="B20" s="645" t="s">
        <v>272</v>
      </c>
      <c r="C20" s="646"/>
      <c r="D20" s="646"/>
      <c r="E20" s="646"/>
      <c r="F20" s="646"/>
      <c r="G20" s="646"/>
      <c r="H20" s="646"/>
      <c r="I20" s="646"/>
      <c r="J20" s="646"/>
      <c r="K20" s="646"/>
      <c r="L20" s="646"/>
      <c r="M20" s="646"/>
      <c r="N20" s="646"/>
      <c r="O20" s="646"/>
      <c r="P20" s="646"/>
      <c r="Q20" s="647"/>
      <c r="R20" s="666">
        <v>2322</v>
      </c>
      <c r="S20" s="636"/>
      <c r="T20" s="636"/>
      <c r="U20" s="636"/>
      <c r="V20" s="636"/>
      <c r="W20" s="636"/>
      <c r="X20" s="636"/>
      <c r="Y20" s="637"/>
      <c r="Z20" s="684">
        <v>0</v>
      </c>
      <c r="AA20" s="684"/>
      <c r="AB20" s="684"/>
      <c r="AC20" s="684"/>
      <c r="AD20" s="685">
        <v>2322</v>
      </c>
      <c r="AE20" s="685"/>
      <c r="AF20" s="685"/>
      <c r="AG20" s="685"/>
      <c r="AH20" s="685"/>
      <c r="AI20" s="685"/>
      <c r="AJ20" s="685"/>
      <c r="AK20" s="685"/>
      <c r="AL20" s="667">
        <v>0</v>
      </c>
      <c r="AM20" s="670"/>
      <c r="AN20" s="670"/>
      <c r="AO20" s="686"/>
      <c r="AP20" s="645" t="s">
        <v>273</v>
      </c>
      <c r="AQ20" s="646"/>
      <c r="AR20" s="646"/>
      <c r="AS20" s="646"/>
      <c r="AT20" s="646"/>
      <c r="AU20" s="646"/>
      <c r="AV20" s="646"/>
      <c r="AW20" s="646"/>
      <c r="AX20" s="646"/>
      <c r="AY20" s="646"/>
      <c r="AZ20" s="646"/>
      <c r="BA20" s="646"/>
      <c r="BB20" s="646"/>
      <c r="BC20" s="646"/>
      <c r="BD20" s="646"/>
      <c r="BE20" s="646"/>
      <c r="BF20" s="647"/>
      <c r="BG20" s="666" t="s">
        <v>128</v>
      </c>
      <c r="BH20" s="636"/>
      <c r="BI20" s="636"/>
      <c r="BJ20" s="636"/>
      <c r="BK20" s="636"/>
      <c r="BL20" s="636"/>
      <c r="BM20" s="636"/>
      <c r="BN20" s="637"/>
      <c r="BO20" s="684" t="s">
        <v>128</v>
      </c>
      <c r="BP20" s="684"/>
      <c r="BQ20" s="684"/>
      <c r="BR20" s="684"/>
      <c r="BS20" s="685" t="s">
        <v>128</v>
      </c>
      <c r="BT20" s="685"/>
      <c r="BU20" s="685"/>
      <c r="BV20" s="685"/>
      <c r="BW20" s="685"/>
      <c r="BX20" s="685"/>
      <c r="BY20" s="685"/>
      <c r="BZ20" s="685"/>
      <c r="CA20" s="685"/>
      <c r="CB20" s="723"/>
      <c r="CD20" s="645" t="s">
        <v>274</v>
      </c>
      <c r="CE20" s="646"/>
      <c r="CF20" s="646"/>
      <c r="CG20" s="646"/>
      <c r="CH20" s="646"/>
      <c r="CI20" s="646"/>
      <c r="CJ20" s="646"/>
      <c r="CK20" s="646"/>
      <c r="CL20" s="646"/>
      <c r="CM20" s="646"/>
      <c r="CN20" s="646"/>
      <c r="CO20" s="646"/>
      <c r="CP20" s="646"/>
      <c r="CQ20" s="647"/>
      <c r="CR20" s="666">
        <v>9000368</v>
      </c>
      <c r="CS20" s="636"/>
      <c r="CT20" s="636"/>
      <c r="CU20" s="636"/>
      <c r="CV20" s="636"/>
      <c r="CW20" s="636"/>
      <c r="CX20" s="636"/>
      <c r="CY20" s="637"/>
      <c r="CZ20" s="684">
        <v>100</v>
      </c>
      <c r="DA20" s="684"/>
      <c r="DB20" s="684"/>
      <c r="DC20" s="684"/>
      <c r="DD20" s="635">
        <v>690017</v>
      </c>
      <c r="DE20" s="636"/>
      <c r="DF20" s="636"/>
      <c r="DG20" s="636"/>
      <c r="DH20" s="636"/>
      <c r="DI20" s="636"/>
      <c r="DJ20" s="636"/>
      <c r="DK20" s="636"/>
      <c r="DL20" s="636"/>
      <c r="DM20" s="636"/>
      <c r="DN20" s="636"/>
      <c r="DO20" s="636"/>
      <c r="DP20" s="637"/>
      <c r="DQ20" s="635">
        <v>6018753</v>
      </c>
      <c r="DR20" s="636"/>
      <c r="DS20" s="636"/>
      <c r="DT20" s="636"/>
      <c r="DU20" s="636"/>
      <c r="DV20" s="636"/>
      <c r="DW20" s="636"/>
      <c r="DX20" s="636"/>
      <c r="DY20" s="636"/>
      <c r="DZ20" s="636"/>
      <c r="EA20" s="636"/>
      <c r="EB20" s="636"/>
      <c r="EC20" s="692"/>
    </row>
    <row r="21" spans="2:133" ht="11.25" customHeight="1" x14ac:dyDescent="0.15">
      <c r="B21" s="645" t="s">
        <v>275</v>
      </c>
      <c r="C21" s="646"/>
      <c r="D21" s="646"/>
      <c r="E21" s="646"/>
      <c r="F21" s="646"/>
      <c r="G21" s="646"/>
      <c r="H21" s="646"/>
      <c r="I21" s="646"/>
      <c r="J21" s="646"/>
      <c r="K21" s="646"/>
      <c r="L21" s="646"/>
      <c r="M21" s="646"/>
      <c r="N21" s="646"/>
      <c r="O21" s="646"/>
      <c r="P21" s="646"/>
      <c r="Q21" s="647"/>
      <c r="R21" s="666">
        <v>1202</v>
      </c>
      <c r="S21" s="636"/>
      <c r="T21" s="636"/>
      <c r="U21" s="636"/>
      <c r="V21" s="636"/>
      <c r="W21" s="636"/>
      <c r="X21" s="636"/>
      <c r="Y21" s="637"/>
      <c r="Z21" s="684">
        <v>0</v>
      </c>
      <c r="AA21" s="684"/>
      <c r="AB21" s="684"/>
      <c r="AC21" s="684"/>
      <c r="AD21" s="685">
        <v>1202</v>
      </c>
      <c r="AE21" s="685"/>
      <c r="AF21" s="685"/>
      <c r="AG21" s="685"/>
      <c r="AH21" s="685"/>
      <c r="AI21" s="685"/>
      <c r="AJ21" s="685"/>
      <c r="AK21" s="685"/>
      <c r="AL21" s="667">
        <v>0</v>
      </c>
      <c r="AM21" s="670"/>
      <c r="AN21" s="670"/>
      <c r="AO21" s="686"/>
      <c r="AP21" s="645" t="s">
        <v>276</v>
      </c>
      <c r="AQ21" s="731"/>
      <c r="AR21" s="731"/>
      <c r="AS21" s="731"/>
      <c r="AT21" s="731"/>
      <c r="AU21" s="731"/>
      <c r="AV21" s="731"/>
      <c r="AW21" s="731"/>
      <c r="AX21" s="731"/>
      <c r="AY21" s="731"/>
      <c r="AZ21" s="731"/>
      <c r="BA21" s="731"/>
      <c r="BB21" s="731"/>
      <c r="BC21" s="731"/>
      <c r="BD21" s="731"/>
      <c r="BE21" s="731"/>
      <c r="BF21" s="732"/>
      <c r="BG21" s="666" t="s">
        <v>128</v>
      </c>
      <c r="BH21" s="636"/>
      <c r="BI21" s="636"/>
      <c r="BJ21" s="636"/>
      <c r="BK21" s="636"/>
      <c r="BL21" s="636"/>
      <c r="BM21" s="636"/>
      <c r="BN21" s="637"/>
      <c r="BO21" s="684" t="s">
        <v>128</v>
      </c>
      <c r="BP21" s="684"/>
      <c r="BQ21" s="684"/>
      <c r="BR21" s="684"/>
      <c r="BS21" s="685" t="s">
        <v>128</v>
      </c>
      <c r="BT21" s="685"/>
      <c r="BU21" s="685"/>
      <c r="BV21" s="685"/>
      <c r="BW21" s="685"/>
      <c r="BX21" s="685"/>
      <c r="BY21" s="685"/>
      <c r="BZ21" s="685"/>
      <c r="CA21" s="685"/>
      <c r="CB21" s="723"/>
      <c r="CD21" s="648"/>
      <c r="CE21" s="649"/>
      <c r="CF21" s="649"/>
      <c r="CG21" s="649"/>
      <c r="CH21" s="649"/>
      <c r="CI21" s="649"/>
      <c r="CJ21" s="649"/>
      <c r="CK21" s="649"/>
      <c r="CL21" s="649"/>
      <c r="CM21" s="649"/>
      <c r="CN21" s="649"/>
      <c r="CO21" s="649"/>
      <c r="CP21" s="649"/>
      <c r="CQ21" s="650"/>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15">
      <c r="B22" s="715" t="s">
        <v>277</v>
      </c>
      <c r="C22" s="716"/>
      <c r="D22" s="716"/>
      <c r="E22" s="716"/>
      <c r="F22" s="716"/>
      <c r="G22" s="716"/>
      <c r="H22" s="716"/>
      <c r="I22" s="716"/>
      <c r="J22" s="716"/>
      <c r="K22" s="716"/>
      <c r="L22" s="716"/>
      <c r="M22" s="716"/>
      <c r="N22" s="716"/>
      <c r="O22" s="716"/>
      <c r="P22" s="716"/>
      <c r="Q22" s="717"/>
      <c r="R22" s="666">
        <v>14963</v>
      </c>
      <c r="S22" s="636"/>
      <c r="T22" s="636"/>
      <c r="U22" s="636"/>
      <c r="V22" s="636"/>
      <c r="W22" s="636"/>
      <c r="X22" s="636"/>
      <c r="Y22" s="637"/>
      <c r="Z22" s="684">
        <v>0.2</v>
      </c>
      <c r="AA22" s="684"/>
      <c r="AB22" s="684"/>
      <c r="AC22" s="684"/>
      <c r="AD22" s="685">
        <v>14963</v>
      </c>
      <c r="AE22" s="685"/>
      <c r="AF22" s="685"/>
      <c r="AG22" s="685"/>
      <c r="AH22" s="685"/>
      <c r="AI22" s="685"/>
      <c r="AJ22" s="685"/>
      <c r="AK22" s="685"/>
      <c r="AL22" s="667">
        <v>0.30000001192092896</v>
      </c>
      <c r="AM22" s="670"/>
      <c r="AN22" s="670"/>
      <c r="AO22" s="686"/>
      <c r="AP22" s="645" t="s">
        <v>278</v>
      </c>
      <c r="AQ22" s="731"/>
      <c r="AR22" s="731"/>
      <c r="AS22" s="731"/>
      <c r="AT22" s="731"/>
      <c r="AU22" s="731"/>
      <c r="AV22" s="731"/>
      <c r="AW22" s="731"/>
      <c r="AX22" s="731"/>
      <c r="AY22" s="731"/>
      <c r="AZ22" s="731"/>
      <c r="BA22" s="731"/>
      <c r="BB22" s="731"/>
      <c r="BC22" s="731"/>
      <c r="BD22" s="731"/>
      <c r="BE22" s="731"/>
      <c r="BF22" s="732"/>
      <c r="BG22" s="666" t="s">
        <v>128</v>
      </c>
      <c r="BH22" s="636"/>
      <c r="BI22" s="636"/>
      <c r="BJ22" s="636"/>
      <c r="BK22" s="636"/>
      <c r="BL22" s="636"/>
      <c r="BM22" s="636"/>
      <c r="BN22" s="637"/>
      <c r="BO22" s="684" t="s">
        <v>128</v>
      </c>
      <c r="BP22" s="684"/>
      <c r="BQ22" s="684"/>
      <c r="BR22" s="684"/>
      <c r="BS22" s="685" t="s">
        <v>128</v>
      </c>
      <c r="BT22" s="685"/>
      <c r="BU22" s="685"/>
      <c r="BV22" s="685"/>
      <c r="BW22" s="685"/>
      <c r="BX22" s="685"/>
      <c r="BY22" s="685"/>
      <c r="BZ22" s="685"/>
      <c r="CA22" s="685"/>
      <c r="CB22" s="723"/>
      <c r="CD22" s="711" t="s">
        <v>279</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45" t="s">
        <v>280</v>
      </c>
      <c r="C23" s="646"/>
      <c r="D23" s="646"/>
      <c r="E23" s="646"/>
      <c r="F23" s="646"/>
      <c r="G23" s="646"/>
      <c r="H23" s="646"/>
      <c r="I23" s="646"/>
      <c r="J23" s="646"/>
      <c r="K23" s="646"/>
      <c r="L23" s="646"/>
      <c r="M23" s="646"/>
      <c r="N23" s="646"/>
      <c r="O23" s="646"/>
      <c r="P23" s="646"/>
      <c r="Q23" s="647"/>
      <c r="R23" s="666">
        <v>3103616</v>
      </c>
      <c r="S23" s="636"/>
      <c r="T23" s="636"/>
      <c r="U23" s="636"/>
      <c r="V23" s="636"/>
      <c r="W23" s="636"/>
      <c r="X23" s="636"/>
      <c r="Y23" s="637"/>
      <c r="Z23" s="684">
        <v>32.1</v>
      </c>
      <c r="AA23" s="684"/>
      <c r="AB23" s="684"/>
      <c r="AC23" s="684"/>
      <c r="AD23" s="685">
        <v>2665840</v>
      </c>
      <c r="AE23" s="685"/>
      <c r="AF23" s="685"/>
      <c r="AG23" s="685"/>
      <c r="AH23" s="685"/>
      <c r="AI23" s="685"/>
      <c r="AJ23" s="685"/>
      <c r="AK23" s="685"/>
      <c r="AL23" s="667">
        <v>51.7</v>
      </c>
      <c r="AM23" s="670"/>
      <c r="AN23" s="670"/>
      <c r="AO23" s="686"/>
      <c r="AP23" s="645" t="s">
        <v>281</v>
      </c>
      <c r="AQ23" s="731"/>
      <c r="AR23" s="731"/>
      <c r="AS23" s="731"/>
      <c r="AT23" s="731"/>
      <c r="AU23" s="731"/>
      <c r="AV23" s="731"/>
      <c r="AW23" s="731"/>
      <c r="AX23" s="731"/>
      <c r="AY23" s="731"/>
      <c r="AZ23" s="731"/>
      <c r="BA23" s="731"/>
      <c r="BB23" s="731"/>
      <c r="BC23" s="731"/>
      <c r="BD23" s="731"/>
      <c r="BE23" s="731"/>
      <c r="BF23" s="732"/>
      <c r="BG23" s="666" t="s">
        <v>128</v>
      </c>
      <c r="BH23" s="636"/>
      <c r="BI23" s="636"/>
      <c r="BJ23" s="636"/>
      <c r="BK23" s="636"/>
      <c r="BL23" s="636"/>
      <c r="BM23" s="636"/>
      <c r="BN23" s="637"/>
      <c r="BO23" s="684" t="s">
        <v>128</v>
      </c>
      <c r="BP23" s="684"/>
      <c r="BQ23" s="684"/>
      <c r="BR23" s="684"/>
      <c r="BS23" s="685" t="s">
        <v>128</v>
      </c>
      <c r="BT23" s="685"/>
      <c r="BU23" s="685"/>
      <c r="BV23" s="685"/>
      <c r="BW23" s="685"/>
      <c r="BX23" s="685"/>
      <c r="BY23" s="685"/>
      <c r="BZ23" s="685"/>
      <c r="CA23" s="685"/>
      <c r="CB23" s="723"/>
      <c r="CD23" s="711" t="s">
        <v>220</v>
      </c>
      <c r="CE23" s="712"/>
      <c r="CF23" s="712"/>
      <c r="CG23" s="712"/>
      <c r="CH23" s="712"/>
      <c r="CI23" s="712"/>
      <c r="CJ23" s="712"/>
      <c r="CK23" s="712"/>
      <c r="CL23" s="712"/>
      <c r="CM23" s="712"/>
      <c r="CN23" s="712"/>
      <c r="CO23" s="712"/>
      <c r="CP23" s="712"/>
      <c r="CQ23" s="713"/>
      <c r="CR23" s="711" t="s">
        <v>282</v>
      </c>
      <c r="CS23" s="712"/>
      <c r="CT23" s="712"/>
      <c r="CU23" s="712"/>
      <c r="CV23" s="712"/>
      <c r="CW23" s="712"/>
      <c r="CX23" s="712"/>
      <c r="CY23" s="713"/>
      <c r="CZ23" s="711" t="s">
        <v>283</v>
      </c>
      <c r="DA23" s="712"/>
      <c r="DB23" s="712"/>
      <c r="DC23" s="713"/>
      <c r="DD23" s="711" t="s">
        <v>284</v>
      </c>
      <c r="DE23" s="712"/>
      <c r="DF23" s="712"/>
      <c r="DG23" s="712"/>
      <c r="DH23" s="712"/>
      <c r="DI23" s="712"/>
      <c r="DJ23" s="712"/>
      <c r="DK23" s="713"/>
      <c r="DL23" s="738" t="s">
        <v>285</v>
      </c>
      <c r="DM23" s="739"/>
      <c r="DN23" s="739"/>
      <c r="DO23" s="739"/>
      <c r="DP23" s="739"/>
      <c r="DQ23" s="739"/>
      <c r="DR23" s="739"/>
      <c r="DS23" s="739"/>
      <c r="DT23" s="739"/>
      <c r="DU23" s="739"/>
      <c r="DV23" s="740"/>
      <c r="DW23" s="711" t="s">
        <v>286</v>
      </c>
      <c r="DX23" s="712"/>
      <c r="DY23" s="712"/>
      <c r="DZ23" s="712"/>
      <c r="EA23" s="712"/>
      <c r="EB23" s="712"/>
      <c r="EC23" s="713"/>
    </row>
    <row r="24" spans="2:133" ht="11.25" customHeight="1" x14ac:dyDescent="0.15">
      <c r="B24" s="645" t="s">
        <v>287</v>
      </c>
      <c r="C24" s="646"/>
      <c r="D24" s="646"/>
      <c r="E24" s="646"/>
      <c r="F24" s="646"/>
      <c r="G24" s="646"/>
      <c r="H24" s="646"/>
      <c r="I24" s="646"/>
      <c r="J24" s="646"/>
      <c r="K24" s="646"/>
      <c r="L24" s="646"/>
      <c r="M24" s="646"/>
      <c r="N24" s="646"/>
      <c r="O24" s="646"/>
      <c r="P24" s="646"/>
      <c r="Q24" s="647"/>
      <c r="R24" s="666">
        <v>2665840</v>
      </c>
      <c r="S24" s="636"/>
      <c r="T24" s="636"/>
      <c r="U24" s="636"/>
      <c r="V24" s="636"/>
      <c r="W24" s="636"/>
      <c r="X24" s="636"/>
      <c r="Y24" s="637"/>
      <c r="Z24" s="684">
        <v>27.5</v>
      </c>
      <c r="AA24" s="684"/>
      <c r="AB24" s="684"/>
      <c r="AC24" s="684"/>
      <c r="AD24" s="685">
        <v>2665840</v>
      </c>
      <c r="AE24" s="685"/>
      <c r="AF24" s="685"/>
      <c r="AG24" s="685"/>
      <c r="AH24" s="685"/>
      <c r="AI24" s="685"/>
      <c r="AJ24" s="685"/>
      <c r="AK24" s="685"/>
      <c r="AL24" s="667">
        <v>51.7</v>
      </c>
      <c r="AM24" s="670"/>
      <c r="AN24" s="670"/>
      <c r="AO24" s="686"/>
      <c r="AP24" s="645" t="s">
        <v>288</v>
      </c>
      <c r="AQ24" s="731"/>
      <c r="AR24" s="731"/>
      <c r="AS24" s="731"/>
      <c r="AT24" s="731"/>
      <c r="AU24" s="731"/>
      <c r="AV24" s="731"/>
      <c r="AW24" s="731"/>
      <c r="AX24" s="731"/>
      <c r="AY24" s="731"/>
      <c r="AZ24" s="731"/>
      <c r="BA24" s="731"/>
      <c r="BB24" s="731"/>
      <c r="BC24" s="731"/>
      <c r="BD24" s="731"/>
      <c r="BE24" s="731"/>
      <c r="BF24" s="732"/>
      <c r="BG24" s="666" t="s">
        <v>128</v>
      </c>
      <c r="BH24" s="636"/>
      <c r="BI24" s="636"/>
      <c r="BJ24" s="636"/>
      <c r="BK24" s="636"/>
      <c r="BL24" s="636"/>
      <c r="BM24" s="636"/>
      <c r="BN24" s="637"/>
      <c r="BO24" s="684" t="s">
        <v>128</v>
      </c>
      <c r="BP24" s="684"/>
      <c r="BQ24" s="684"/>
      <c r="BR24" s="684"/>
      <c r="BS24" s="685" t="s">
        <v>128</v>
      </c>
      <c r="BT24" s="685"/>
      <c r="BU24" s="685"/>
      <c r="BV24" s="685"/>
      <c r="BW24" s="685"/>
      <c r="BX24" s="685"/>
      <c r="BY24" s="685"/>
      <c r="BZ24" s="685"/>
      <c r="CA24" s="685"/>
      <c r="CB24" s="723"/>
      <c r="CD24" s="708" t="s">
        <v>289</v>
      </c>
      <c r="CE24" s="709"/>
      <c r="CF24" s="709"/>
      <c r="CG24" s="709"/>
      <c r="CH24" s="709"/>
      <c r="CI24" s="709"/>
      <c r="CJ24" s="709"/>
      <c r="CK24" s="709"/>
      <c r="CL24" s="709"/>
      <c r="CM24" s="709"/>
      <c r="CN24" s="709"/>
      <c r="CO24" s="709"/>
      <c r="CP24" s="709"/>
      <c r="CQ24" s="710"/>
      <c r="CR24" s="705">
        <v>3721901</v>
      </c>
      <c r="CS24" s="706"/>
      <c r="CT24" s="706"/>
      <c r="CU24" s="706"/>
      <c r="CV24" s="706"/>
      <c r="CW24" s="706"/>
      <c r="CX24" s="706"/>
      <c r="CY24" s="734"/>
      <c r="CZ24" s="735">
        <v>41.4</v>
      </c>
      <c r="DA24" s="718"/>
      <c r="DB24" s="718"/>
      <c r="DC24" s="737"/>
      <c r="DD24" s="733">
        <v>2426655</v>
      </c>
      <c r="DE24" s="706"/>
      <c r="DF24" s="706"/>
      <c r="DG24" s="706"/>
      <c r="DH24" s="706"/>
      <c r="DI24" s="706"/>
      <c r="DJ24" s="706"/>
      <c r="DK24" s="734"/>
      <c r="DL24" s="733">
        <v>2234176</v>
      </c>
      <c r="DM24" s="706"/>
      <c r="DN24" s="706"/>
      <c r="DO24" s="706"/>
      <c r="DP24" s="706"/>
      <c r="DQ24" s="706"/>
      <c r="DR24" s="706"/>
      <c r="DS24" s="706"/>
      <c r="DT24" s="706"/>
      <c r="DU24" s="706"/>
      <c r="DV24" s="734"/>
      <c r="DW24" s="735">
        <v>41.2</v>
      </c>
      <c r="DX24" s="718"/>
      <c r="DY24" s="718"/>
      <c r="DZ24" s="718"/>
      <c r="EA24" s="718"/>
      <c r="EB24" s="718"/>
      <c r="EC24" s="736"/>
    </row>
    <row r="25" spans="2:133" ht="11.25" customHeight="1" x14ac:dyDescent="0.15">
      <c r="B25" s="645" t="s">
        <v>290</v>
      </c>
      <c r="C25" s="646"/>
      <c r="D25" s="646"/>
      <c r="E25" s="646"/>
      <c r="F25" s="646"/>
      <c r="G25" s="646"/>
      <c r="H25" s="646"/>
      <c r="I25" s="646"/>
      <c r="J25" s="646"/>
      <c r="K25" s="646"/>
      <c r="L25" s="646"/>
      <c r="M25" s="646"/>
      <c r="N25" s="646"/>
      <c r="O25" s="646"/>
      <c r="P25" s="646"/>
      <c r="Q25" s="647"/>
      <c r="R25" s="666">
        <v>437776</v>
      </c>
      <c r="S25" s="636"/>
      <c r="T25" s="636"/>
      <c r="U25" s="636"/>
      <c r="V25" s="636"/>
      <c r="W25" s="636"/>
      <c r="X25" s="636"/>
      <c r="Y25" s="637"/>
      <c r="Z25" s="684">
        <v>4.5</v>
      </c>
      <c r="AA25" s="684"/>
      <c r="AB25" s="684"/>
      <c r="AC25" s="684"/>
      <c r="AD25" s="685" t="s">
        <v>128</v>
      </c>
      <c r="AE25" s="685"/>
      <c r="AF25" s="685"/>
      <c r="AG25" s="685"/>
      <c r="AH25" s="685"/>
      <c r="AI25" s="685"/>
      <c r="AJ25" s="685"/>
      <c r="AK25" s="685"/>
      <c r="AL25" s="667" t="s">
        <v>128</v>
      </c>
      <c r="AM25" s="670"/>
      <c r="AN25" s="670"/>
      <c r="AO25" s="686"/>
      <c r="AP25" s="645" t="s">
        <v>291</v>
      </c>
      <c r="AQ25" s="731"/>
      <c r="AR25" s="731"/>
      <c r="AS25" s="731"/>
      <c r="AT25" s="731"/>
      <c r="AU25" s="731"/>
      <c r="AV25" s="731"/>
      <c r="AW25" s="731"/>
      <c r="AX25" s="731"/>
      <c r="AY25" s="731"/>
      <c r="AZ25" s="731"/>
      <c r="BA25" s="731"/>
      <c r="BB25" s="731"/>
      <c r="BC25" s="731"/>
      <c r="BD25" s="731"/>
      <c r="BE25" s="731"/>
      <c r="BF25" s="732"/>
      <c r="BG25" s="666" t="s">
        <v>128</v>
      </c>
      <c r="BH25" s="636"/>
      <c r="BI25" s="636"/>
      <c r="BJ25" s="636"/>
      <c r="BK25" s="636"/>
      <c r="BL25" s="636"/>
      <c r="BM25" s="636"/>
      <c r="BN25" s="637"/>
      <c r="BO25" s="684" t="s">
        <v>128</v>
      </c>
      <c r="BP25" s="684"/>
      <c r="BQ25" s="684"/>
      <c r="BR25" s="684"/>
      <c r="BS25" s="685" t="s">
        <v>128</v>
      </c>
      <c r="BT25" s="685"/>
      <c r="BU25" s="685"/>
      <c r="BV25" s="685"/>
      <c r="BW25" s="685"/>
      <c r="BX25" s="685"/>
      <c r="BY25" s="685"/>
      <c r="BZ25" s="685"/>
      <c r="CA25" s="685"/>
      <c r="CB25" s="723"/>
      <c r="CD25" s="645" t="s">
        <v>292</v>
      </c>
      <c r="CE25" s="646"/>
      <c r="CF25" s="646"/>
      <c r="CG25" s="646"/>
      <c r="CH25" s="646"/>
      <c r="CI25" s="646"/>
      <c r="CJ25" s="646"/>
      <c r="CK25" s="646"/>
      <c r="CL25" s="646"/>
      <c r="CM25" s="646"/>
      <c r="CN25" s="646"/>
      <c r="CO25" s="646"/>
      <c r="CP25" s="646"/>
      <c r="CQ25" s="647"/>
      <c r="CR25" s="666">
        <v>1541355</v>
      </c>
      <c r="CS25" s="664"/>
      <c r="CT25" s="664"/>
      <c r="CU25" s="664"/>
      <c r="CV25" s="664"/>
      <c r="CW25" s="664"/>
      <c r="CX25" s="664"/>
      <c r="CY25" s="665"/>
      <c r="CZ25" s="667">
        <v>17.100000000000001</v>
      </c>
      <c r="DA25" s="668"/>
      <c r="DB25" s="668"/>
      <c r="DC25" s="669"/>
      <c r="DD25" s="635">
        <v>1391934</v>
      </c>
      <c r="DE25" s="664"/>
      <c r="DF25" s="664"/>
      <c r="DG25" s="664"/>
      <c r="DH25" s="664"/>
      <c r="DI25" s="664"/>
      <c r="DJ25" s="664"/>
      <c r="DK25" s="665"/>
      <c r="DL25" s="635">
        <v>1235695</v>
      </c>
      <c r="DM25" s="664"/>
      <c r="DN25" s="664"/>
      <c r="DO25" s="664"/>
      <c r="DP25" s="664"/>
      <c r="DQ25" s="664"/>
      <c r="DR25" s="664"/>
      <c r="DS25" s="664"/>
      <c r="DT25" s="664"/>
      <c r="DU25" s="664"/>
      <c r="DV25" s="665"/>
      <c r="DW25" s="667">
        <v>22.8</v>
      </c>
      <c r="DX25" s="668"/>
      <c r="DY25" s="668"/>
      <c r="DZ25" s="668"/>
      <c r="EA25" s="668"/>
      <c r="EB25" s="668"/>
      <c r="EC25" s="701"/>
    </row>
    <row r="26" spans="2:133" ht="11.25" customHeight="1" x14ac:dyDescent="0.15">
      <c r="B26" s="645" t="s">
        <v>293</v>
      </c>
      <c r="C26" s="646"/>
      <c r="D26" s="646"/>
      <c r="E26" s="646"/>
      <c r="F26" s="646"/>
      <c r="G26" s="646"/>
      <c r="H26" s="646"/>
      <c r="I26" s="646"/>
      <c r="J26" s="646"/>
      <c r="K26" s="646"/>
      <c r="L26" s="646"/>
      <c r="M26" s="646"/>
      <c r="N26" s="646"/>
      <c r="O26" s="646"/>
      <c r="P26" s="646"/>
      <c r="Q26" s="647"/>
      <c r="R26" s="666" t="s">
        <v>128</v>
      </c>
      <c r="S26" s="636"/>
      <c r="T26" s="636"/>
      <c r="U26" s="636"/>
      <c r="V26" s="636"/>
      <c r="W26" s="636"/>
      <c r="X26" s="636"/>
      <c r="Y26" s="637"/>
      <c r="Z26" s="684" t="s">
        <v>128</v>
      </c>
      <c r="AA26" s="684"/>
      <c r="AB26" s="684"/>
      <c r="AC26" s="684"/>
      <c r="AD26" s="685" t="s">
        <v>128</v>
      </c>
      <c r="AE26" s="685"/>
      <c r="AF26" s="685"/>
      <c r="AG26" s="685"/>
      <c r="AH26" s="685"/>
      <c r="AI26" s="685"/>
      <c r="AJ26" s="685"/>
      <c r="AK26" s="685"/>
      <c r="AL26" s="667" t="s">
        <v>128</v>
      </c>
      <c r="AM26" s="670"/>
      <c r="AN26" s="670"/>
      <c r="AO26" s="686"/>
      <c r="AP26" s="645" t="s">
        <v>294</v>
      </c>
      <c r="AQ26" s="731"/>
      <c r="AR26" s="731"/>
      <c r="AS26" s="731"/>
      <c r="AT26" s="731"/>
      <c r="AU26" s="731"/>
      <c r="AV26" s="731"/>
      <c r="AW26" s="731"/>
      <c r="AX26" s="731"/>
      <c r="AY26" s="731"/>
      <c r="AZ26" s="731"/>
      <c r="BA26" s="731"/>
      <c r="BB26" s="731"/>
      <c r="BC26" s="731"/>
      <c r="BD26" s="731"/>
      <c r="BE26" s="731"/>
      <c r="BF26" s="732"/>
      <c r="BG26" s="666" t="s">
        <v>128</v>
      </c>
      <c r="BH26" s="636"/>
      <c r="BI26" s="636"/>
      <c r="BJ26" s="636"/>
      <c r="BK26" s="636"/>
      <c r="BL26" s="636"/>
      <c r="BM26" s="636"/>
      <c r="BN26" s="637"/>
      <c r="BO26" s="684" t="s">
        <v>128</v>
      </c>
      <c r="BP26" s="684"/>
      <c r="BQ26" s="684"/>
      <c r="BR26" s="684"/>
      <c r="BS26" s="685" t="s">
        <v>128</v>
      </c>
      <c r="BT26" s="685"/>
      <c r="BU26" s="685"/>
      <c r="BV26" s="685"/>
      <c r="BW26" s="685"/>
      <c r="BX26" s="685"/>
      <c r="BY26" s="685"/>
      <c r="BZ26" s="685"/>
      <c r="CA26" s="685"/>
      <c r="CB26" s="723"/>
      <c r="CD26" s="645" t="s">
        <v>295</v>
      </c>
      <c r="CE26" s="646"/>
      <c r="CF26" s="646"/>
      <c r="CG26" s="646"/>
      <c r="CH26" s="646"/>
      <c r="CI26" s="646"/>
      <c r="CJ26" s="646"/>
      <c r="CK26" s="646"/>
      <c r="CL26" s="646"/>
      <c r="CM26" s="646"/>
      <c r="CN26" s="646"/>
      <c r="CO26" s="646"/>
      <c r="CP26" s="646"/>
      <c r="CQ26" s="647"/>
      <c r="CR26" s="666">
        <v>931695</v>
      </c>
      <c r="CS26" s="636"/>
      <c r="CT26" s="636"/>
      <c r="CU26" s="636"/>
      <c r="CV26" s="636"/>
      <c r="CW26" s="636"/>
      <c r="CX26" s="636"/>
      <c r="CY26" s="637"/>
      <c r="CZ26" s="667">
        <v>10.4</v>
      </c>
      <c r="DA26" s="668"/>
      <c r="DB26" s="668"/>
      <c r="DC26" s="669"/>
      <c r="DD26" s="635">
        <v>812718</v>
      </c>
      <c r="DE26" s="636"/>
      <c r="DF26" s="636"/>
      <c r="DG26" s="636"/>
      <c r="DH26" s="636"/>
      <c r="DI26" s="636"/>
      <c r="DJ26" s="636"/>
      <c r="DK26" s="637"/>
      <c r="DL26" s="635" t="s">
        <v>128</v>
      </c>
      <c r="DM26" s="636"/>
      <c r="DN26" s="636"/>
      <c r="DO26" s="636"/>
      <c r="DP26" s="636"/>
      <c r="DQ26" s="636"/>
      <c r="DR26" s="636"/>
      <c r="DS26" s="636"/>
      <c r="DT26" s="636"/>
      <c r="DU26" s="636"/>
      <c r="DV26" s="637"/>
      <c r="DW26" s="667" t="s">
        <v>128</v>
      </c>
      <c r="DX26" s="668"/>
      <c r="DY26" s="668"/>
      <c r="DZ26" s="668"/>
      <c r="EA26" s="668"/>
      <c r="EB26" s="668"/>
      <c r="EC26" s="701"/>
    </row>
    <row r="27" spans="2:133" ht="11.25" customHeight="1" x14ac:dyDescent="0.15">
      <c r="B27" s="645" t="s">
        <v>296</v>
      </c>
      <c r="C27" s="646"/>
      <c r="D27" s="646"/>
      <c r="E27" s="646"/>
      <c r="F27" s="646"/>
      <c r="G27" s="646"/>
      <c r="H27" s="646"/>
      <c r="I27" s="646"/>
      <c r="J27" s="646"/>
      <c r="K27" s="646"/>
      <c r="L27" s="646"/>
      <c r="M27" s="646"/>
      <c r="N27" s="646"/>
      <c r="O27" s="646"/>
      <c r="P27" s="646"/>
      <c r="Q27" s="647"/>
      <c r="R27" s="666">
        <v>5535078</v>
      </c>
      <c r="S27" s="636"/>
      <c r="T27" s="636"/>
      <c r="U27" s="636"/>
      <c r="V27" s="636"/>
      <c r="W27" s="636"/>
      <c r="X27" s="636"/>
      <c r="Y27" s="637"/>
      <c r="Z27" s="684">
        <v>57.2</v>
      </c>
      <c r="AA27" s="684"/>
      <c r="AB27" s="684"/>
      <c r="AC27" s="684"/>
      <c r="AD27" s="685">
        <v>5097302</v>
      </c>
      <c r="AE27" s="685"/>
      <c r="AF27" s="685"/>
      <c r="AG27" s="685"/>
      <c r="AH27" s="685"/>
      <c r="AI27" s="685"/>
      <c r="AJ27" s="685"/>
      <c r="AK27" s="685"/>
      <c r="AL27" s="667">
        <v>98.800003051757813</v>
      </c>
      <c r="AM27" s="670"/>
      <c r="AN27" s="670"/>
      <c r="AO27" s="686"/>
      <c r="AP27" s="645" t="s">
        <v>297</v>
      </c>
      <c r="AQ27" s="646"/>
      <c r="AR27" s="646"/>
      <c r="AS27" s="646"/>
      <c r="AT27" s="646"/>
      <c r="AU27" s="646"/>
      <c r="AV27" s="646"/>
      <c r="AW27" s="646"/>
      <c r="AX27" s="646"/>
      <c r="AY27" s="646"/>
      <c r="AZ27" s="646"/>
      <c r="BA27" s="646"/>
      <c r="BB27" s="646"/>
      <c r="BC27" s="646"/>
      <c r="BD27" s="646"/>
      <c r="BE27" s="646"/>
      <c r="BF27" s="647"/>
      <c r="BG27" s="666">
        <v>1832335</v>
      </c>
      <c r="BH27" s="636"/>
      <c r="BI27" s="636"/>
      <c r="BJ27" s="636"/>
      <c r="BK27" s="636"/>
      <c r="BL27" s="636"/>
      <c r="BM27" s="636"/>
      <c r="BN27" s="637"/>
      <c r="BO27" s="684">
        <v>100</v>
      </c>
      <c r="BP27" s="684"/>
      <c r="BQ27" s="684"/>
      <c r="BR27" s="684"/>
      <c r="BS27" s="685">
        <v>21076</v>
      </c>
      <c r="BT27" s="685"/>
      <c r="BU27" s="685"/>
      <c r="BV27" s="685"/>
      <c r="BW27" s="685"/>
      <c r="BX27" s="685"/>
      <c r="BY27" s="685"/>
      <c r="BZ27" s="685"/>
      <c r="CA27" s="685"/>
      <c r="CB27" s="723"/>
      <c r="CD27" s="645" t="s">
        <v>298</v>
      </c>
      <c r="CE27" s="646"/>
      <c r="CF27" s="646"/>
      <c r="CG27" s="646"/>
      <c r="CH27" s="646"/>
      <c r="CI27" s="646"/>
      <c r="CJ27" s="646"/>
      <c r="CK27" s="646"/>
      <c r="CL27" s="646"/>
      <c r="CM27" s="646"/>
      <c r="CN27" s="646"/>
      <c r="CO27" s="646"/>
      <c r="CP27" s="646"/>
      <c r="CQ27" s="647"/>
      <c r="CR27" s="666">
        <v>1513841</v>
      </c>
      <c r="CS27" s="664"/>
      <c r="CT27" s="664"/>
      <c r="CU27" s="664"/>
      <c r="CV27" s="664"/>
      <c r="CW27" s="664"/>
      <c r="CX27" s="664"/>
      <c r="CY27" s="665"/>
      <c r="CZ27" s="667">
        <v>16.8</v>
      </c>
      <c r="DA27" s="668"/>
      <c r="DB27" s="668"/>
      <c r="DC27" s="669"/>
      <c r="DD27" s="635">
        <v>375051</v>
      </c>
      <c r="DE27" s="664"/>
      <c r="DF27" s="664"/>
      <c r="DG27" s="664"/>
      <c r="DH27" s="664"/>
      <c r="DI27" s="664"/>
      <c r="DJ27" s="664"/>
      <c r="DK27" s="665"/>
      <c r="DL27" s="635">
        <v>338811</v>
      </c>
      <c r="DM27" s="664"/>
      <c r="DN27" s="664"/>
      <c r="DO27" s="664"/>
      <c r="DP27" s="664"/>
      <c r="DQ27" s="664"/>
      <c r="DR27" s="664"/>
      <c r="DS27" s="664"/>
      <c r="DT27" s="664"/>
      <c r="DU27" s="664"/>
      <c r="DV27" s="665"/>
      <c r="DW27" s="667">
        <v>6.2</v>
      </c>
      <c r="DX27" s="668"/>
      <c r="DY27" s="668"/>
      <c r="DZ27" s="668"/>
      <c r="EA27" s="668"/>
      <c r="EB27" s="668"/>
      <c r="EC27" s="701"/>
    </row>
    <row r="28" spans="2:133" ht="11.25" customHeight="1" x14ac:dyDescent="0.15">
      <c r="B28" s="645" t="s">
        <v>299</v>
      </c>
      <c r="C28" s="646"/>
      <c r="D28" s="646"/>
      <c r="E28" s="646"/>
      <c r="F28" s="646"/>
      <c r="G28" s="646"/>
      <c r="H28" s="646"/>
      <c r="I28" s="646"/>
      <c r="J28" s="646"/>
      <c r="K28" s="646"/>
      <c r="L28" s="646"/>
      <c r="M28" s="646"/>
      <c r="N28" s="646"/>
      <c r="O28" s="646"/>
      <c r="P28" s="646"/>
      <c r="Q28" s="647"/>
      <c r="R28" s="666">
        <v>1755</v>
      </c>
      <c r="S28" s="636"/>
      <c r="T28" s="636"/>
      <c r="U28" s="636"/>
      <c r="V28" s="636"/>
      <c r="W28" s="636"/>
      <c r="X28" s="636"/>
      <c r="Y28" s="637"/>
      <c r="Z28" s="684">
        <v>0</v>
      </c>
      <c r="AA28" s="684"/>
      <c r="AB28" s="684"/>
      <c r="AC28" s="684"/>
      <c r="AD28" s="685">
        <v>1755</v>
      </c>
      <c r="AE28" s="685"/>
      <c r="AF28" s="685"/>
      <c r="AG28" s="685"/>
      <c r="AH28" s="685"/>
      <c r="AI28" s="685"/>
      <c r="AJ28" s="685"/>
      <c r="AK28" s="685"/>
      <c r="AL28" s="667">
        <v>0</v>
      </c>
      <c r="AM28" s="670"/>
      <c r="AN28" s="670"/>
      <c r="AO28" s="686"/>
      <c r="AP28" s="645"/>
      <c r="AQ28" s="646"/>
      <c r="AR28" s="646"/>
      <c r="AS28" s="646"/>
      <c r="AT28" s="646"/>
      <c r="AU28" s="646"/>
      <c r="AV28" s="646"/>
      <c r="AW28" s="646"/>
      <c r="AX28" s="646"/>
      <c r="AY28" s="646"/>
      <c r="AZ28" s="646"/>
      <c r="BA28" s="646"/>
      <c r="BB28" s="646"/>
      <c r="BC28" s="646"/>
      <c r="BD28" s="646"/>
      <c r="BE28" s="646"/>
      <c r="BF28" s="647"/>
      <c r="BG28" s="666"/>
      <c r="BH28" s="636"/>
      <c r="BI28" s="636"/>
      <c r="BJ28" s="636"/>
      <c r="BK28" s="636"/>
      <c r="BL28" s="636"/>
      <c r="BM28" s="636"/>
      <c r="BN28" s="637"/>
      <c r="BO28" s="684"/>
      <c r="BP28" s="684"/>
      <c r="BQ28" s="684"/>
      <c r="BR28" s="684"/>
      <c r="BS28" s="635"/>
      <c r="BT28" s="636"/>
      <c r="BU28" s="636"/>
      <c r="BV28" s="636"/>
      <c r="BW28" s="636"/>
      <c r="BX28" s="636"/>
      <c r="BY28" s="636"/>
      <c r="BZ28" s="636"/>
      <c r="CA28" s="636"/>
      <c r="CB28" s="692"/>
      <c r="CD28" s="645" t="s">
        <v>300</v>
      </c>
      <c r="CE28" s="646"/>
      <c r="CF28" s="646"/>
      <c r="CG28" s="646"/>
      <c r="CH28" s="646"/>
      <c r="CI28" s="646"/>
      <c r="CJ28" s="646"/>
      <c r="CK28" s="646"/>
      <c r="CL28" s="646"/>
      <c r="CM28" s="646"/>
      <c r="CN28" s="646"/>
      <c r="CO28" s="646"/>
      <c r="CP28" s="646"/>
      <c r="CQ28" s="647"/>
      <c r="CR28" s="666">
        <v>666705</v>
      </c>
      <c r="CS28" s="636"/>
      <c r="CT28" s="636"/>
      <c r="CU28" s="636"/>
      <c r="CV28" s="636"/>
      <c r="CW28" s="636"/>
      <c r="CX28" s="636"/>
      <c r="CY28" s="637"/>
      <c r="CZ28" s="667">
        <v>7.4</v>
      </c>
      <c r="DA28" s="668"/>
      <c r="DB28" s="668"/>
      <c r="DC28" s="669"/>
      <c r="DD28" s="635">
        <v>659670</v>
      </c>
      <c r="DE28" s="636"/>
      <c r="DF28" s="636"/>
      <c r="DG28" s="636"/>
      <c r="DH28" s="636"/>
      <c r="DI28" s="636"/>
      <c r="DJ28" s="636"/>
      <c r="DK28" s="637"/>
      <c r="DL28" s="635">
        <v>659670</v>
      </c>
      <c r="DM28" s="636"/>
      <c r="DN28" s="636"/>
      <c r="DO28" s="636"/>
      <c r="DP28" s="636"/>
      <c r="DQ28" s="636"/>
      <c r="DR28" s="636"/>
      <c r="DS28" s="636"/>
      <c r="DT28" s="636"/>
      <c r="DU28" s="636"/>
      <c r="DV28" s="637"/>
      <c r="DW28" s="667">
        <v>12.2</v>
      </c>
      <c r="DX28" s="668"/>
      <c r="DY28" s="668"/>
      <c r="DZ28" s="668"/>
      <c r="EA28" s="668"/>
      <c r="EB28" s="668"/>
      <c r="EC28" s="701"/>
    </row>
    <row r="29" spans="2:133" ht="11.25" customHeight="1" x14ac:dyDescent="0.15">
      <c r="B29" s="645" t="s">
        <v>301</v>
      </c>
      <c r="C29" s="646"/>
      <c r="D29" s="646"/>
      <c r="E29" s="646"/>
      <c r="F29" s="646"/>
      <c r="G29" s="646"/>
      <c r="H29" s="646"/>
      <c r="I29" s="646"/>
      <c r="J29" s="646"/>
      <c r="K29" s="646"/>
      <c r="L29" s="646"/>
      <c r="M29" s="646"/>
      <c r="N29" s="646"/>
      <c r="O29" s="646"/>
      <c r="P29" s="646"/>
      <c r="Q29" s="647"/>
      <c r="R29" s="666">
        <v>81696</v>
      </c>
      <c r="S29" s="636"/>
      <c r="T29" s="636"/>
      <c r="U29" s="636"/>
      <c r="V29" s="636"/>
      <c r="W29" s="636"/>
      <c r="X29" s="636"/>
      <c r="Y29" s="637"/>
      <c r="Z29" s="684">
        <v>0.8</v>
      </c>
      <c r="AA29" s="684"/>
      <c r="AB29" s="684"/>
      <c r="AC29" s="684"/>
      <c r="AD29" s="685" t="s">
        <v>128</v>
      </c>
      <c r="AE29" s="685"/>
      <c r="AF29" s="685"/>
      <c r="AG29" s="685"/>
      <c r="AH29" s="685"/>
      <c r="AI29" s="685"/>
      <c r="AJ29" s="685"/>
      <c r="AK29" s="685"/>
      <c r="AL29" s="667" t="s">
        <v>128</v>
      </c>
      <c r="AM29" s="670"/>
      <c r="AN29" s="670"/>
      <c r="AO29" s="686"/>
      <c r="AP29" s="648"/>
      <c r="AQ29" s="649"/>
      <c r="AR29" s="649"/>
      <c r="AS29" s="649"/>
      <c r="AT29" s="649"/>
      <c r="AU29" s="649"/>
      <c r="AV29" s="649"/>
      <c r="AW29" s="649"/>
      <c r="AX29" s="649"/>
      <c r="AY29" s="649"/>
      <c r="AZ29" s="649"/>
      <c r="BA29" s="649"/>
      <c r="BB29" s="649"/>
      <c r="BC29" s="649"/>
      <c r="BD29" s="649"/>
      <c r="BE29" s="649"/>
      <c r="BF29" s="650"/>
      <c r="BG29" s="666"/>
      <c r="BH29" s="636"/>
      <c r="BI29" s="636"/>
      <c r="BJ29" s="636"/>
      <c r="BK29" s="636"/>
      <c r="BL29" s="636"/>
      <c r="BM29" s="636"/>
      <c r="BN29" s="637"/>
      <c r="BO29" s="684"/>
      <c r="BP29" s="684"/>
      <c r="BQ29" s="684"/>
      <c r="BR29" s="684"/>
      <c r="BS29" s="685"/>
      <c r="BT29" s="685"/>
      <c r="BU29" s="685"/>
      <c r="BV29" s="685"/>
      <c r="BW29" s="685"/>
      <c r="BX29" s="685"/>
      <c r="BY29" s="685"/>
      <c r="BZ29" s="685"/>
      <c r="CA29" s="685"/>
      <c r="CB29" s="723"/>
      <c r="CD29" s="678" t="s">
        <v>302</v>
      </c>
      <c r="CE29" s="679"/>
      <c r="CF29" s="645" t="s">
        <v>70</v>
      </c>
      <c r="CG29" s="646"/>
      <c r="CH29" s="646"/>
      <c r="CI29" s="646"/>
      <c r="CJ29" s="646"/>
      <c r="CK29" s="646"/>
      <c r="CL29" s="646"/>
      <c r="CM29" s="646"/>
      <c r="CN29" s="646"/>
      <c r="CO29" s="646"/>
      <c r="CP29" s="646"/>
      <c r="CQ29" s="647"/>
      <c r="CR29" s="666">
        <v>666701</v>
      </c>
      <c r="CS29" s="664"/>
      <c r="CT29" s="664"/>
      <c r="CU29" s="664"/>
      <c r="CV29" s="664"/>
      <c r="CW29" s="664"/>
      <c r="CX29" s="664"/>
      <c r="CY29" s="665"/>
      <c r="CZ29" s="667">
        <v>7.4</v>
      </c>
      <c r="DA29" s="668"/>
      <c r="DB29" s="668"/>
      <c r="DC29" s="669"/>
      <c r="DD29" s="635">
        <v>659666</v>
      </c>
      <c r="DE29" s="664"/>
      <c r="DF29" s="664"/>
      <c r="DG29" s="664"/>
      <c r="DH29" s="664"/>
      <c r="DI29" s="664"/>
      <c r="DJ29" s="664"/>
      <c r="DK29" s="665"/>
      <c r="DL29" s="635">
        <v>659666</v>
      </c>
      <c r="DM29" s="664"/>
      <c r="DN29" s="664"/>
      <c r="DO29" s="664"/>
      <c r="DP29" s="664"/>
      <c r="DQ29" s="664"/>
      <c r="DR29" s="664"/>
      <c r="DS29" s="664"/>
      <c r="DT29" s="664"/>
      <c r="DU29" s="664"/>
      <c r="DV29" s="665"/>
      <c r="DW29" s="667">
        <v>12.2</v>
      </c>
      <c r="DX29" s="668"/>
      <c r="DY29" s="668"/>
      <c r="DZ29" s="668"/>
      <c r="EA29" s="668"/>
      <c r="EB29" s="668"/>
      <c r="EC29" s="701"/>
    </row>
    <row r="30" spans="2:133" ht="11.25" customHeight="1" x14ac:dyDescent="0.15">
      <c r="B30" s="645" t="s">
        <v>303</v>
      </c>
      <c r="C30" s="646"/>
      <c r="D30" s="646"/>
      <c r="E30" s="646"/>
      <c r="F30" s="646"/>
      <c r="G30" s="646"/>
      <c r="H30" s="646"/>
      <c r="I30" s="646"/>
      <c r="J30" s="646"/>
      <c r="K30" s="646"/>
      <c r="L30" s="646"/>
      <c r="M30" s="646"/>
      <c r="N30" s="646"/>
      <c r="O30" s="646"/>
      <c r="P30" s="646"/>
      <c r="Q30" s="647"/>
      <c r="R30" s="666">
        <v>102976</v>
      </c>
      <c r="S30" s="636"/>
      <c r="T30" s="636"/>
      <c r="U30" s="636"/>
      <c r="V30" s="636"/>
      <c r="W30" s="636"/>
      <c r="X30" s="636"/>
      <c r="Y30" s="637"/>
      <c r="Z30" s="684">
        <v>1.1000000000000001</v>
      </c>
      <c r="AA30" s="684"/>
      <c r="AB30" s="684"/>
      <c r="AC30" s="684"/>
      <c r="AD30" s="685">
        <v>49343</v>
      </c>
      <c r="AE30" s="685"/>
      <c r="AF30" s="685"/>
      <c r="AG30" s="685"/>
      <c r="AH30" s="685"/>
      <c r="AI30" s="685"/>
      <c r="AJ30" s="685"/>
      <c r="AK30" s="685"/>
      <c r="AL30" s="667">
        <v>1</v>
      </c>
      <c r="AM30" s="670"/>
      <c r="AN30" s="670"/>
      <c r="AO30" s="686"/>
      <c r="AP30" s="711" t="s">
        <v>220</v>
      </c>
      <c r="AQ30" s="712"/>
      <c r="AR30" s="712"/>
      <c r="AS30" s="712"/>
      <c r="AT30" s="712"/>
      <c r="AU30" s="712"/>
      <c r="AV30" s="712"/>
      <c r="AW30" s="712"/>
      <c r="AX30" s="712"/>
      <c r="AY30" s="712"/>
      <c r="AZ30" s="712"/>
      <c r="BA30" s="712"/>
      <c r="BB30" s="712"/>
      <c r="BC30" s="712"/>
      <c r="BD30" s="712"/>
      <c r="BE30" s="712"/>
      <c r="BF30" s="713"/>
      <c r="BG30" s="711" t="s">
        <v>304</v>
      </c>
      <c r="BH30" s="721"/>
      <c r="BI30" s="721"/>
      <c r="BJ30" s="721"/>
      <c r="BK30" s="721"/>
      <c r="BL30" s="721"/>
      <c r="BM30" s="721"/>
      <c r="BN30" s="721"/>
      <c r="BO30" s="721"/>
      <c r="BP30" s="721"/>
      <c r="BQ30" s="722"/>
      <c r="BR30" s="711" t="s">
        <v>305</v>
      </c>
      <c r="BS30" s="721"/>
      <c r="BT30" s="721"/>
      <c r="BU30" s="721"/>
      <c r="BV30" s="721"/>
      <c r="BW30" s="721"/>
      <c r="BX30" s="721"/>
      <c r="BY30" s="721"/>
      <c r="BZ30" s="721"/>
      <c r="CA30" s="721"/>
      <c r="CB30" s="722"/>
      <c r="CD30" s="680"/>
      <c r="CE30" s="681"/>
      <c r="CF30" s="645" t="s">
        <v>306</v>
      </c>
      <c r="CG30" s="646"/>
      <c r="CH30" s="646"/>
      <c r="CI30" s="646"/>
      <c r="CJ30" s="646"/>
      <c r="CK30" s="646"/>
      <c r="CL30" s="646"/>
      <c r="CM30" s="646"/>
      <c r="CN30" s="646"/>
      <c r="CO30" s="646"/>
      <c r="CP30" s="646"/>
      <c r="CQ30" s="647"/>
      <c r="CR30" s="666">
        <v>632084</v>
      </c>
      <c r="CS30" s="636"/>
      <c r="CT30" s="636"/>
      <c r="CU30" s="636"/>
      <c r="CV30" s="636"/>
      <c r="CW30" s="636"/>
      <c r="CX30" s="636"/>
      <c r="CY30" s="637"/>
      <c r="CZ30" s="667">
        <v>7</v>
      </c>
      <c r="DA30" s="668"/>
      <c r="DB30" s="668"/>
      <c r="DC30" s="669"/>
      <c r="DD30" s="635">
        <v>625952</v>
      </c>
      <c r="DE30" s="636"/>
      <c r="DF30" s="636"/>
      <c r="DG30" s="636"/>
      <c r="DH30" s="636"/>
      <c r="DI30" s="636"/>
      <c r="DJ30" s="636"/>
      <c r="DK30" s="637"/>
      <c r="DL30" s="635">
        <v>625952</v>
      </c>
      <c r="DM30" s="636"/>
      <c r="DN30" s="636"/>
      <c r="DO30" s="636"/>
      <c r="DP30" s="636"/>
      <c r="DQ30" s="636"/>
      <c r="DR30" s="636"/>
      <c r="DS30" s="636"/>
      <c r="DT30" s="636"/>
      <c r="DU30" s="636"/>
      <c r="DV30" s="637"/>
      <c r="DW30" s="667">
        <v>11.5</v>
      </c>
      <c r="DX30" s="668"/>
      <c r="DY30" s="668"/>
      <c r="DZ30" s="668"/>
      <c r="EA30" s="668"/>
      <c r="EB30" s="668"/>
      <c r="EC30" s="701"/>
    </row>
    <row r="31" spans="2:133" ht="11.25" customHeight="1" x14ac:dyDescent="0.15">
      <c r="B31" s="645" t="s">
        <v>307</v>
      </c>
      <c r="C31" s="646"/>
      <c r="D31" s="646"/>
      <c r="E31" s="646"/>
      <c r="F31" s="646"/>
      <c r="G31" s="646"/>
      <c r="H31" s="646"/>
      <c r="I31" s="646"/>
      <c r="J31" s="646"/>
      <c r="K31" s="646"/>
      <c r="L31" s="646"/>
      <c r="M31" s="646"/>
      <c r="N31" s="646"/>
      <c r="O31" s="646"/>
      <c r="P31" s="646"/>
      <c r="Q31" s="647"/>
      <c r="R31" s="666">
        <v>59097</v>
      </c>
      <c r="S31" s="636"/>
      <c r="T31" s="636"/>
      <c r="U31" s="636"/>
      <c r="V31" s="636"/>
      <c r="W31" s="636"/>
      <c r="X31" s="636"/>
      <c r="Y31" s="637"/>
      <c r="Z31" s="684">
        <v>0.6</v>
      </c>
      <c r="AA31" s="684"/>
      <c r="AB31" s="684"/>
      <c r="AC31" s="684"/>
      <c r="AD31" s="685" t="s">
        <v>128</v>
      </c>
      <c r="AE31" s="685"/>
      <c r="AF31" s="685"/>
      <c r="AG31" s="685"/>
      <c r="AH31" s="685"/>
      <c r="AI31" s="685"/>
      <c r="AJ31" s="685"/>
      <c r="AK31" s="685"/>
      <c r="AL31" s="667" t="s">
        <v>128</v>
      </c>
      <c r="AM31" s="670"/>
      <c r="AN31" s="670"/>
      <c r="AO31" s="686"/>
      <c r="AP31" s="725" t="s">
        <v>308</v>
      </c>
      <c r="AQ31" s="726"/>
      <c r="AR31" s="726"/>
      <c r="AS31" s="726"/>
      <c r="AT31" s="727" t="s">
        <v>309</v>
      </c>
      <c r="AU31" s="356"/>
      <c r="AV31" s="356"/>
      <c r="AW31" s="356"/>
      <c r="AX31" s="708" t="s">
        <v>187</v>
      </c>
      <c r="AY31" s="709"/>
      <c r="AZ31" s="709"/>
      <c r="BA31" s="709"/>
      <c r="BB31" s="709"/>
      <c r="BC31" s="709"/>
      <c r="BD31" s="709"/>
      <c r="BE31" s="709"/>
      <c r="BF31" s="710"/>
      <c r="BG31" s="724">
        <v>98.8</v>
      </c>
      <c r="BH31" s="719"/>
      <c r="BI31" s="719"/>
      <c r="BJ31" s="719"/>
      <c r="BK31" s="719"/>
      <c r="BL31" s="719"/>
      <c r="BM31" s="718">
        <v>94.6</v>
      </c>
      <c r="BN31" s="719"/>
      <c r="BO31" s="719"/>
      <c r="BP31" s="719"/>
      <c r="BQ31" s="720"/>
      <c r="BR31" s="724">
        <v>98.8</v>
      </c>
      <c r="BS31" s="719"/>
      <c r="BT31" s="719"/>
      <c r="BU31" s="719"/>
      <c r="BV31" s="719"/>
      <c r="BW31" s="719"/>
      <c r="BX31" s="718">
        <v>94.5</v>
      </c>
      <c r="BY31" s="719"/>
      <c r="BZ31" s="719"/>
      <c r="CA31" s="719"/>
      <c r="CB31" s="720"/>
      <c r="CD31" s="680"/>
      <c r="CE31" s="681"/>
      <c r="CF31" s="645" t="s">
        <v>310</v>
      </c>
      <c r="CG31" s="646"/>
      <c r="CH31" s="646"/>
      <c r="CI31" s="646"/>
      <c r="CJ31" s="646"/>
      <c r="CK31" s="646"/>
      <c r="CL31" s="646"/>
      <c r="CM31" s="646"/>
      <c r="CN31" s="646"/>
      <c r="CO31" s="646"/>
      <c r="CP31" s="646"/>
      <c r="CQ31" s="647"/>
      <c r="CR31" s="666">
        <v>34617</v>
      </c>
      <c r="CS31" s="664"/>
      <c r="CT31" s="664"/>
      <c r="CU31" s="664"/>
      <c r="CV31" s="664"/>
      <c r="CW31" s="664"/>
      <c r="CX31" s="664"/>
      <c r="CY31" s="665"/>
      <c r="CZ31" s="667">
        <v>0.4</v>
      </c>
      <c r="DA31" s="668"/>
      <c r="DB31" s="668"/>
      <c r="DC31" s="669"/>
      <c r="DD31" s="635">
        <v>33714</v>
      </c>
      <c r="DE31" s="664"/>
      <c r="DF31" s="664"/>
      <c r="DG31" s="664"/>
      <c r="DH31" s="664"/>
      <c r="DI31" s="664"/>
      <c r="DJ31" s="664"/>
      <c r="DK31" s="665"/>
      <c r="DL31" s="635">
        <v>33714</v>
      </c>
      <c r="DM31" s="664"/>
      <c r="DN31" s="664"/>
      <c r="DO31" s="664"/>
      <c r="DP31" s="664"/>
      <c r="DQ31" s="664"/>
      <c r="DR31" s="664"/>
      <c r="DS31" s="664"/>
      <c r="DT31" s="664"/>
      <c r="DU31" s="664"/>
      <c r="DV31" s="665"/>
      <c r="DW31" s="667">
        <v>0.6</v>
      </c>
      <c r="DX31" s="668"/>
      <c r="DY31" s="668"/>
      <c r="DZ31" s="668"/>
      <c r="EA31" s="668"/>
      <c r="EB31" s="668"/>
      <c r="EC31" s="701"/>
    </row>
    <row r="32" spans="2:133" ht="11.25" customHeight="1" x14ac:dyDescent="0.15">
      <c r="B32" s="645" t="s">
        <v>311</v>
      </c>
      <c r="C32" s="646"/>
      <c r="D32" s="646"/>
      <c r="E32" s="646"/>
      <c r="F32" s="646"/>
      <c r="G32" s="646"/>
      <c r="H32" s="646"/>
      <c r="I32" s="646"/>
      <c r="J32" s="646"/>
      <c r="K32" s="646"/>
      <c r="L32" s="646"/>
      <c r="M32" s="646"/>
      <c r="N32" s="646"/>
      <c r="O32" s="646"/>
      <c r="P32" s="646"/>
      <c r="Q32" s="647"/>
      <c r="R32" s="666">
        <v>1658699</v>
      </c>
      <c r="S32" s="636"/>
      <c r="T32" s="636"/>
      <c r="U32" s="636"/>
      <c r="V32" s="636"/>
      <c r="W32" s="636"/>
      <c r="X32" s="636"/>
      <c r="Y32" s="637"/>
      <c r="Z32" s="684">
        <v>17.100000000000001</v>
      </c>
      <c r="AA32" s="684"/>
      <c r="AB32" s="684"/>
      <c r="AC32" s="684"/>
      <c r="AD32" s="685" t="s">
        <v>128</v>
      </c>
      <c r="AE32" s="685"/>
      <c r="AF32" s="685"/>
      <c r="AG32" s="685"/>
      <c r="AH32" s="685"/>
      <c r="AI32" s="685"/>
      <c r="AJ32" s="685"/>
      <c r="AK32" s="685"/>
      <c r="AL32" s="667" t="s">
        <v>128</v>
      </c>
      <c r="AM32" s="670"/>
      <c r="AN32" s="670"/>
      <c r="AO32" s="686"/>
      <c r="AP32" s="697"/>
      <c r="AQ32" s="698"/>
      <c r="AR32" s="698"/>
      <c r="AS32" s="698"/>
      <c r="AT32" s="728"/>
      <c r="AU32" s="211" t="s">
        <v>312</v>
      </c>
      <c r="AX32" s="645" t="s">
        <v>313</v>
      </c>
      <c r="AY32" s="646"/>
      <c r="AZ32" s="646"/>
      <c r="BA32" s="646"/>
      <c r="BB32" s="646"/>
      <c r="BC32" s="646"/>
      <c r="BD32" s="646"/>
      <c r="BE32" s="646"/>
      <c r="BF32" s="647"/>
      <c r="BG32" s="730">
        <v>98.8</v>
      </c>
      <c r="BH32" s="664"/>
      <c r="BI32" s="664"/>
      <c r="BJ32" s="664"/>
      <c r="BK32" s="664"/>
      <c r="BL32" s="664"/>
      <c r="BM32" s="670">
        <v>95.9</v>
      </c>
      <c r="BN32" s="664"/>
      <c r="BO32" s="664"/>
      <c r="BP32" s="664"/>
      <c r="BQ32" s="696"/>
      <c r="BR32" s="730">
        <v>99.1</v>
      </c>
      <c r="BS32" s="664"/>
      <c r="BT32" s="664"/>
      <c r="BU32" s="664"/>
      <c r="BV32" s="664"/>
      <c r="BW32" s="664"/>
      <c r="BX32" s="670">
        <v>96</v>
      </c>
      <c r="BY32" s="664"/>
      <c r="BZ32" s="664"/>
      <c r="CA32" s="664"/>
      <c r="CB32" s="696"/>
      <c r="CD32" s="682"/>
      <c r="CE32" s="683"/>
      <c r="CF32" s="645" t="s">
        <v>314</v>
      </c>
      <c r="CG32" s="646"/>
      <c r="CH32" s="646"/>
      <c r="CI32" s="646"/>
      <c r="CJ32" s="646"/>
      <c r="CK32" s="646"/>
      <c r="CL32" s="646"/>
      <c r="CM32" s="646"/>
      <c r="CN32" s="646"/>
      <c r="CO32" s="646"/>
      <c r="CP32" s="646"/>
      <c r="CQ32" s="647"/>
      <c r="CR32" s="666">
        <v>4</v>
      </c>
      <c r="CS32" s="636"/>
      <c r="CT32" s="636"/>
      <c r="CU32" s="636"/>
      <c r="CV32" s="636"/>
      <c r="CW32" s="636"/>
      <c r="CX32" s="636"/>
      <c r="CY32" s="637"/>
      <c r="CZ32" s="667">
        <v>0</v>
      </c>
      <c r="DA32" s="668"/>
      <c r="DB32" s="668"/>
      <c r="DC32" s="669"/>
      <c r="DD32" s="635">
        <v>4</v>
      </c>
      <c r="DE32" s="636"/>
      <c r="DF32" s="636"/>
      <c r="DG32" s="636"/>
      <c r="DH32" s="636"/>
      <c r="DI32" s="636"/>
      <c r="DJ32" s="636"/>
      <c r="DK32" s="637"/>
      <c r="DL32" s="635">
        <v>4</v>
      </c>
      <c r="DM32" s="636"/>
      <c r="DN32" s="636"/>
      <c r="DO32" s="636"/>
      <c r="DP32" s="636"/>
      <c r="DQ32" s="636"/>
      <c r="DR32" s="636"/>
      <c r="DS32" s="636"/>
      <c r="DT32" s="636"/>
      <c r="DU32" s="636"/>
      <c r="DV32" s="637"/>
      <c r="DW32" s="667">
        <v>0</v>
      </c>
      <c r="DX32" s="668"/>
      <c r="DY32" s="668"/>
      <c r="DZ32" s="668"/>
      <c r="EA32" s="668"/>
      <c r="EB32" s="668"/>
      <c r="EC32" s="701"/>
    </row>
    <row r="33" spans="2:133" ht="11.25" customHeight="1" x14ac:dyDescent="0.15">
      <c r="B33" s="715" t="s">
        <v>315</v>
      </c>
      <c r="C33" s="716"/>
      <c r="D33" s="716"/>
      <c r="E33" s="716"/>
      <c r="F33" s="716"/>
      <c r="G33" s="716"/>
      <c r="H33" s="716"/>
      <c r="I33" s="716"/>
      <c r="J33" s="716"/>
      <c r="K33" s="716"/>
      <c r="L33" s="716"/>
      <c r="M33" s="716"/>
      <c r="N33" s="716"/>
      <c r="O33" s="716"/>
      <c r="P33" s="716"/>
      <c r="Q33" s="717"/>
      <c r="R33" s="666" t="s">
        <v>128</v>
      </c>
      <c r="S33" s="636"/>
      <c r="T33" s="636"/>
      <c r="U33" s="636"/>
      <c r="V33" s="636"/>
      <c r="W33" s="636"/>
      <c r="X33" s="636"/>
      <c r="Y33" s="637"/>
      <c r="Z33" s="684" t="s">
        <v>128</v>
      </c>
      <c r="AA33" s="684"/>
      <c r="AB33" s="684"/>
      <c r="AC33" s="684"/>
      <c r="AD33" s="685" t="s">
        <v>128</v>
      </c>
      <c r="AE33" s="685"/>
      <c r="AF33" s="685"/>
      <c r="AG33" s="685"/>
      <c r="AH33" s="685"/>
      <c r="AI33" s="685"/>
      <c r="AJ33" s="685"/>
      <c r="AK33" s="685"/>
      <c r="AL33" s="667" t="s">
        <v>128</v>
      </c>
      <c r="AM33" s="670"/>
      <c r="AN33" s="670"/>
      <c r="AO33" s="686"/>
      <c r="AP33" s="699"/>
      <c r="AQ33" s="700"/>
      <c r="AR33" s="700"/>
      <c r="AS33" s="700"/>
      <c r="AT33" s="729"/>
      <c r="AU33" s="355"/>
      <c r="AV33" s="355"/>
      <c r="AW33" s="355"/>
      <c r="AX33" s="648" t="s">
        <v>316</v>
      </c>
      <c r="AY33" s="649"/>
      <c r="AZ33" s="649"/>
      <c r="BA33" s="649"/>
      <c r="BB33" s="649"/>
      <c r="BC33" s="649"/>
      <c r="BD33" s="649"/>
      <c r="BE33" s="649"/>
      <c r="BF33" s="650"/>
      <c r="BG33" s="714">
        <v>98.6</v>
      </c>
      <c r="BH33" s="652"/>
      <c r="BI33" s="652"/>
      <c r="BJ33" s="652"/>
      <c r="BK33" s="652"/>
      <c r="BL33" s="652"/>
      <c r="BM33" s="676">
        <v>92.4</v>
      </c>
      <c r="BN33" s="652"/>
      <c r="BO33" s="652"/>
      <c r="BP33" s="652"/>
      <c r="BQ33" s="687"/>
      <c r="BR33" s="714">
        <v>98.4</v>
      </c>
      <c r="BS33" s="652"/>
      <c r="BT33" s="652"/>
      <c r="BU33" s="652"/>
      <c r="BV33" s="652"/>
      <c r="BW33" s="652"/>
      <c r="BX33" s="676">
        <v>92.5</v>
      </c>
      <c r="BY33" s="652"/>
      <c r="BZ33" s="652"/>
      <c r="CA33" s="652"/>
      <c r="CB33" s="687"/>
      <c r="CD33" s="645" t="s">
        <v>317</v>
      </c>
      <c r="CE33" s="646"/>
      <c r="CF33" s="646"/>
      <c r="CG33" s="646"/>
      <c r="CH33" s="646"/>
      <c r="CI33" s="646"/>
      <c r="CJ33" s="646"/>
      <c r="CK33" s="646"/>
      <c r="CL33" s="646"/>
      <c r="CM33" s="646"/>
      <c r="CN33" s="646"/>
      <c r="CO33" s="646"/>
      <c r="CP33" s="646"/>
      <c r="CQ33" s="647"/>
      <c r="CR33" s="666">
        <v>4584802</v>
      </c>
      <c r="CS33" s="664"/>
      <c r="CT33" s="664"/>
      <c r="CU33" s="664"/>
      <c r="CV33" s="664"/>
      <c r="CW33" s="664"/>
      <c r="CX33" s="664"/>
      <c r="CY33" s="665"/>
      <c r="CZ33" s="667">
        <v>50.9</v>
      </c>
      <c r="DA33" s="668"/>
      <c r="DB33" s="668"/>
      <c r="DC33" s="669"/>
      <c r="DD33" s="635">
        <v>3418964</v>
      </c>
      <c r="DE33" s="664"/>
      <c r="DF33" s="664"/>
      <c r="DG33" s="664"/>
      <c r="DH33" s="664"/>
      <c r="DI33" s="664"/>
      <c r="DJ33" s="664"/>
      <c r="DK33" s="665"/>
      <c r="DL33" s="635">
        <v>2395284</v>
      </c>
      <c r="DM33" s="664"/>
      <c r="DN33" s="664"/>
      <c r="DO33" s="664"/>
      <c r="DP33" s="664"/>
      <c r="DQ33" s="664"/>
      <c r="DR33" s="664"/>
      <c r="DS33" s="664"/>
      <c r="DT33" s="664"/>
      <c r="DU33" s="664"/>
      <c r="DV33" s="665"/>
      <c r="DW33" s="667">
        <v>44.1</v>
      </c>
      <c r="DX33" s="668"/>
      <c r="DY33" s="668"/>
      <c r="DZ33" s="668"/>
      <c r="EA33" s="668"/>
      <c r="EB33" s="668"/>
      <c r="EC33" s="701"/>
    </row>
    <row r="34" spans="2:133" ht="11.25" customHeight="1" x14ac:dyDescent="0.15">
      <c r="B34" s="645" t="s">
        <v>318</v>
      </c>
      <c r="C34" s="646"/>
      <c r="D34" s="646"/>
      <c r="E34" s="646"/>
      <c r="F34" s="646"/>
      <c r="G34" s="646"/>
      <c r="H34" s="646"/>
      <c r="I34" s="646"/>
      <c r="J34" s="646"/>
      <c r="K34" s="646"/>
      <c r="L34" s="646"/>
      <c r="M34" s="646"/>
      <c r="N34" s="646"/>
      <c r="O34" s="646"/>
      <c r="P34" s="646"/>
      <c r="Q34" s="647"/>
      <c r="R34" s="666">
        <v>558615</v>
      </c>
      <c r="S34" s="636"/>
      <c r="T34" s="636"/>
      <c r="U34" s="636"/>
      <c r="V34" s="636"/>
      <c r="W34" s="636"/>
      <c r="X34" s="636"/>
      <c r="Y34" s="637"/>
      <c r="Z34" s="684">
        <v>5.8</v>
      </c>
      <c r="AA34" s="684"/>
      <c r="AB34" s="684"/>
      <c r="AC34" s="684"/>
      <c r="AD34" s="685" t="s">
        <v>128</v>
      </c>
      <c r="AE34" s="685"/>
      <c r="AF34" s="685"/>
      <c r="AG34" s="685"/>
      <c r="AH34" s="685"/>
      <c r="AI34" s="685"/>
      <c r="AJ34" s="685"/>
      <c r="AK34" s="685"/>
      <c r="AL34" s="667" t="s">
        <v>128</v>
      </c>
      <c r="AM34" s="670"/>
      <c r="AN34" s="670"/>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5" t="s">
        <v>319</v>
      </c>
      <c r="CE34" s="646"/>
      <c r="CF34" s="646"/>
      <c r="CG34" s="646"/>
      <c r="CH34" s="646"/>
      <c r="CI34" s="646"/>
      <c r="CJ34" s="646"/>
      <c r="CK34" s="646"/>
      <c r="CL34" s="646"/>
      <c r="CM34" s="646"/>
      <c r="CN34" s="646"/>
      <c r="CO34" s="646"/>
      <c r="CP34" s="646"/>
      <c r="CQ34" s="647"/>
      <c r="CR34" s="666">
        <v>1283032</v>
      </c>
      <c r="CS34" s="636"/>
      <c r="CT34" s="636"/>
      <c r="CU34" s="636"/>
      <c r="CV34" s="636"/>
      <c r="CW34" s="636"/>
      <c r="CX34" s="636"/>
      <c r="CY34" s="637"/>
      <c r="CZ34" s="667">
        <v>14.3</v>
      </c>
      <c r="DA34" s="668"/>
      <c r="DB34" s="668"/>
      <c r="DC34" s="669"/>
      <c r="DD34" s="635">
        <v>683073</v>
      </c>
      <c r="DE34" s="636"/>
      <c r="DF34" s="636"/>
      <c r="DG34" s="636"/>
      <c r="DH34" s="636"/>
      <c r="DI34" s="636"/>
      <c r="DJ34" s="636"/>
      <c r="DK34" s="637"/>
      <c r="DL34" s="635">
        <v>420497</v>
      </c>
      <c r="DM34" s="636"/>
      <c r="DN34" s="636"/>
      <c r="DO34" s="636"/>
      <c r="DP34" s="636"/>
      <c r="DQ34" s="636"/>
      <c r="DR34" s="636"/>
      <c r="DS34" s="636"/>
      <c r="DT34" s="636"/>
      <c r="DU34" s="636"/>
      <c r="DV34" s="637"/>
      <c r="DW34" s="667">
        <v>7.7</v>
      </c>
      <c r="DX34" s="668"/>
      <c r="DY34" s="668"/>
      <c r="DZ34" s="668"/>
      <c r="EA34" s="668"/>
      <c r="EB34" s="668"/>
      <c r="EC34" s="701"/>
    </row>
    <row r="35" spans="2:133" ht="11.25" customHeight="1" x14ac:dyDescent="0.15">
      <c r="B35" s="645" t="s">
        <v>320</v>
      </c>
      <c r="C35" s="646"/>
      <c r="D35" s="646"/>
      <c r="E35" s="646"/>
      <c r="F35" s="646"/>
      <c r="G35" s="646"/>
      <c r="H35" s="646"/>
      <c r="I35" s="646"/>
      <c r="J35" s="646"/>
      <c r="K35" s="646"/>
      <c r="L35" s="646"/>
      <c r="M35" s="646"/>
      <c r="N35" s="646"/>
      <c r="O35" s="646"/>
      <c r="P35" s="646"/>
      <c r="Q35" s="647"/>
      <c r="R35" s="666">
        <v>45034</v>
      </c>
      <c r="S35" s="636"/>
      <c r="T35" s="636"/>
      <c r="U35" s="636"/>
      <c r="V35" s="636"/>
      <c r="W35" s="636"/>
      <c r="X35" s="636"/>
      <c r="Y35" s="637"/>
      <c r="Z35" s="684">
        <v>0.5</v>
      </c>
      <c r="AA35" s="684"/>
      <c r="AB35" s="684"/>
      <c r="AC35" s="684"/>
      <c r="AD35" s="685">
        <v>5479</v>
      </c>
      <c r="AE35" s="685"/>
      <c r="AF35" s="685"/>
      <c r="AG35" s="685"/>
      <c r="AH35" s="685"/>
      <c r="AI35" s="685"/>
      <c r="AJ35" s="685"/>
      <c r="AK35" s="685"/>
      <c r="AL35" s="667">
        <v>0.1</v>
      </c>
      <c r="AM35" s="670"/>
      <c r="AN35" s="670"/>
      <c r="AO35" s="686"/>
      <c r="AP35" s="216"/>
      <c r="AQ35" s="711" t="s">
        <v>321</v>
      </c>
      <c r="AR35" s="712"/>
      <c r="AS35" s="712"/>
      <c r="AT35" s="712"/>
      <c r="AU35" s="712"/>
      <c r="AV35" s="712"/>
      <c r="AW35" s="712"/>
      <c r="AX35" s="712"/>
      <c r="AY35" s="712"/>
      <c r="AZ35" s="712"/>
      <c r="BA35" s="712"/>
      <c r="BB35" s="712"/>
      <c r="BC35" s="712"/>
      <c r="BD35" s="712"/>
      <c r="BE35" s="712"/>
      <c r="BF35" s="713"/>
      <c r="BG35" s="711" t="s">
        <v>322</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45" t="s">
        <v>323</v>
      </c>
      <c r="CE35" s="646"/>
      <c r="CF35" s="646"/>
      <c r="CG35" s="646"/>
      <c r="CH35" s="646"/>
      <c r="CI35" s="646"/>
      <c r="CJ35" s="646"/>
      <c r="CK35" s="646"/>
      <c r="CL35" s="646"/>
      <c r="CM35" s="646"/>
      <c r="CN35" s="646"/>
      <c r="CO35" s="646"/>
      <c r="CP35" s="646"/>
      <c r="CQ35" s="647"/>
      <c r="CR35" s="666">
        <v>7603</v>
      </c>
      <c r="CS35" s="664"/>
      <c r="CT35" s="664"/>
      <c r="CU35" s="664"/>
      <c r="CV35" s="664"/>
      <c r="CW35" s="664"/>
      <c r="CX35" s="664"/>
      <c r="CY35" s="665"/>
      <c r="CZ35" s="667">
        <v>0.1</v>
      </c>
      <c r="DA35" s="668"/>
      <c r="DB35" s="668"/>
      <c r="DC35" s="669"/>
      <c r="DD35" s="635">
        <v>4452</v>
      </c>
      <c r="DE35" s="664"/>
      <c r="DF35" s="664"/>
      <c r="DG35" s="664"/>
      <c r="DH35" s="664"/>
      <c r="DI35" s="664"/>
      <c r="DJ35" s="664"/>
      <c r="DK35" s="665"/>
      <c r="DL35" s="635">
        <v>4452</v>
      </c>
      <c r="DM35" s="664"/>
      <c r="DN35" s="664"/>
      <c r="DO35" s="664"/>
      <c r="DP35" s="664"/>
      <c r="DQ35" s="664"/>
      <c r="DR35" s="664"/>
      <c r="DS35" s="664"/>
      <c r="DT35" s="664"/>
      <c r="DU35" s="664"/>
      <c r="DV35" s="665"/>
      <c r="DW35" s="667">
        <v>0.1</v>
      </c>
      <c r="DX35" s="668"/>
      <c r="DY35" s="668"/>
      <c r="DZ35" s="668"/>
      <c r="EA35" s="668"/>
      <c r="EB35" s="668"/>
      <c r="EC35" s="701"/>
    </row>
    <row r="36" spans="2:133" ht="11.25" customHeight="1" x14ac:dyDescent="0.15">
      <c r="B36" s="645" t="s">
        <v>324</v>
      </c>
      <c r="C36" s="646"/>
      <c r="D36" s="646"/>
      <c r="E36" s="646"/>
      <c r="F36" s="646"/>
      <c r="G36" s="646"/>
      <c r="H36" s="646"/>
      <c r="I36" s="646"/>
      <c r="J36" s="646"/>
      <c r="K36" s="646"/>
      <c r="L36" s="646"/>
      <c r="M36" s="646"/>
      <c r="N36" s="646"/>
      <c r="O36" s="646"/>
      <c r="P36" s="646"/>
      <c r="Q36" s="647"/>
      <c r="R36" s="666">
        <v>57322</v>
      </c>
      <c r="S36" s="636"/>
      <c r="T36" s="636"/>
      <c r="U36" s="636"/>
      <c r="V36" s="636"/>
      <c r="W36" s="636"/>
      <c r="X36" s="636"/>
      <c r="Y36" s="637"/>
      <c r="Z36" s="684">
        <v>0.6</v>
      </c>
      <c r="AA36" s="684"/>
      <c r="AB36" s="684"/>
      <c r="AC36" s="684"/>
      <c r="AD36" s="685" t="s">
        <v>128</v>
      </c>
      <c r="AE36" s="685"/>
      <c r="AF36" s="685"/>
      <c r="AG36" s="685"/>
      <c r="AH36" s="685"/>
      <c r="AI36" s="685"/>
      <c r="AJ36" s="685"/>
      <c r="AK36" s="685"/>
      <c r="AL36" s="667" t="s">
        <v>128</v>
      </c>
      <c r="AM36" s="670"/>
      <c r="AN36" s="670"/>
      <c r="AO36" s="686"/>
      <c r="AP36" s="216"/>
      <c r="AQ36" s="702" t="s">
        <v>325</v>
      </c>
      <c r="AR36" s="703"/>
      <c r="AS36" s="703"/>
      <c r="AT36" s="703"/>
      <c r="AU36" s="703"/>
      <c r="AV36" s="703"/>
      <c r="AW36" s="703"/>
      <c r="AX36" s="703"/>
      <c r="AY36" s="704"/>
      <c r="AZ36" s="705">
        <v>1612900</v>
      </c>
      <c r="BA36" s="706"/>
      <c r="BB36" s="706"/>
      <c r="BC36" s="706"/>
      <c r="BD36" s="706"/>
      <c r="BE36" s="706"/>
      <c r="BF36" s="707"/>
      <c r="BG36" s="708" t="s">
        <v>326</v>
      </c>
      <c r="BH36" s="709"/>
      <c r="BI36" s="709"/>
      <c r="BJ36" s="709"/>
      <c r="BK36" s="709"/>
      <c r="BL36" s="709"/>
      <c r="BM36" s="709"/>
      <c r="BN36" s="709"/>
      <c r="BO36" s="709"/>
      <c r="BP36" s="709"/>
      <c r="BQ36" s="709"/>
      <c r="BR36" s="709"/>
      <c r="BS36" s="709"/>
      <c r="BT36" s="709"/>
      <c r="BU36" s="710"/>
      <c r="BV36" s="705">
        <v>31827</v>
      </c>
      <c r="BW36" s="706"/>
      <c r="BX36" s="706"/>
      <c r="BY36" s="706"/>
      <c r="BZ36" s="706"/>
      <c r="CA36" s="706"/>
      <c r="CB36" s="707"/>
      <c r="CD36" s="645" t="s">
        <v>327</v>
      </c>
      <c r="CE36" s="646"/>
      <c r="CF36" s="646"/>
      <c r="CG36" s="646"/>
      <c r="CH36" s="646"/>
      <c r="CI36" s="646"/>
      <c r="CJ36" s="646"/>
      <c r="CK36" s="646"/>
      <c r="CL36" s="646"/>
      <c r="CM36" s="646"/>
      <c r="CN36" s="646"/>
      <c r="CO36" s="646"/>
      <c r="CP36" s="646"/>
      <c r="CQ36" s="647"/>
      <c r="CR36" s="666">
        <v>1973029</v>
      </c>
      <c r="CS36" s="636"/>
      <c r="CT36" s="636"/>
      <c r="CU36" s="636"/>
      <c r="CV36" s="636"/>
      <c r="CW36" s="636"/>
      <c r="CX36" s="636"/>
      <c r="CY36" s="637"/>
      <c r="CZ36" s="667">
        <v>21.9</v>
      </c>
      <c r="DA36" s="668"/>
      <c r="DB36" s="668"/>
      <c r="DC36" s="669"/>
      <c r="DD36" s="635">
        <v>1699106</v>
      </c>
      <c r="DE36" s="636"/>
      <c r="DF36" s="636"/>
      <c r="DG36" s="636"/>
      <c r="DH36" s="636"/>
      <c r="DI36" s="636"/>
      <c r="DJ36" s="636"/>
      <c r="DK36" s="637"/>
      <c r="DL36" s="635">
        <v>1404895</v>
      </c>
      <c r="DM36" s="636"/>
      <c r="DN36" s="636"/>
      <c r="DO36" s="636"/>
      <c r="DP36" s="636"/>
      <c r="DQ36" s="636"/>
      <c r="DR36" s="636"/>
      <c r="DS36" s="636"/>
      <c r="DT36" s="636"/>
      <c r="DU36" s="636"/>
      <c r="DV36" s="637"/>
      <c r="DW36" s="667">
        <v>25.9</v>
      </c>
      <c r="DX36" s="668"/>
      <c r="DY36" s="668"/>
      <c r="DZ36" s="668"/>
      <c r="EA36" s="668"/>
      <c r="EB36" s="668"/>
      <c r="EC36" s="701"/>
    </row>
    <row r="37" spans="2:133" ht="11.25" customHeight="1" x14ac:dyDescent="0.15">
      <c r="B37" s="645" t="s">
        <v>328</v>
      </c>
      <c r="C37" s="646"/>
      <c r="D37" s="646"/>
      <c r="E37" s="646"/>
      <c r="F37" s="646"/>
      <c r="G37" s="646"/>
      <c r="H37" s="646"/>
      <c r="I37" s="646"/>
      <c r="J37" s="646"/>
      <c r="K37" s="646"/>
      <c r="L37" s="646"/>
      <c r="M37" s="646"/>
      <c r="N37" s="646"/>
      <c r="O37" s="646"/>
      <c r="P37" s="646"/>
      <c r="Q37" s="647"/>
      <c r="R37" s="666">
        <v>341973</v>
      </c>
      <c r="S37" s="636"/>
      <c r="T37" s="636"/>
      <c r="U37" s="636"/>
      <c r="V37" s="636"/>
      <c r="W37" s="636"/>
      <c r="X37" s="636"/>
      <c r="Y37" s="637"/>
      <c r="Z37" s="684">
        <v>3.5</v>
      </c>
      <c r="AA37" s="684"/>
      <c r="AB37" s="684"/>
      <c r="AC37" s="684"/>
      <c r="AD37" s="685" t="s">
        <v>128</v>
      </c>
      <c r="AE37" s="685"/>
      <c r="AF37" s="685"/>
      <c r="AG37" s="685"/>
      <c r="AH37" s="685"/>
      <c r="AI37" s="685"/>
      <c r="AJ37" s="685"/>
      <c r="AK37" s="685"/>
      <c r="AL37" s="667" t="s">
        <v>128</v>
      </c>
      <c r="AM37" s="670"/>
      <c r="AN37" s="670"/>
      <c r="AO37" s="686"/>
      <c r="AQ37" s="693" t="s">
        <v>329</v>
      </c>
      <c r="AR37" s="694"/>
      <c r="AS37" s="694"/>
      <c r="AT37" s="694"/>
      <c r="AU37" s="694"/>
      <c r="AV37" s="694"/>
      <c r="AW37" s="694"/>
      <c r="AX37" s="694"/>
      <c r="AY37" s="695"/>
      <c r="AZ37" s="666">
        <v>627167</v>
      </c>
      <c r="BA37" s="636"/>
      <c r="BB37" s="636"/>
      <c r="BC37" s="636"/>
      <c r="BD37" s="664"/>
      <c r="BE37" s="664"/>
      <c r="BF37" s="696"/>
      <c r="BG37" s="645" t="s">
        <v>330</v>
      </c>
      <c r="BH37" s="646"/>
      <c r="BI37" s="646"/>
      <c r="BJ37" s="646"/>
      <c r="BK37" s="646"/>
      <c r="BL37" s="646"/>
      <c r="BM37" s="646"/>
      <c r="BN37" s="646"/>
      <c r="BO37" s="646"/>
      <c r="BP37" s="646"/>
      <c r="BQ37" s="646"/>
      <c r="BR37" s="646"/>
      <c r="BS37" s="646"/>
      <c r="BT37" s="646"/>
      <c r="BU37" s="647"/>
      <c r="BV37" s="666">
        <v>31827</v>
      </c>
      <c r="BW37" s="636"/>
      <c r="BX37" s="636"/>
      <c r="BY37" s="636"/>
      <c r="BZ37" s="636"/>
      <c r="CA37" s="636"/>
      <c r="CB37" s="692"/>
      <c r="CD37" s="645" t="s">
        <v>331</v>
      </c>
      <c r="CE37" s="646"/>
      <c r="CF37" s="646"/>
      <c r="CG37" s="646"/>
      <c r="CH37" s="646"/>
      <c r="CI37" s="646"/>
      <c r="CJ37" s="646"/>
      <c r="CK37" s="646"/>
      <c r="CL37" s="646"/>
      <c r="CM37" s="646"/>
      <c r="CN37" s="646"/>
      <c r="CO37" s="646"/>
      <c r="CP37" s="646"/>
      <c r="CQ37" s="647"/>
      <c r="CR37" s="666">
        <v>840015</v>
      </c>
      <c r="CS37" s="664"/>
      <c r="CT37" s="664"/>
      <c r="CU37" s="664"/>
      <c r="CV37" s="664"/>
      <c r="CW37" s="664"/>
      <c r="CX37" s="664"/>
      <c r="CY37" s="665"/>
      <c r="CZ37" s="667">
        <v>9.3000000000000007</v>
      </c>
      <c r="DA37" s="668"/>
      <c r="DB37" s="668"/>
      <c r="DC37" s="669"/>
      <c r="DD37" s="635">
        <v>682947</v>
      </c>
      <c r="DE37" s="664"/>
      <c r="DF37" s="664"/>
      <c r="DG37" s="664"/>
      <c r="DH37" s="664"/>
      <c r="DI37" s="664"/>
      <c r="DJ37" s="664"/>
      <c r="DK37" s="665"/>
      <c r="DL37" s="635">
        <v>634890</v>
      </c>
      <c r="DM37" s="664"/>
      <c r="DN37" s="664"/>
      <c r="DO37" s="664"/>
      <c r="DP37" s="664"/>
      <c r="DQ37" s="664"/>
      <c r="DR37" s="664"/>
      <c r="DS37" s="664"/>
      <c r="DT37" s="664"/>
      <c r="DU37" s="664"/>
      <c r="DV37" s="665"/>
      <c r="DW37" s="667">
        <v>11.7</v>
      </c>
      <c r="DX37" s="668"/>
      <c r="DY37" s="668"/>
      <c r="DZ37" s="668"/>
      <c r="EA37" s="668"/>
      <c r="EB37" s="668"/>
      <c r="EC37" s="701"/>
    </row>
    <row r="38" spans="2:133" ht="11.25" customHeight="1" x14ac:dyDescent="0.15">
      <c r="B38" s="645" t="s">
        <v>332</v>
      </c>
      <c r="C38" s="646"/>
      <c r="D38" s="646"/>
      <c r="E38" s="646"/>
      <c r="F38" s="646"/>
      <c r="G38" s="646"/>
      <c r="H38" s="646"/>
      <c r="I38" s="646"/>
      <c r="J38" s="646"/>
      <c r="K38" s="646"/>
      <c r="L38" s="646"/>
      <c r="M38" s="646"/>
      <c r="N38" s="646"/>
      <c r="O38" s="646"/>
      <c r="P38" s="646"/>
      <c r="Q38" s="647"/>
      <c r="R38" s="666">
        <v>655329</v>
      </c>
      <c r="S38" s="636"/>
      <c r="T38" s="636"/>
      <c r="U38" s="636"/>
      <c r="V38" s="636"/>
      <c r="W38" s="636"/>
      <c r="X38" s="636"/>
      <c r="Y38" s="637"/>
      <c r="Z38" s="684">
        <v>6.8</v>
      </c>
      <c r="AA38" s="684"/>
      <c r="AB38" s="684"/>
      <c r="AC38" s="684"/>
      <c r="AD38" s="685" t="s">
        <v>128</v>
      </c>
      <c r="AE38" s="685"/>
      <c r="AF38" s="685"/>
      <c r="AG38" s="685"/>
      <c r="AH38" s="685"/>
      <c r="AI38" s="685"/>
      <c r="AJ38" s="685"/>
      <c r="AK38" s="685"/>
      <c r="AL38" s="667" t="s">
        <v>128</v>
      </c>
      <c r="AM38" s="670"/>
      <c r="AN38" s="670"/>
      <c r="AO38" s="686"/>
      <c r="AQ38" s="693" t="s">
        <v>333</v>
      </c>
      <c r="AR38" s="694"/>
      <c r="AS38" s="694"/>
      <c r="AT38" s="694"/>
      <c r="AU38" s="694"/>
      <c r="AV38" s="694"/>
      <c r="AW38" s="694"/>
      <c r="AX38" s="694"/>
      <c r="AY38" s="695"/>
      <c r="AZ38" s="666">
        <v>240000</v>
      </c>
      <c r="BA38" s="636"/>
      <c r="BB38" s="636"/>
      <c r="BC38" s="636"/>
      <c r="BD38" s="664"/>
      <c r="BE38" s="664"/>
      <c r="BF38" s="696"/>
      <c r="BG38" s="645" t="s">
        <v>334</v>
      </c>
      <c r="BH38" s="646"/>
      <c r="BI38" s="646"/>
      <c r="BJ38" s="646"/>
      <c r="BK38" s="646"/>
      <c r="BL38" s="646"/>
      <c r="BM38" s="646"/>
      <c r="BN38" s="646"/>
      <c r="BO38" s="646"/>
      <c r="BP38" s="646"/>
      <c r="BQ38" s="646"/>
      <c r="BR38" s="646"/>
      <c r="BS38" s="646"/>
      <c r="BT38" s="646"/>
      <c r="BU38" s="647"/>
      <c r="BV38" s="666">
        <v>2476</v>
      </c>
      <c r="BW38" s="636"/>
      <c r="BX38" s="636"/>
      <c r="BY38" s="636"/>
      <c r="BZ38" s="636"/>
      <c r="CA38" s="636"/>
      <c r="CB38" s="692"/>
      <c r="CD38" s="645" t="s">
        <v>335</v>
      </c>
      <c r="CE38" s="646"/>
      <c r="CF38" s="646"/>
      <c r="CG38" s="646"/>
      <c r="CH38" s="646"/>
      <c r="CI38" s="646"/>
      <c r="CJ38" s="646"/>
      <c r="CK38" s="646"/>
      <c r="CL38" s="646"/>
      <c r="CM38" s="646"/>
      <c r="CN38" s="646"/>
      <c r="CO38" s="646"/>
      <c r="CP38" s="646"/>
      <c r="CQ38" s="647"/>
      <c r="CR38" s="666">
        <v>724337</v>
      </c>
      <c r="CS38" s="636"/>
      <c r="CT38" s="636"/>
      <c r="CU38" s="636"/>
      <c r="CV38" s="636"/>
      <c r="CW38" s="636"/>
      <c r="CX38" s="636"/>
      <c r="CY38" s="637"/>
      <c r="CZ38" s="667">
        <v>8</v>
      </c>
      <c r="DA38" s="668"/>
      <c r="DB38" s="668"/>
      <c r="DC38" s="669"/>
      <c r="DD38" s="635">
        <v>570840</v>
      </c>
      <c r="DE38" s="636"/>
      <c r="DF38" s="636"/>
      <c r="DG38" s="636"/>
      <c r="DH38" s="636"/>
      <c r="DI38" s="636"/>
      <c r="DJ38" s="636"/>
      <c r="DK38" s="637"/>
      <c r="DL38" s="635">
        <v>565440</v>
      </c>
      <c r="DM38" s="636"/>
      <c r="DN38" s="636"/>
      <c r="DO38" s="636"/>
      <c r="DP38" s="636"/>
      <c r="DQ38" s="636"/>
      <c r="DR38" s="636"/>
      <c r="DS38" s="636"/>
      <c r="DT38" s="636"/>
      <c r="DU38" s="636"/>
      <c r="DV38" s="637"/>
      <c r="DW38" s="667">
        <v>10.4</v>
      </c>
      <c r="DX38" s="668"/>
      <c r="DY38" s="668"/>
      <c r="DZ38" s="668"/>
      <c r="EA38" s="668"/>
      <c r="EB38" s="668"/>
      <c r="EC38" s="701"/>
    </row>
    <row r="39" spans="2:133" ht="11.25" customHeight="1" x14ac:dyDescent="0.15">
      <c r="B39" s="645" t="s">
        <v>336</v>
      </c>
      <c r="C39" s="646"/>
      <c r="D39" s="646"/>
      <c r="E39" s="646"/>
      <c r="F39" s="646"/>
      <c r="G39" s="646"/>
      <c r="H39" s="646"/>
      <c r="I39" s="646"/>
      <c r="J39" s="646"/>
      <c r="K39" s="646"/>
      <c r="L39" s="646"/>
      <c r="M39" s="646"/>
      <c r="N39" s="646"/>
      <c r="O39" s="646"/>
      <c r="P39" s="646"/>
      <c r="Q39" s="647"/>
      <c r="R39" s="666">
        <v>104519</v>
      </c>
      <c r="S39" s="636"/>
      <c r="T39" s="636"/>
      <c r="U39" s="636"/>
      <c r="V39" s="636"/>
      <c r="W39" s="636"/>
      <c r="X39" s="636"/>
      <c r="Y39" s="637"/>
      <c r="Z39" s="684">
        <v>1.1000000000000001</v>
      </c>
      <c r="AA39" s="684"/>
      <c r="AB39" s="684"/>
      <c r="AC39" s="684"/>
      <c r="AD39" s="685">
        <v>2923</v>
      </c>
      <c r="AE39" s="685"/>
      <c r="AF39" s="685"/>
      <c r="AG39" s="685"/>
      <c r="AH39" s="685"/>
      <c r="AI39" s="685"/>
      <c r="AJ39" s="685"/>
      <c r="AK39" s="685"/>
      <c r="AL39" s="667">
        <v>0.1</v>
      </c>
      <c r="AM39" s="670"/>
      <c r="AN39" s="670"/>
      <c r="AO39" s="686"/>
      <c r="AQ39" s="693" t="s">
        <v>337</v>
      </c>
      <c r="AR39" s="694"/>
      <c r="AS39" s="694"/>
      <c r="AT39" s="694"/>
      <c r="AU39" s="694"/>
      <c r="AV39" s="694"/>
      <c r="AW39" s="694"/>
      <c r="AX39" s="694"/>
      <c r="AY39" s="695"/>
      <c r="AZ39" s="666">
        <v>21396</v>
      </c>
      <c r="BA39" s="636"/>
      <c r="BB39" s="636"/>
      <c r="BC39" s="636"/>
      <c r="BD39" s="664"/>
      <c r="BE39" s="664"/>
      <c r="BF39" s="696"/>
      <c r="BG39" s="645" t="s">
        <v>338</v>
      </c>
      <c r="BH39" s="646"/>
      <c r="BI39" s="646"/>
      <c r="BJ39" s="646"/>
      <c r="BK39" s="646"/>
      <c r="BL39" s="646"/>
      <c r="BM39" s="646"/>
      <c r="BN39" s="646"/>
      <c r="BO39" s="646"/>
      <c r="BP39" s="646"/>
      <c r="BQ39" s="646"/>
      <c r="BR39" s="646"/>
      <c r="BS39" s="646"/>
      <c r="BT39" s="646"/>
      <c r="BU39" s="647"/>
      <c r="BV39" s="666">
        <v>4036</v>
      </c>
      <c r="BW39" s="636"/>
      <c r="BX39" s="636"/>
      <c r="BY39" s="636"/>
      <c r="BZ39" s="636"/>
      <c r="CA39" s="636"/>
      <c r="CB39" s="692"/>
      <c r="CD39" s="645" t="s">
        <v>339</v>
      </c>
      <c r="CE39" s="646"/>
      <c r="CF39" s="646"/>
      <c r="CG39" s="646"/>
      <c r="CH39" s="646"/>
      <c r="CI39" s="646"/>
      <c r="CJ39" s="646"/>
      <c r="CK39" s="646"/>
      <c r="CL39" s="646"/>
      <c r="CM39" s="646"/>
      <c r="CN39" s="646"/>
      <c r="CO39" s="646"/>
      <c r="CP39" s="646"/>
      <c r="CQ39" s="647"/>
      <c r="CR39" s="666">
        <v>575160</v>
      </c>
      <c r="CS39" s="664"/>
      <c r="CT39" s="664"/>
      <c r="CU39" s="664"/>
      <c r="CV39" s="664"/>
      <c r="CW39" s="664"/>
      <c r="CX39" s="664"/>
      <c r="CY39" s="665"/>
      <c r="CZ39" s="667">
        <v>6.4</v>
      </c>
      <c r="DA39" s="668"/>
      <c r="DB39" s="668"/>
      <c r="DC39" s="669"/>
      <c r="DD39" s="635">
        <v>461493</v>
      </c>
      <c r="DE39" s="664"/>
      <c r="DF39" s="664"/>
      <c r="DG39" s="664"/>
      <c r="DH39" s="664"/>
      <c r="DI39" s="664"/>
      <c r="DJ39" s="664"/>
      <c r="DK39" s="665"/>
      <c r="DL39" s="635" t="s">
        <v>128</v>
      </c>
      <c r="DM39" s="664"/>
      <c r="DN39" s="664"/>
      <c r="DO39" s="664"/>
      <c r="DP39" s="664"/>
      <c r="DQ39" s="664"/>
      <c r="DR39" s="664"/>
      <c r="DS39" s="664"/>
      <c r="DT39" s="664"/>
      <c r="DU39" s="664"/>
      <c r="DV39" s="665"/>
      <c r="DW39" s="667" t="s">
        <v>128</v>
      </c>
      <c r="DX39" s="668"/>
      <c r="DY39" s="668"/>
      <c r="DZ39" s="668"/>
      <c r="EA39" s="668"/>
      <c r="EB39" s="668"/>
      <c r="EC39" s="701"/>
    </row>
    <row r="40" spans="2:133" ht="11.25" customHeight="1" x14ac:dyDescent="0.15">
      <c r="B40" s="645" t="s">
        <v>340</v>
      </c>
      <c r="C40" s="646"/>
      <c r="D40" s="646"/>
      <c r="E40" s="646"/>
      <c r="F40" s="646"/>
      <c r="G40" s="646"/>
      <c r="H40" s="646"/>
      <c r="I40" s="646"/>
      <c r="J40" s="646"/>
      <c r="K40" s="646"/>
      <c r="L40" s="646"/>
      <c r="M40" s="646"/>
      <c r="N40" s="646"/>
      <c r="O40" s="646"/>
      <c r="P40" s="646"/>
      <c r="Q40" s="647"/>
      <c r="R40" s="666">
        <v>478900</v>
      </c>
      <c r="S40" s="636"/>
      <c r="T40" s="636"/>
      <c r="U40" s="636"/>
      <c r="V40" s="636"/>
      <c r="W40" s="636"/>
      <c r="X40" s="636"/>
      <c r="Y40" s="637"/>
      <c r="Z40" s="684">
        <v>4.9000000000000004</v>
      </c>
      <c r="AA40" s="684"/>
      <c r="AB40" s="684"/>
      <c r="AC40" s="684"/>
      <c r="AD40" s="685" t="s">
        <v>128</v>
      </c>
      <c r="AE40" s="685"/>
      <c r="AF40" s="685"/>
      <c r="AG40" s="685"/>
      <c r="AH40" s="685"/>
      <c r="AI40" s="685"/>
      <c r="AJ40" s="685"/>
      <c r="AK40" s="685"/>
      <c r="AL40" s="667" t="s">
        <v>128</v>
      </c>
      <c r="AM40" s="670"/>
      <c r="AN40" s="670"/>
      <c r="AO40" s="686"/>
      <c r="AQ40" s="693" t="s">
        <v>341</v>
      </c>
      <c r="AR40" s="694"/>
      <c r="AS40" s="694"/>
      <c r="AT40" s="694"/>
      <c r="AU40" s="694"/>
      <c r="AV40" s="694"/>
      <c r="AW40" s="694"/>
      <c r="AX40" s="694"/>
      <c r="AY40" s="695"/>
      <c r="AZ40" s="666" t="s">
        <v>128</v>
      </c>
      <c r="BA40" s="636"/>
      <c r="BB40" s="636"/>
      <c r="BC40" s="636"/>
      <c r="BD40" s="664"/>
      <c r="BE40" s="664"/>
      <c r="BF40" s="696"/>
      <c r="BG40" s="697" t="s">
        <v>342</v>
      </c>
      <c r="BH40" s="698"/>
      <c r="BI40" s="698"/>
      <c r="BJ40" s="698"/>
      <c r="BK40" s="698"/>
      <c r="BL40" s="359"/>
      <c r="BM40" s="646" t="s">
        <v>343</v>
      </c>
      <c r="BN40" s="646"/>
      <c r="BO40" s="646"/>
      <c r="BP40" s="646"/>
      <c r="BQ40" s="646"/>
      <c r="BR40" s="646"/>
      <c r="BS40" s="646"/>
      <c r="BT40" s="646"/>
      <c r="BU40" s="647"/>
      <c r="BV40" s="666">
        <v>101</v>
      </c>
      <c r="BW40" s="636"/>
      <c r="BX40" s="636"/>
      <c r="BY40" s="636"/>
      <c r="BZ40" s="636"/>
      <c r="CA40" s="636"/>
      <c r="CB40" s="692"/>
      <c r="CD40" s="645" t="s">
        <v>344</v>
      </c>
      <c r="CE40" s="646"/>
      <c r="CF40" s="646"/>
      <c r="CG40" s="646"/>
      <c r="CH40" s="646"/>
      <c r="CI40" s="646"/>
      <c r="CJ40" s="646"/>
      <c r="CK40" s="646"/>
      <c r="CL40" s="646"/>
      <c r="CM40" s="646"/>
      <c r="CN40" s="646"/>
      <c r="CO40" s="646"/>
      <c r="CP40" s="646"/>
      <c r="CQ40" s="647"/>
      <c r="CR40" s="666">
        <v>21641</v>
      </c>
      <c r="CS40" s="636"/>
      <c r="CT40" s="636"/>
      <c r="CU40" s="636"/>
      <c r="CV40" s="636"/>
      <c r="CW40" s="636"/>
      <c r="CX40" s="636"/>
      <c r="CY40" s="637"/>
      <c r="CZ40" s="667">
        <v>0.2</v>
      </c>
      <c r="DA40" s="668"/>
      <c r="DB40" s="668"/>
      <c r="DC40" s="669"/>
      <c r="DD40" s="635" t="s">
        <v>128</v>
      </c>
      <c r="DE40" s="636"/>
      <c r="DF40" s="636"/>
      <c r="DG40" s="636"/>
      <c r="DH40" s="636"/>
      <c r="DI40" s="636"/>
      <c r="DJ40" s="636"/>
      <c r="DK40" s="637"/>
      <c r="DL40" s="635" t="s">
        <v>128</v>
      </c>
      <c r="DM40" s="636"/>
      <c r="DN40" s="636"/>
      <c r="DO40" s="636"/>
      <c r="DP40" s="636"/>
      <c r="DQ40" s="636"/>
      <c r="DR40" s="636"/>
      <c r="DS40" s="636"/>
      <c r="DT40" s="636"/>
      <c r="DU40" s="636"/>
      <c r="DV40" s="637"/>
      <c r="DW40" s="667" t="s">
        <v>128</v>
      </c>
      <c r="DX40" s="668"/>
      <c r="DY40" s="668"/>
      <c r="DZ40" s="668"/>
      <c r="EA40" s="668"/>
      <c r="EB40" s="668"/>
      <c r="EC40" s="701"/>
    </row>
    <row r="41" spans="2:133" ht="11.25" customHeight="1" x14ac:dyDescent="0.15">
      <c r="B41" s="645" t="s">
        <v>345</v>
      </c>
      <c r="C41" s="646"/>
      <c r="D41" s="646"/>
      <c r="E41" s="646"/>
      <c r="F41" s="646"/>
      <c r="G41" s="646"/>
      <c r="H41" s="646"/>
      <c r="I41" s="646"/>
      <c r="J41" s="646"/>
      <c r="K41" s="646"/>
      <c r="L41" s="646"/>
      <c r="M41" s="646"/>
      <c r="N41" s="646"/>
      <c r="O41" s="646"/>
      <c r="P41" s="646"/>
      <c r="Q41" s="647"/>
      <c r="R41" s="666" t="s">
        <v>128</v>
      </c>
      <c r="S41" s="636"/>
      <c r="T41" s="636"/>
      <c r="U41" s="636"/>
      <c r="V41" s="636"/>
      <c r="W41" s="636"/>
      <c r="X41" s="636"/>
      <c r="Y41" s="637"/>
      <c r="Z41" s="684" t="s">
        <v>128</v>
      </c>
      <c r="AA41" s="684"/>
      <c r="AB41" s="684"/>
      <c r="AC41" s="684"/>
      <c r="AD41" s="685" t="s">
        <v>128</v>
      </c>
      <c r="AE41" s="685"/>
      <c r="AF41" s="685"/>
      <c r="AG41" s="685"/>
      <c r="AH41" s="685"/>
      <c r="AI41" s="685"/>
      <c r="AJ41" s="685"/>
      <c r="AK41" s="685"/>
      <c r="AL41" s="667" t="s">
        <v>128</v>
      </c>
      <c r="AM41" s="670"/>
      <c r="AN41" s="670"/>
      <c r="AO41" s="686"/>
      <c r="AQ41" s="693" t="s">
        <v>346</v>
      </c>
      <c r="AR41" s="694"/>
      <c r="AS41" s="694"/>
      <c r="AT41" s="694"/>
      <c r="AU41" s="694"/>
      <c r="AV41" s="694"/>
      <c r="AW41" s="694"/>
      <c r="AX41" s="694"/>
      <c r="AY41" s="695"/>
      <c r="AZ41" s="666">
        <v>142236</v>
      </c>
      <c r="BA41" s="636"/>
      <c r="BB41" s="636"/>
      <c r="BC41" s="636"/>
      <c r="BD41" s="664"/>
      <c r="BE41" s="664"/>
      <c r="BF41" s="696"/>
      <c r="BG41" s="697"/>
      <c r="BH41" s="698"/>
      <c r="BI41" s="698"/>
      <c r="BJ41" s="698"/>
      <c r="BK41" s="698"/>
      <c r="BL41" s="359"/>
      <c r="BM41" s="646" t="s">
        <v>347</v>
      </c>
      <c r="BN41" s="646"/>
      <c r="BO41" s="646"/>
      <c r="BP41" s="646"/>
      <c r="BQ41" s="646"/>
      <c r="BR41" s="646"/>
      <c r="BS41" s="646"/>
      <c r="BT41" s="646"/>
      <c r="BU41" s="647"/>
      <c r="BV41" s="666" t="s">
        <v>128</v>
      </c>
      <c r="BW41" s="636"/>
      <c r="BX41" s="636"/>
      <c r="BY41" s="636"/>
      <c r="BZ41" s="636"/>
      <c r="CA41" s="636"/>
      <c r="CB41" s="692"/>
      <c r="CD41" s="645" t="s">
        <v>348</v>
      </c>
      <c r="CE41" s="646"/>
      <c r="CF41" s="646"/>
      <c r="CG41" s="646"/>
      <c r="CH41" s="646"/>
      <c r="CI41" s="646"/>
      <c r="CJ41" s="646"/>
      <c r="CK41" s="646"/>
      <c r="CL41" s="646"/>
      <c r="CM41" s="646"/>
      <c r="CN41" s="646"/>
      <c r="CO41" s="646"/>
      <c r="CP41" s="646"/>
      <c r="CQ41" s="647"/>
      <c r="CR41" s="666" t="s">
        <v>128</v>
      </c>
      <c r="CS41" s="664"/>
      <c r="CT41" s="664"/>
      <c r="CU41" s="664"/>
      <c r="CV41" s="664"/>
      <c r="CW41" s="664"/>
      <c r="CX41" s="664"/>
      <c r="CY41" s="665"/>
      <c r="CZ41" s="667" t="s">
        <v>128</v>
      </c>
      <c r="DA41" s="668"/>
      <c r="DB41" s="668"/>
      <c r="DC41" s="669"/>
      <c r="DD41" s="635" t="s">
        <v>128</v>
      </c>
      <c r="DE41" s="664"/>
      <c r="DF41" s="664"/>
      <c r="DG41" s="664"/>
      <c r="DH41" s="664"/>
      <c r="DI41" s="664"/>
      <c r="DJ41" s="664"/>
      <c r="DK41" s="665"/>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645" t="s">
        <v>349</v>
      </c>
      <c r="C42" s="646"/>
      <c r="D42" s="646"/>
      <c r="E42" s="646"/>
      <c r="F42" s="646"/>
      <c r="G42" s="646"/>
      <c r="H42" s="646"/>
      <c r="I42" s="646"/>
      <c r="J42" s="646"/>
      <c r="K42" s="646"/>
      <c r="L42" s="646"/>
      <c r="M42" s="646"/>
      <c r="N42" s="646"/>
      <c r="O42" s="646"/>
      <c r="P42" s="646"/>
      <c r="Q42" s="647"/>
      <c r="R42" s="666" t="s">
        <v>128</v>
      </c>
      <c r="S42" s="636"/>
      <c r="T42" s="636"/>
      <c r="U42" s="636"/>
      <c r="V42" s="636"/>
      <c r="W42" s="636"/>
      <c r="X42" s="636"/>
      <c r="Y42" s="637"/>
      <c r="Z42" s="684" t="s">
        <v>128</v>
      </c>
      <c r="AA42" s="684"/>
      <c r="AB42" s="684"/>
      <c r="AC42" s="684"/>
      <c r="AD42" s="685" t="s">
        <v>128</v>
      </c>
      <c r="AE42" s="685"/>
      <c r="AF42" s="685"/>
      <c r="AG42" s="685"/>
      <c r="AH42" s="685"/>
      <c r="AI42" s="685"/>
      <c r="AJ42" s="685"/>
      <c r="AK42" s="685"/>
      <c r="AL42" s="667" t="s">
        <v>128</v>
      </c>
      <c r="AM42" s="670"/>
      <c r="AN42" s="670"/>
      <c r="AO42" s="686"/>
      <c r="AQ42" s="689" t="s">
        <v>350</v>
      </c>
      <c r="AR42" s="690"/>
      <c r="AS42" s="690"/>
      <c r="AT42" s="690"/>
      <c r="AU42" s="690"/>
      <c r="AV42" s="690"/>
      <c r="AW42" s="690"/>
      <c r="AX42" s="690"/>
      <c r="AY42" s="691"/>
      <c r="AZ42" s="651">
        <v>582101</v>
      </c>
      <c r="BA42" s="672"/>
      <c r="BB42" s="672"/>
      <c r="BC42" s="672"/>
      <c r="BD42" s="652"/>
      <c r="BE42" s="652"/>
      <c r="BF42" s="687"/>
      <c r="BG42" s="699"/>
      <c r="BH42" s="700"/>
      <c r="BI42" s="700"/>
      <c r="BJ42" s="700"/>
      <c r="BK42" s="700"/>
      <c r="BL42" s="357"/>
      <c r="BM42" s="649" t="s">
        <v>351</v>
      </c>
      <c r="BN42" s="649"/>
      <c r="BO42" s="649"/>
      <c r="BP42" s="649"/>
      <c r="BQ42" s="649"/>
      <c r="BR42" s="649"/>
      <c r="BS42" s="649"/>
      <c r="BT42" s="649"/>
      <c r="BU42" s="650"/>
      <c r="BV42" s="651">
        <v>326</v>
      </c>
      <c r="BW42" s="672"/>
      <c r="BX42" s="672"/>
      <c r="BY42" s="672"/>
      <c r="BZ42" s="672"/>
      <c r="CA42" s="672"/>
      <c r="CB42" s="688"/>
      <c r="CD42" s="645" t="s">
        <v>352</v>
      </c>
      <c r="CE42" s="646"/>
      <c r="CF42" s="646"/>
      <c r="CG42" s="646"/>
      <c r="CH42" s="646"/>
      <c r="CI42" s="646"/>
      <c r="CJ42" s="646"/>
      <c r="CK42" s="646"/>
      <c r="CL42" s="646"/>
      <c r="CM42" s="646"/>
      <c r="CN42" s="646"/>
      <c r="CO42" s="646"/>
      <c r="CP42" s="646"/>
      <c r="CQ42" s="647"/>
      <c r="CR42" s="666">
        <v>693665</v>
      </c>
      <c r="CS42" s="664"/>
      <c r="CT42" s="664"/>
      <c r="CU42" s="664"/>
      <c r="CV42" s="664"/>
      <c r="CW42" s="664"/>
      <c r="CX42" s="664"/>
      <c r="CY42" s="665"/>
      <c r="CZ42" s="667">
        <v>7.7</v>
      </c>
      <c r="DA42" s="668"/>
      <c r="DB42" s="668"/>
      <c r="DC42" s="669"/>
      <c r="DD42" s="635">
        <v>173134</v>
      </c>
      <c r="DE42" s="664"/>
      <c r="DF42" s="664"/>
      <c r="DG42" s="664"/>
      <c r="DH42" s="664"/>
      <c r="DI42" s="664"/>
      <c r="DJ42" s="664"/>
      <c r="DK42" s="665"/>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645" t="s">
        <v>353</v>
      </c>
      <c r="C43" s="646"/>
      <c r="D43" s="646"/>
      <c r="E43" s="646"/>
      <c r="F43" s="646"/>
      <c r="G43" s="646"/>
      <c r="H43" s="646"/>
      <c r="I43" s="646"/>
      <c r="J43" s="646"/>
      <c r="K43" s="646"/>
      <c r="L43" s="646"/>
      <c r="M43" s="646"/>
      <c r="N43" s="646"/>
      <c r="O43" s="646"/>
      <c r="P43" s="646"/>
      <c r="Q43" s="647"/>
      <c r="R43" s="666">
        <v>269400</v>
      </c>
      <c r="S43" s="636"/>
      <c r="T43" s="636"/>
      <c r="U43" s="636"/>
      <c r="V43" s="636"/>
      <c r="W43" s="636"/>
      <c r="X43" s="636"/>
      <c r="Y43" s="637"/>
      <c r="Z43" s="684">
        <v>2.8</v>
      </c>
      <c r="AA43" s="684"/>
      <c r="AB43" s="684"/>
      <c r="AC43" s="684"/>
      <c r="AD43" s="685" t="s">
        <v>128</v>
      </c>
      <c r="AE43" s="685"/>
      <c r="AF43" s="685"/>
      <c r="AG43" s="685"/>
      <c r="AH43" s="685"/>
      <c r="AI43" s="685"/>
      <c r="AJ43" s="685"/>
      <c r="AK43" s="685"/>
      <c r="AL43" s="667" t="s">
        <v>128</v>
      </c>
      <c r="AM43" s="670"/>
      <c r="AN43" s="670"/>
      <c r="AO43" s="686"/>
      <c r="CD43" s="645" t="s">
        <v>354</v>
      </c>
      <c r="CE43" s="646"/>
      <c r="CF43" s="646"/>
      <c r="CG43" s="646"/>
      <c r="CH43" s="646"/>
      <c r="CI43" s="646"/>
      <c r="CJ43" s="646"/>
      <c r="CK43" s="646"/>
      <c r="CL43" s="646"/>
      <c r="CM43" s="646"/>
      <c r="CN43" s="646"/>
      <c r="CO43" s="646"/>
      <c r="CP43" s="646"/>
      <c r="CQ43" s="647"/>
      <c r="CR43" s="666">
        <v>24318</v>
      </c>
      <c r="CS43" s="664"/>
      <c r="CT43" s="664"/>
      <c r="CU43" s="664"/>
      <c r="CV43" s="664"/>
      <c r="CW43" s="664"/>
      <c r="CX43" s="664"/>
      <c r="CY43" s="665"/>
      <c r="CZ43" s="667">
        <v>0.3</v>
      </c>
      <c r="DA43" s="668"/>
      <c r="DB43" s="668"/>
      <c r="DC43" s="669"/>
      <c r="DD43" s="635">
        <v>24318</v>
      </c>
      <c r="DE43" s="664"/>
      <c r="DF43" s="664"/>
      <c r="DG43" s="664"/>
      <c r="DH43" s="664"/>
      <c r="DI43" s="664"/>
      <c r="DJ43" s="664"/>
      <c r="DK43" s="665"/>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648" t="s">
        <v>355</v>
      </c>
      <c r="C44" s="649"/>
      <c r="D44" s="649"/>
      <c r="E44" s="649"/>
      <c r="F44" s="649"/>
      <c r="G44" s="649"/>
      <c r="H44" s="649"/>
      <c r="I44" s="649"/>
      <c r="J44" s="649"/>
      <c r="K44" s="649"/>
      <c r="L44" s="649"/>
      <c r="M44" s="649"/>
      <c r="N44" s="649"/>
      <c r="O44" s="649"/>
      <c r="P44" s="649"/>
      <c r="Q44" s="650"/>
      <c r="R44" s="651">
        <v>9680993</v>
      </c>
      <c r="S44" s="672"/>
      <c r="T44" s="672"/>
      <c r="U44" s="672"/>
      <c r="V44" s="672"/>
      <c r="W44" s="672"/>
      <c r="X44" s="672"/>
      <c r="Y44" s="673"/>
      <c r="Z44" s="674">
        <v>100</v>
      </c>
      <c r="AA44" s="674"/>
      <c r="AB44" s="674"/>
      <c r="AC44" s="674"/>
      <c r="AD44" s="675">
        <v>5156802</v>
      </c>
      <c r="AE44" s="675"/>
      <c r="AF44" s="675"/>
      <c r="AG44" s="675"/>
      <c r="AH44" s="675"/>
      <c r="AI44" s="675"/>
      <c r="AJ44" s="675"/>
      <c r="AK44" s="675"/>
      <c r="AL44" s="654">
        <v>100</v>
      </c>
      <c r="AM44" s="676"/>
      <c r="AN44" s="676"/>
      <c r="AO44" s="677"/>
      <c r="CD44" s="678" t="s">
        <v>302</v>
      </c>
      <c r="CE44" s="679"/>
      <c r="CF44" s="645" t="s">
        <v>356</v>
      </c>
      <c r="CG44" s="646"/>
      <c r="CH44" s="646"/>
      <c r="CI44" s="646"/>
      <c r="CJ44" s="646"/>
      <c r="CK44" s="646"/>
      <c r="CL44" s="646"/>
      <c r="CM44" s="646"/>
      <c r="CN44" s="646"/>
      <c r="CO44" s="646"/>
      <c r="CP44" s="646"/>
      <c r="CQ44" s="647"/>
      <c r="CR44" s="666">
        <v>690017</v>
      </c>
      <c r="CS44" s="636"/>
      <c r="CT44" s="636"/>
      <c r="CU44" s="636"/>
      <c r="CV44" s="636"/>
      <c r="CW44" s="636"/>
      <c r="CX44" s="636"/>
      <c r="CY44" s="637"/>
      <c r="CZ44" s="667">
        <v>7.7</v>
      </c>
      <c r="DA44" s="670"/>
      <c r="DB44" s="670"/>
      <c r="DC44" s="671"/>
      <c r="DD44" s="635">
        <v>169486</v>
      </c>
      <c r="DE44" s="636"/>
      <c r="DF44" s="636"/>
      <c r="DG44" s="636"/>
      <c r="DH44" s="636"/>
      <c r="DI44" s="636"/>
      <c r="DJ44" s="636"/>
      <c r="DK44" s="637"/>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80"/>
      <c r="CE45" s="681"/>
      <c r="CF45" s="645" t="s">
        <v>357</v>
      </c>
      <c r="CG45" s="646"/>
      <c r="CH45" s="646"/>
      <c r="CI45" s="646"/>
      <c r="CJ45" s="646"/>
      <c r="CK45" s="646"/>
      <c r="CL45" s="646"/>
      <c r="CM45" s="646"/>
      <c r="CN45" s="646"/>
      <c r="CO45" s="646"/>
      <c r="CP45" s="646"/>
      <c r="CQ45" s="647"/>
      <c r="CR45" s="666">
        <v>149745</v>
      </c>
      <c r="CS45" s="664"/>
      <c r="CT45" s="664"/>
      <c r="CU45" s="664"/>
      <c r="CV45" s="664"/>
      <c r="CW45" s="664"/>
      <c r="CX45" s="664"/>
      <c r="CY45" s="665"/>
      <c r="CZ45" s="667">
        <v>1.7</v>
      </c>
      <c r="DA45" s="668"/>
      <c r="DB45" s="668"/>
      <c r="DC45" s="669"/>
      <c r="DD45" s="635">
        <v>6389</v>
      </c>
      <c r="DE45" s="664"/>
      <c r="DF45" s="664"/>
      <c r="DG45" s="664"/>
      <c r="DH45" s="664"/>
      <c r="DI45" s="664"/>
      <c r="DJ45" s="664"/>
      <c r="DK45" s="665"/>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B46" s="211" t="s">
        <v>358</v>
      </c>
      <c r="CD46" s="680"/>
      <c r="CE46" s="681"/>
      <c r="CF46" s="645" t="s">
        <v>359</v>
      </c>
      <c r="CG46" s="646"/>
      <c r="CH46" s="646"/>
      <c r="CI46" s="646"/>
      <c r="CJ46" s="646"/>
      <c r="CK46" s="646"/>
      <c r="CL46" s="646"/>
      <c r="CM46" s="646"/>
      <c r="CN46" s="646"/>
      <c r="CO46" s="646"/>
      <c r="CP46" s="646"/>
      <c r="CQ46" s="647"/>
      <c r="CR46" s="666">
        <v>540272</v>
      </c>
      <c r="CS46" s="636"/>
      <c r="CT46" s="636"/>
      <c r="CU46" s="636"/>
      <c r="CV46" s="636"/>
      <c r="CW46" s="636"/>
      <c r="CX46" s="636"/>
      <c r="CY46" s="637"/>
      <c r="CZ46" s="667">
        <v>6</v>
      </c>
      <c r="DA46" s="670"/>
      <c r="DB46" s="670"/>
      <c r="DC46" s="671"/>
      <c r="DD46" s="635">
        <v>163097</v>
      </c>
      <c r="DE46" s="636"/>
      <c r="DF46" s="636"/>
      <c r="DG46" s="636"/>
      <c r="DH46" s="636"/>
      <c r="DI46" s="636"/>
      <c r="DJ46" s="636"/>
      <c r="DK46" s="637"/>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B47" s="644" t="s">
        <v>360</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680"/>
      <c r="CE47" s="681"/>
      <c r="CF47" s="645" t="s">
        <v>361</v>
      </c>
      <c r="CG47" s="646"/>
      <c r="CH47" s="646"/>
      <c r="CI47" s="646"/>
      <c r="CJ47" s="646"/>
      <c r="CK47" s="646"/>
      <c r="CL47" s="646"/>
      <c r="CM47" s="646"/>
      <c r="CN47" s="646"/>
      <c r="CO47" s="646"/>
      <c r="CP47" s="646"/>
      <c r="CQ47" s="647"/>
      <c r="CR47" s="666">
        <v>3648</v>
      </c>
      <c r="CS47" s="664"/>
      <c r="CT47" s="664"/>
      <c r="CU47" s="664"/>
      <c r="CV47" s="664"/>
      <c r="CW47" s="664"/>
      <c r="CX47" s="664"/>
      <c r="CY47" s="665"/>
      <c r="CZ47" s="667">
        <v>0</v>
      </c>
      <c r="DA47" s="668"/>
      <c r="DB47" s="668"/>
      <c r="DC47" s="669"/>
      <c r="DD47" s="635">
        <v>3648</v>
      </c>
      <c r="DE47" s="664"/>
      <c r="DF47" s="664"/>
      <c r="DG47" s="664"/>
      <c r="DH47" s="664"/>
      <c r="DI47" s="664"/>
      <c r="DJ47" s="664"/>
      <c r="DK47" s="665"/>
      <c r="DL47" s="638"/>
      <c r="DM47" s="639"/>
      <c r="DN47" s="639"/>
      <c r="DO47" s="639"/>
      <c r="DP47" s="639"/>
      <c r="DQ47" s="639"/>
      <c r="DR47" s="639"/>
      <c r="DS47" s="639"/>
      <c r="DT47" s="639"/>
      <c r="DU47" s="639"/>
      <c r="DV47" s="640"/>
      <c r="DW47" s="641"/>
      <c r="DX47" s="642"/>
      <c r="DY47" s="642"/>
      <c r="DZ47" s="642"/>
      <c r="EA47" s="642"/>
      <c r="EB47" s="642"/>
      <c r="EC47" s="643"/>
    </row>
    <row r="48" spans="2:133" ht="11.25" x14ac:dyDescent="0.15">
      <c r="B48" s="644" t="s">
        <v>362</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D48" s="682"/>
      <c r="CE48" s="683"/>
      <c r="CF48" s="645" t="s">
        <v>363</v>
      </c>
      <c r="CG48" s="646"/>
      <c r="CH48" s="646"/>
      <c r="CI48" s="646"/>
      <c r="CJ48" s="646"/>
      <c r="CK48" s="646"/>
      <c r="CL48" s="646"/>
      <c r="CM48" s="646"/>
      <c r="CN48" s="646"/>
      <c r="CO48" s="646"/>
      <c r="CP48" s="646"/>
      <c r="CQ48" s="647"/>
      <c r="CR48" s="666" t="s">
        <v>128</v>
      </c>
      <c r="CS48" s="636"/>
      <c r="CT48" s="636"/>
      <c r="CU48" s="636"/>
      <c r="CV48" s="636"/>
      <c r="CW48" s="636"/>
      <c r="CX48" s="636"/>
      <c r="CY48" s="637"/>
      <c r="CZ48" s="667" t="s">
        <v>128</v>
      </c>
      <c r="DA48" s="670"/>
      <c r="DB48" s="670"/>
      <c r="DC48" s="671"/>
      <c r="DD48" s="635" t="s">
        <v>128</v>
      </c>
      <c r="DE48" s="636"/>
      <c r="DF48" s="636"/>
      <c r="DG48" s="636"/>
      <c r="DH48" s="636"/>
      <c r="DI48" s="636"/>
      <c r="DJ48" s="636"/>
      <c r="DK48" s="637"/>
      <c r="DL48" s="638"/>
      <c r="DM48" s="639"/>
      <c r="DN48" s="639"/>
      <c r="DO48" s="639"/>
      <c r="DP48" s="639"/>
      <c r="DQ48" s="639"/>
      <c r="DR48" s="639"/>
      <c r="DS48" s="639"/>
      <c r="DT48" s="639"/>
      <c r="DU48" s="639"/>
      <c r="DV48" s="640"/>
      <c r="DW48" s="641"/>
      <c r="DX48" s="642"/>
      <c r="DY48" s="642"/>
      <c r="DZ48" s="642"/>
      <c r="EA48" s="642"/>
      <c r="EB48" s="642"/>
      <c r="EC48" s="643"/>
    </row>
    <row r="49" spans="2:133" ht="11.25" customHeight="1" x14ac:dyDescent="0.15">
      <c r="B49" s="358"/>
      <c r="CD49" s="648" t="s">
        <v>364</v>
      </c>
      <c r="CE49" s="649"/>
      <c r="CF49" s="649"/>
      <c r="CG49" s="649"/>
      <c r="CH49" s="649"/>
      <c r="CI49" s="649"/>
      <c r="CJ49" s="649"/>
      <c r="CK49" s="649"/>
      <c r="CL49" s="649"/>
      <c r="CM49" s="649"/>
      <c r="CN49" s="649"/>
      <c r="CO49" s="649"/>
      <c r="CP49" s="649"/>
      <c r="CQ49" s="650"/>
      <c r="CR49" s="651">
        <v>9000368</v>
      </c>
      <c r="CS49" s="652"/>
      <c r="CT49" s="652"/>
      <c r="CU49" s="652"/>
      <c r="CV49" s="652"/>
      <c r="CW49" s="652"/>
      <c r="CX49" s="652"/>
      <c r="CY49" s="653"/>
      <c r="CZ49" s="654">
        <v>100</v>
      </c>
      <c r="DA49" s="655"/>
      <c r="DB49" s="655"/>
      <c r="DC49" s="656"/>
      <c r="DD49" s="657">
        <v>6018753</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x14ac:dyDescent="0.15">
      <c r="B50" s="35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366</v>
      </c>
      <c r="DK2" s="755"/>
      <c r="DL2" s="755"/>
      <c r="DM2" s="755"/>
      <c r="DN2" s="755"/>
      <c r="DO2" s="756"/>
      <c r="DP2" s="219"/>
      <c r="DQ2" s="754" t="s">
        <v>367</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370</v>
      </c>
      <c r="B5" s="760"/>
      <c r="C5" s="760"/>
      <c r="D5" s="760"/>
      <c r="E5" s="760"/>
      <c r="F5" s="760"/>
      <c r="G5" s="760"/>
      <c r="H5" s="760"/>
      <c r="I5" s="760"/>
      <c r="J5" s="760"/>
      <c r="K5" s="760"/>
      <c r="L5" s="760"/>
      <c r="M5" s="760"/>
      <c r="N5" s="760"/>
      <c r="O5" s="760"/>
      <c r="P5" s="761"/>
      <c r="Q5" s="765" t="s">
        <v>371</v>
      </c>
      <c r="R5" s="766"/>
      <c r="S5" s="766"/>
      <c r="T5" s="766"/>
      <c r="U5" s="767"/>
      <c r="V5" s="765" t="s">
        <v>372</v>
      </c>
      <c r="W5" s="766"/>
      <c r="X5" s="766"/>
      <c r="Y5" s="766"/>
      <c r="Z5" s="767"/>
      <c r="AA5" s="765" t="s">
        <v>373</v>
      </c>
      <c r="AB5" s="766"/>
      <c r="AC5" s="766"/>
      <c r="AD5" s="766"/>
      <c r="AE5" s="766"/>
      <c r="AF5" s="771" t="s">
        <v>374</v>
      </c>
      <c r="AG5" s="766"/>
      <c r="AH5" s="766"/>
      <c r="AI5" s="766"/>
      <c r="AJ5" s="772"/>
      <c r="AK5" s="766" t="s">
        <v>375</v>
      </c>
      <c r="AL5" s="766"/>
      <c r="AM5" s="766"/>
      <c r="AN5" s="766"/>
      <c r="AO5" s="767"/>
      <c r="AP5" s="765" t="s">
        <v>376</v>
      </c>
      <c r="AQ5" s="766"/>
      <c r="AR5" s="766"/>
      <c r="AS5" s="766"/>
      <c r="AT5" s="767"/>
      <c r="AU5" s="765" t="s">
        <v>377</v>
      </c>
      <c r="AV5" s="766"/>
      <c r="AW5" s="766"/>
      <c r="AX5" s="766"/>
      <c r="AY5" s="772"/>
      <c r="AZ5" s="223"/>
      <c r="BA5" s="223"/>
      <c r="BB5" s="223"/>
      <c r="BC5" s="223"/>
      <c r="BD5" s="223"/>
      <c r="BE5" s="224"/>
      <c r="BF5" s="224"/>
      <c r="BG5" s="224"/>
      <c r="BH5" s="224"/>
      <c r="BI5" s="224"/>
      <c r="BJ5" s="224"/>
      <c r="BK5" s="224"/>
      <c r="BL5" s="224"/>
      <c r="BM5" s="224"/>
      <c r="BN5" s="224"/>
      <c r="BO5" s="224"/>
      <c r="BP5" s="224"/>
      <c r="BQ5" s="759" t="s">
        <v>378</v>
      </c>
      <c r="BR5" s="760"/>
      <c r="BS5" s="760"/>
      <c r="BT5" s="760"/>
      <c r="BU5" s="760"/>
      <c r="BV5" s="760"/>
      <c r="BW5" s="760"/>
      <c r="BX5" s="760"/>
      <c r="BY5" s="760"/>
      <c r="BZ5" s="760"/>
      <c r="CA5" s="760"/>
      <c r="CB5" s="760"/>
      <c r="CC5" s="760"/>
      <c r="CD5" s="760"/>
      <c r="CE5" s="760"/>
      <c r="CF5" s="760"/>
      <c r="CG5" s="761"/>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95" t="s">
        <v>384</v>
      </c>
      <c r="DH5" s="796"/>
      <c r="DI5" s="796"/>
      <c r="DJ5" s="796"/>
      <c r="DK5" s="797"/>
      <c r="DL5" s="795" t="s">
        <v>385</v>
      </c>
      <c r="DM5" s="796"/>
      <c r="DN5" s="796"/>
      <c r="DO5" s="796"/>
      <c r="DP5" s="797"/>
      <c r="DQ5" s="765" t="s">
        <v>386</v>
      </c>
      <c r="DR5" s="766"/>
      <c r="DS5" s="766"/>
      <c r="DT5" s="766"/>
      <c r="DU5" s="767"/>
      <c r="DV5" s="765" t="s">
        <v>377</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387</v>
      </c>
      <c r="C7" s="782"/>
      <c r="D7" s="782"/>
      <c r="E7" s="782"/>
      <c r="F7" s="782"/>
      <c r="G7" s="782"/>
      <c r="H7" s="782"/>
      <c r="I7" s="782"/>
      <c r="J7" s="782"/>
      <c r="K7" s="782"/>
      <c r="L7" s="782"/>
      <c r="M7" s="782"/>
      <c r="N7" s="782"/>
      <c r="O7" s="782"/>
      <c r="P7" s="783"/>
      <c r="Q7" s="784">
        <v>9656</v>
      </c>
      <c r="R7" s="785"/>
      <c r="S7" s="785"/>
      <c r="T7" s="785"/>
      <c r="U7" s="785"/>
      <c r="V7" s="785">
        <v>8992</v>
      </c>
      <c r="W7" s="785"/>
      <c r="X7" s="785"/>
      <c r="Y7" s="785"/>
      <c r="Z7" s="785"/>
      <c r="AA7" s="785">
        <v>664</v>
      </c>
      <c r="AB7" s="785"/>
      <c r="AC7" s="785"/>
      <c r="AD7" s="785"/>
      <c r="AE7" s="786"/>
      <c r="AF7" s="787">
        <v>47</v>
      </c>
      <c r="AG7" s="788"/>
      <c r="AH7" s="788"/>
      <c r="AI7" s="788"/>
      <c r="AJ7" s="789"/>
      <c r="AK7" s="790">
        <v>1</v>
      </c>
      <c r="AL7" s="791"/>
      <c r="AM7" s="791"/>
      <c r="AN7" s="791"/>
      <c r="AO7" s="791"/>
      <c r="AP7" s="791">
        <v>6130</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578</v>
      </c>
      <c r="BT7" s="779"/>
      <c r="BU7" s="779"/>
      <c r="BV7" s="779"/>
      <c r="BW7" s="779"/>
      <c r="BX7" s="779"/>
      <c r="BY7" s="779"/>
      <c r="BZ7" s="779"/>
      <c r="CA7" s="779"/>
      <c r="CB7" s="779"/>
      <c r="CC7" s="779"/>
      <c r="CD7" s="779"/>
      <c r="CE7" s="779"/>
      <c r="CF7" s="779"/>
      <c r="CG7" s="794"/>
      <c r="CH7" s="775">
        <v>3</v>
      </c>
      <c r="CI7" s="776"/>
      <c r="CJ7" s="776"/>
      <c r="CK7" s="776"/>
      <c r="CL7" s="777"/>
      <c r="CM7" s="775">
        <v>-20</v>
      </c>
      <c r="CN7" s="776"/>
      <c r="CO7" s="776"/>
      <c r="CP7" s="776"/>
      <c r="CQ7" s="777"/>
      <c r="CR7" s="775">
        <v>5</v>
      </c>
      <c r="CS7" s="776"/>
      <c r="CT7" s="776"/>
      <c r="CU7" s="776"/>
      <c r="CV7" s="777"/>
      <c r="CW7" s="775" t="s">
        <v>580</v>
      </c>
      <c r="CX7" s="776"/>
      <c r="CY7" s="776"/>
      <c r="CZ7" s="776"/>
      <c r="DA7" s="777"/>
      <c r="DB7" s="775">
        <v>443</v>
      </c>
      <c r="DC7" s="776"/>
      <c r="DD7" s="776"/>
      <c r="DE7" s="776"/>
      <c r="DF7" s="777"/>
      <c r="DG7" s="775" t="s">
        <v>580</v>
      </c>
      <c r="DH7" s="776"/>
      <c r="DI7" s="776"/>
      <c r="DJ7" s="776"/>
      <c r="DK7" s="777"/>
      <c r="DL7" s="775" t="s">
        <v>580</v>
      </c>
      <c r="DM7" s="776"/>
      <c r="DN7" s="776"/>
      <c r="DO7" s="776"/>
      <c r="DP7" s="777"/>
      <c r="DQ7" s="775" t="s">
        <v>580</v>
      </c>
      <c r="DR7" s="776"/>
      <c r="DS7" s="776"/>
      <c r="DT7" s="776"/>
      <c r="DU7" s="777"/>
      <c r="DV7" s="778"/>
      <c r="DW7" s="779"/>
      <c r="DX7" s="779"/>
      <c r="DY7" s="779"/>
      <c r="DZ7" s="780"/>
      <c r="EA7" s="225"/>
    </row>
    <row r="8" spans="1:131" s="226" customFormat="1" ht="26.25" customHeight="1" x14ac:dyDescent="0.15">
      <c r="A8" s="229">
        <v>2</v>
      </c>
      <c r="B8" s="812" t="s">
        <v>388</v>
      </c>
      <c r="C8" s="813"/>
      <c r="D8" s="813"/>
      <c r="E8" s="813"/>
      <c r="F8" s="813"/>
      <c r="G8" s="813"/>
      <c r="H8" s="813"/>
      <c r="I8" s="813"/>
      <c r="J8" s="813"/>
      <c r="K8" s="813"/>
      <c r="L8" s="813"/>
      <c r="M8" s="813"/>
      <c r="N8" s="813"/>
      <c r="O8" s="813"/>
      <c r="P8" s="814"/>
      <c r="Q8" s="815">
        <v>20</v>
      </c>
      <c r="R8" s="816"/>
      <c r="S8" s="816"/>
      <c r="T8" s="816"/>
      <c r="U8" s="816"/>
      <c r="V8" s="816">
        <v>5</v>
      </c>
      <c r="W8" s="816"/>
      <c r="X8" s="816"/>
      <c r="Y8" s="816"/>
      <c r="Z8" s="816"/>
      <c r="AA8" s="816">
        <v>15</v>
      </c>
      <c r="AB8" s="816"/>
      <c r="AC8" s="816"/>
      <c r="AD8" s="816"/>
      <c r="AE8" s="817"/>
      <c r="AF8" s="818">
        <v>15</v>
      </c>
      <c r="AG8" s="819"/>
      <c r="AH8" s="819"/>
      <c r="AI8" s="819"/>
      <c r="AJ8" s="820"/>
      <c r="AK8" s="801" t="s">
        <v>580</v>
      </c>
      <c r="AL8" s="802"/>
      <c r="AM8" s="802"/>
      <c r="AN8" s="802"/>
      <c r="AO8" s="802"/>
      <c r="AP8" s="802" t="s">
        <v>580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579</v>
      </c>
      <c r="BT8" s="806"/>
      <c r="BU8" s="806"/>
      <c r="BV8" s="806"/>
      <c r="BW8" s="806"/>
      <c r="BX8" s="806"/>
      <c r="BY8" s="806"/>
      <c r="BZ8" s="806"/>
      <c r="CA8" s="806"/>
      <c r="CB8" s="806"/>
      <c r="CC8" s="806"/>
      <c r="CD8" s="806"/>
      <c r="CE8" s="806"/>
      <c r="CF8" s="806"/>
      <c r="CG8" s="807"/>
      <c r="CH8" s="808">
        <v>5</v>
      </c>
      <c r="CI8" s="809"/>
      <c r="CJ8" s="809"/>
      <c r="CK8" s="809"/>
      <c r="CL8" s="810"/>
      <c r="CM8" s="808">
        <v>165</v>
      </c>
      <c r="CN8" s="809"/>
      <c r="CO8" s="809"/>
      <c r="CP8" s="809"/>
      <c r="CQ8" s="810"/>
      <c r="CR8" s="808">
        <v>15</v>
      </c>
      <c r="CS8" s="809"/>
      <c r="CT8" s="809"/>
      <c r="CU8" s="809"/>
      <c r="CV8" s="810"/>
      <c r="CW8" s="808" t="s">
        <v>580</v>
      </c>
      <c r="CX8" s="809"/>
      <c r="CY8" s="809"/>
      <c r="CZ8" s="809"/>
      <c r="DA8" s="810"/>
      <c r="DB8" s="808" t="s">
        <v>580</v>
      </c>
      <c r="DC8" s="809"/>
      <c r="DD8" s="809"/>
      <c r="DE8" s="809"/>
      <c r="DF8" s="810"/>
      <c r="DG8" s="808" t="s">
        <v>580</v>
      </c>
      <c r="DH8" s="809"/>
      <c r="DI8" s="809"/>
      <c r="DJ8" s="809"/>
      <c r="DK8" s="810"/>
      <c r="DL8" s="808" t="s">
        <v>580</v>
      </c>
      <c r="DM8" s="809"/>
      <c r="DN8" s="809"/>
      <c r="DO8" s="809"/>
      <c r="DP8" s="810"/>
      <c r="DQ8" s="808" t="s">
        <v>580</v>
      </c>
      <c r="DR8" s="809"/>
      <c r="DS8" s="809"/>
      <c r="DT8" s="809"/>
      <c r="DU8" s="810"/>
      <c r="DV8" s="805"/>
      <c r="DW8" s="806"/>
      <c r="DX8" s="806"/>
      <c r="DY8" s="806"/>
      <c r="DZ8" s="811"/>
      <c r="EA8" s="225"/>
    </row>
    <row r="9" spans="1:131" s="226" customFormat="1" ht="26.25" customHeight="1" x14ac:dyDescent="0.15">
      <c r="A9" s="229">
        <v>3</v>
      </c>
      <c r="B9" s="812" t="s">
        <v>389</v>
      </c>
      <c r="C9" s="813"/>
      <c r="D9" s="813"/>
      <c r="E9" s="813"/>
      <c r="F9" s="813"/>
      <c r="G9" s="813"/>
      <c r="H9" s="813"/>
      <c r="I9" s="813"/>
      <c r="J9" s="813"/>
      <c r="K9" s="813"/>
      <c r="L9" s="813"/>
      <c r="M9" s="813"/>
      <c r="N9" s="813"/>
      <c r="O9" s="813"/>
      <c r="P9" s="814"/>
      <c r="Q9" s="815">
        <v>6</v>
      </c>
      <c r="R9" s="816"/>
      <c r="S9" s="816"/>
      <c r="T9" s="816"/>
      <c r="U9" s="816"/>
      <c r="V9" s="816">
        <v>5</v>
      </c>
      <c r="W9" s="816"/>
      <c r="X9" s="816"/>
      <c r="Y9" s="816"/>
      <c r="Z9" s="816"/>
      <c r="AA9" s="816">
        <v>1</v>
      </c>
      <c r="AB9" s="816"/>
      <c r="AC9" s="816"/>
      <c r="AD9" s="816"/>
      <c r="AE9" s="817"/>
      <c r="AF9" s="818">
        <v>1</v>
      </c>
      <c r="AG9" s="819"/>
      <c r="AH9" s="819"/>
      <c r="AI9" s="819"/>
      <c r="AJ9" s="820"/>
      <c r="AK9" s="801" t="s">
        <v>580</v>
      </c>
      <c r="AL9" s="802"/>
      <c r="AM9" s="802"/>
      <c r="AN9" s="802"/>
      <c r="AO9" s="802"/>
      <c r="AP9" s="802" t="s">
        <v>580</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t="s">
        <v>390</v>
      </c>
      <c r="C10" s="813"/>
      <c r="D10" s="813"/>
      <c r="E10" s="813"/>
      <c r="F10" s="813"/>
      <c r="G10" s="813"/>
      <c r="H10" s="813"/>
      <c r="I10" s="813"/>
      <c r="J10" s="813"/>
      <c r="K10" s="813"/>
      <c r="L10" s="813"/>
      <c r="M10" s="813"/>
      <c r="N10" s="813"/>
      <c r="O10" s="813"/>
      <c r="P10" s="814"/>
      <c r="Q10" s="815">
        <v>320</v>
      </c>
      <c r="R10" s="816"/>
      <c r="S10" s="816"/>
      <c r="T10" s="816"/>
      <c r="U10" s="816"/>
      <c r="V10" s="816">
        <v>320</v>
      </c>
      <c r="W10" s="816"/>
      <c r="X10" s="816"/>
      <c r="Y10" s="816"/>
      <c r="Z10" s="816"/>
      <c r="AA10" s="816">
        <v>0</v>
      </c>
      <c r="AB10" s="816"/>
      <c r="AC10" s="816"/>
      <c r="AD10" s="816"/>
      <c r="AE10" s="817"/>
      <c r="AF10" s="818">
        <v>0</v>
      </c>
      <c r="AG10" s="819"/>
      <c r="AH10" s="819"/>
      <c r="AI10" s="819"/>
      <c r="AJ10" s="820"/>
      <c r="AK10" s="801">
        <v>19</v>
      </c>
      <c r="AL10" s="802"/>
      <c r="AM10" s="802"/>
      <c r="AN10" s="802"/>
      <c r="AO10" s="802"/>
      <c r="AP10" s="802">
        <v>1</v>
      </c>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f>SUM(Q7:U22)</f>
        <v>10002</v>
      </c>
      <c r="R23" s="825"/>
      <c r="S23" s="825"/>
      <c r="T23" s="825"/>
      <c r="U23" s="825"/>
      <c r="V23" s="825">
        <f t="shared" ref="V23" si="0">SUM(V7:Z22)</f>
        <v>9322</v>
      </c>
      <c r="W23" s="825"/>
      <c r="X23" s="825"/>
      <c r="Y23" s="825"/>
      <c r="Z23" s="825"/>
      <c r="AA23" s="825">
        <f t="shared" ref="AA23" si="1">SUM(AA7:AE22)</f>
        <v>680</v>
      </c>
      <c r="AB23" s="825"/>
      <c r="AC23" s="825"/>
      <c r="AD23" s="825"/>
      <c r="AE23" s="826"/>
      <c r="AF23" s="827">
        <v>63</v>
      </c>
      <c r="AG23" s="825"/>
      <c r="AH23" s="825"/>
      <c r="AI23" s="825"/>
      <c r="AJ23" s="828"/>
      <c r="AK23" s="829"/>
      <c r="AL23" s="830"/>
      <c r="AM23" s="830"/>
      <c r="AN23" s="830"/>
      <c r="AO23" s="830"/>
      <c r="AP23" s="825">
        <f t="shared" ref="AP23" si="2">SUM(AP7:AT22)</f>
        <v>6131</v>
      </c>
      <c r="AQ23" s="825"/>
      <c r="AR23" s="825"/>
      <c r="AS23" s="825"/>
      <c r="AT23" s="825"/>
      <c r="AU23" s="841"/>
      <c r="AV23" s="841"/>
      <c r="AW23" s="841"/>
      <c r="AX23" s="841"/>
      <c r="AY23" s="842"/>
      <c r="AZ23" s="843" t="s">
        <v>394</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370</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4">
        <v>1951</v>
      </c>
      <c r="R28" s="855"/>
      <c r="S28" s="855"/>
      <c r="T28" s="855"/>
      <c r="U28" s="855"/>
      <c r="V28" s="855">
        <v>1919</v>
      </c>
      <c r="W28" s="855"/>
      <c r="X28" s="855"/>
      <c r="Y28" s="855"/>
      <c r="Z28" s="855"/>
      <c r="AA28" s="855">
        <v>32</v>
      </c>
      <c r="AB28" s="855"/>
      <c r="AC28" s="855"/>
      <c r="AD28" s="855"/>
      <c r="AE28" s="856"/>
      <c r="AF28" s="857">
        <v>32</v>
      </c>
      <c r="AG28" s="855"/>
      <c r="AH28" s="855"/>
      <c r="AI28" s="855"/>
      <c r="AJ28" s="858"/>
      <c r="AK28" s="859">
        <v>128</v>
      </c>
      <c r="AL28" s="860"/>
      <c r="AM28" s="860"/>
      <c r="AN28" s="860"/>
      <c r="AO28" s="860"/>
      <c r="AP28" s="860" t="s">
        <v>580</v>
      </c>
      <c r="AQ28" s="860"/>
      <c r="AR28" s="860"/>
      <c r="AS28" s="860"/>
      <c r="AT28" s="860"/>
      <c r="AU28" s="860" t="s">
        <v>580</v>
      </c>
      <c r="AV28" s="860"/>
      <c r="AW28" s="860"/>
      <c r="AX28" s="860"/>
      <c r="AY28" s="860"/>
      <c r="AZ28" s="861" t="s">
        <v>580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1822</v>
      </c>
      <c r="R29" s="816"/>
      <c r="S29" s="816"/>
      <c r="T29" s="816"/>
      <c r="U29" s="816"/>
      <c r="V29" s="816">
        <v>1788</v>
      </c>
      <c r="W29" s="816"/>
      <c r="X29" s="816"/>
      <c r="Y29" s="816"/>
      <c r="Z29" s="816"/>
      <c r="AA29" s="816">
        <v>34</v>
      </c>
      <c r="AB29" s="816"/>
      <c r="AC29" s="816"/>
      <c r="AD29" s="816"/>
      <c r="AE29" s="817"/>
      <c r="AF29" s="818">
        <v>34</v>
      </c>
      <c r="AG29" s="819"/>
      <c r="AH29" s="819"/>
      <c r="AI29" s="819"/>
      <c r="AJ29" s="820"/>
      <c r="AK29" s="866">
        <v>267</v>
      </c>
      <c r="AL29" s="862"/>
      <c r="AM29" s="862"/>
      <c r="AN29" s="862"/>
      <c r="AO29" s="862"/>
      <c r="AP29" s="862" t="s">
        <v>580</v>
      </c>
      <c r="AQ29" s="862"/>
      <c r="AR29" s="862"/>
      <c r="AS29" s="862"/>
      <c r="AT29" s="862"/>
      <c r="AU29" s="862" t="s">
        <v>580</v>
      </c>
      <c r="AV29" s="862"/>
      <c r="AW29" s="862"/>
      <c r="AX29" s="862"/>
      <c r="AY29" s="862"/>
      <c r="AZ29" s="863" t="s">
        <v>580</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244</v>
      </c>
      <c r="R30" s="816"/>
      <c r="S30" s="816"/>
      <c r="T30" s="816"/>
      <c r="U30" s="816"/>
      <c r="V30" s="816">
        <v>244</v>
      </c>
      <c r="W30" s="816"/>
      <c r="X30" s="816"/>
      <c r="Y30" s="816"/>
      <c r="Z30" s="816"/>
      <c r="AA30" s="816">
        <v>0</v>
      </c>
      <c r="AB30" s="816"/>
      <c r="AC30" s="816"/>
      <c r="AD30" s="816"/>
      <c r="AE30" s="817"/>
      <c r="AF30" s="818">
        <v>0</v>
      </c>
      <c r="AG30" s="819"/>
      <c r="AH30" s="819"/>
      <c r="AI30" s="819"/>
      <c r="AJ30" s="820"/>
      <c r="AK30" s="866">
        <v>68</v>
      </c>
      <c r="AL30" s="862"/>
      <c r="AM30" s="862"/>
      <c r="AN30" s="862"/>
      <c r="AO30" s="862"/>
      <c r="AP30" s="862" t="s">
        <v>580</v>
      </c>
      <c r="AQ30" s="862"/>
      <c r="AR30" s="862"/>
      <c r="AS30" s="862"/>
      <c r="AT30" s="862"/>
      <c r="AU30" s="862" t="s">
        <v>580</v>
      </c>
      <c r="AV30" s="862"/>
      <c r="AW30" s="862"/>
      <c r="AX30" s="862"/>
      <c r="AY30" s="862"/>
      <c r="AZ30" s="863" t="s">
        <v>580</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483</v>
      </c>
      <c r="R31" s="816"/>
      <c r="S31" s="816"/>
      <c r="T31" s="816"/>
      <c r="U31" s="816"/>
      <c r="V31" s="816">
        <v>456</v>
      </c>
      <c r="W31" s="816"/>
      <c r="X31" s="816"/>
      <c r="Y31" s="816"/>
      <c r="Z31" s="816"/>
      <c r="AA31" s="816">
        <v>27</v>
      </c>
      <c r="AB31" s="816"/>
      <c r="AC31" s="816"/>
      <c r="AD31" s="816"/>
      <c r="AE31" s="817"/>
      <c r="AF31" s="818">
        <v>1234</v>
      </c>
      <c r="AG31" s="819"/>
      <c r="AH31" s="819"/>
      <c r="AI31" s="819"/>
      <c r="AJ31" s="820"/>
      <c r="AK31" s="866">
        <v>21</v>
      </c>
      <c r="AL31" s="862"/>
      <c r="AM31" s="862"/>
      <c r="AN31" s="862"/>
      <c r="AO31" s="862"/>
      <c r="AP31" s="862">
        <v>1332</v>
      </c>
      <c r="AQ31" s="862"/>
      <c r="AR31" s="862"/>
      <c r="AS31" s="862"/>
      <c r="AT31" s="862"/>
      <c r="AU31" s="862" t="s">
        <v>580</v>
      </c>
      <c r="AV31" s="862"/>
      <c r="AW31" s="862"/>
      <c r="AX31" s="862"/>
      <c r="AY31" s="862"/>
      <c r="AZ31" s="863" t="s">
        <v>580</v>
      </c>
      <c r="BA31" s="863"/>
      <c r="BB31" s="863"/>
      <c r="BC31" s="863"/>
      <c r="BD31" s="863"/>
      <c r="BE31" s="864" t="s">
        <v>409</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410</v>
      </c>
      <c r="C32" s="813"/>
      <c r="D32" s="813"/>
      <c r="E32" s="813"/>
      <c r="F32" s="813"/>
      <c r="G32" s="813"/>
      <c r="H32" s="813"/>
      <c r="I32" s="813"/>
      <c r="J32" s="813"/>
      <c r="K32" s="813"/>
      <c r="L32" s="813"/>
      <c r="M32" s="813"/>
      <c r="N32" s="813"/>
      <c r="O32" s="813"/>
      <c r="P32" s="814"/>
      <c r="Q32" s="815">
        <v>568</v>
      </c>
      <c r="R32" s="816"/>
      <c r="S32" s="816"/>
      <c r="T32" s="816"/>
      <c r="U32" s="816"/>
      <c r="V32" s="816">
        <v>561</v>
      </c>
      <c r="W32" s="816"/>
      <c r="X32" s="816"/>
      <c r="Y32" s="816"/>
      <c r="Z32" s="816"/>
      <c r="AA32" s="816">
        <v>7</v>
      </c>
      <c r="AB32" s="816"/>
      <c r="AC32" s="816"/>
      <c r="AD32" s="816"/>
      <c r="AE32" s="817"/>
      <c r="AF32" s="818">
        <v>131</v>
      </c>
      <c r="AG32" s="819"/>
      <c r="AH32" s="819"/>
      <c r="AI32" s="819"/>
      <c r="AJ32" s="820"/>
      <c r="AK32" s="866">
        <v>240</v>
      </c>
      <c r="AL32" s="862"/>
      <c r="AM32" s="862"/>
      <c r="AN32" s="862"/>
      <c r="AO32" s="862"/>
      <c r="AP32" s="862">
        <v>5061</v>
      </c>
      <c r="AQ32" s="862"/>
      <c r="AR32" s="862"/>
      <c r="AS32" s="862"/>
      <c r="AT32" s="862"/>
      <c r="AU32" s="862">
        <v>3411</v>
      </c>
      <c r="AV32" s="862"/>
      <c r="AW32" s="862"/>
      <c r="AX32" s="862"/>
      <c r="AY32" s="862"/>
      <c r="AZ32" s="863" t="s">
        <v>580</v>
      </c>
      <c r="BA32" s="863"/>
      <c r="BB32" s="863"/>
      <c r="BC32" s="863"/>
      <c r="BD32" s="863"/>
      <c r="BE32" s="864" t="s">
        <v>409</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411</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412</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1431</v>
      </c>
      <c r="AG63" s="876"/>
      <c r="AH63" s="876"/>
      <c r="AI63" s="876"/>
      <c r="AJ63" s="877"/>
      <c r="AK63" s="878"/>
      <c r="AL63" s="873"/>
      <c r="AM63" s="873"/>
      <c r="AN63" s="873"/>
      <c r="AO63" s="873"/>
      <c r="AP63" s="876">
        <f>SUM(AP28:AT62)</f>
        <v>6393</v>
      </c>
      <c r="AQ63" s="876"/>
      <c r="AR63" s="876"/>
      <c r="AS63" s="876"/>
      <c r="AT63" s="876"/>
      <c r="AU63" s="876">
        <f>SUM(AU28:AY62)</f>
        <v>3411</v>
      </c>
      <c r="AV63" s="876"/>
      <c r="AW63" s="876"/>
      <c r="AX63" s="876"/>
      <c r="AY63" s="876"/>
      <c r="AZ63" s="880"/>
      <c r="BA63" s="880"/>
      <c r="BB63" s="880"/>
      <c r="BC63" s="880"/>
      <c r="BD63" s="880"/>
      <c r="BE63" s="881"/>
      <c r="BF63" s="881"/>
      <c r="BG63" s="881"/>
      <c r="BH63" s="881"/>
      <c r="BI63" s="882"/>
      <c r="BJ63" s="883" t="s">
        <v>394</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414</v>
      </c>
      <c r="B66" s="760"/>
      <c r="C66" s="760"/>
      <c r="D66" s="760"/>
      <c r="E66" s="760"/>
      <c r="F66" s="760"/>
      <c r="G66" s="760"/>
      <c r="H66" s="760"/>
      <c r="I66" s="760"/>
      <c r="J66" s="760"/>
      <c r="K66" s="760"/>
      <c r="L66" s="760"/>
      <c r="M66" s="760"/>
      <c r="N66" s="760"/>
      <c r="O66" s="760"/>
      <c r="P66" s="761"/>
      <c r="Q66" s="765" t="s">
        <v>415</v>
      </c>
      <c r="R66" s="766"/>
      <c r="S66" s="766"/>
      <c r="T66" s="766"/>
      <c r="U66" s="767"/>
      <c r="V66" s="765" t="s">
        <v>416</v>
      </c>
      <c r="W66" s="766"/>
      <c r="X66" s="766"/>
      <c r="Y66" s="766"/>
      <c r="Z66" s="767"/>
      <c r="AA66" s="765" t="s">
        <v>399</v>
      </c>
      <c r="AB66" s="766"/>
      <c r="AC66" s="766"/>
      <c r="AD66" s="766"/>
      <c r="AE66" s="767"/>
      <c r="AF66" s="886" t="s">
        <v>400</v>
      </c>
      <c r="AG66" s="847"/>
      <c r="AH66" s="847"/>
      <c r="AI66" s="847"/>
      <c r="AJ66" s="887"/>
      <c r="AK66" s="765" t="s">
        <v>401</v>
      </c>
      <c r="AL66" s="760"/>
      <c r="AM66" s="760"/>
      <c r="AN66" s="760"/>
      <c r="AO66" s="761"/>
      <c r="AP66" s="765" t="s">
        <v>402</v>
      </c>
      <c r="AQ66" s="766"/>
      <c r="AR66" s="766"/>
      <c r="AS66" s="766"/>
      <c r="AT66" s="767"/>
      <c r="AU66" s="765" t="s">
        <v>417</v>
      </c>
      <c r="AV66" s="766"/>
      <c r="AW66" s="766"/>
      <c r="AX66" s="766"/>
      <c r="AY66" s="767"/>
      <c r="AZ66" s="765" t="s">
        <v>377</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571</v>
      </c>
      <c r="C68" s="902"/>
      <c r="D68" s="902"/>
      <c r="E68" s="902"/>
      <c r="F68" s="902"/>
      <c r="G68" s="902"/>
      <c r="H68" s="902"/>
      <c r="I68" s="902"/>
      <c r="J68" s="902"/>
      <c r="K68" s="902"/>
      <c r="L68" s="902"/>
      <c r="M68" s="902"/>
      <c r="N68" s="902"/>
      <c r="O68" s="902"/>
      <c r="P68" s="903"/>
      <c r="Q68" s="904">
        <v>15803</v>
      </c>
      <c r="R68" s="898"/>
      <c r="S68" s="898"/>
      <c r="T68" s="898"/>
      <c r="U68" s="898"/>
      <c r="V68" s="898">
        <v>14948</v>
      </c>
      <c r="W68" s="898"/>
      <c r="X68" s="898"/>
      <c r="Y68" s="898"/>
      <c r="Z68" s="898"/>
      <c r="AA68" s="898">
        <v>855</v>
      </c>
      <c r="AB68" s="898"/>
      <c r="AC68" s="898"/>
      <c r="AD68" s="898"/>
      <c r="AE68" s="898"/>
      <c r="AF68" s="898">
        <v>515</v>
      </c>
      <c r="AG68" s="898"/>
      <c r="AH68" s="898"/>
      <c r="AI68" s="898"/>
      <c r="AJ68" s="898"/>
      <c r="AK68" s="898">
        <v>1548</v>
      </c>
      <c r="AL68" s="898"/>
      <c r="AM68" s="898"/>
      <c r="AN68" s="898"/>
      <c r="AO68" s="898"/>
      <c r="AP68" s="898">
        <v>4992</v>
      </c>
      <c r="AQ68" s="898"/>
      <c r="AR68" s="898"/>
      <c r="AS68" s="898"/>
      <c r="AT68" s="898"/>
      <c r="AU68" s="898">
        <v>160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572</v>
      </c>
      <c r="C69" s="906"/>
      <c r="D69" s="906"/>
      <c r="E69" s="906"/>
      <c r="F69" s="906"/>
      <c r="G69" s="906"/>
      <c r="H69" s="906"/>
      <c r="I69" s="906"/>
      <c r="J69" s="906"/>
      <c r="K69" s="906"/>
      <c r="L69" s="906"/>
      <c r="M69" s="906"/>
      <c r="N69" s="906"/>
      <c r="O69" s="906"/>
      <c r="P69" s="907"/>
      <c r="Q69" s="908">
        <v>439</v>
      </c>
      <c r="R69" s="862"/>
      <c r="S69" s="862"/>
      <c r="T69" s="862"/>
      <c r="U69" s="862"/>
      <c r="V69" s="862">
        <v>425</v>
      </c>
      <c r="W69" s="862"/>
      <c r="X69" s="862"/>
      <c r="Y69" s="862"/>
      <c r="Z69" s="862"/>
      <c r="AA69" s="862">
        <v>14</v>
      </c>
      <c r="AB69" s="862"/>
      <c r="AC69" s="862"/>
      <c r="AD69" s="862"/>
      <c r="AE69" s="862"/>
      <c r="AF69" s="862">
        <v>14</v>
      </c>
      <c r="AG69" s="862"/>
      <c r="AH69" s="862"/>
      <c r="AI69" s="862"/>
      <c r="AJ69" s="862"/>
      <c r="AK69" s="862">
        <v>6</v>
      </c>
      <c r="AL69" s="862"/>
      <c r="AM69" s="862"/>
      <c r="AN69" s="862"/>
      <c r="AO69" s="862"/>
      <c r="AP69" s="862" t="s">
        <v>580</v>
      </c>
      <c r="AQ69" s="862"/>
      <c r="AR69" s="862"/>
      <c r="AS69" s="862"/>
      <c r="AT69" s="862"/>
      <c r="AU69" s="862" t="s">
        <v>580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573</v>
      </c>
      <c r="C70" s="906"/>
      <c r="D70" s="906"/>
      <c r="E70" s="906"/>
      <c r="F70" s="906"/>
      <c r="G70" s="906"/>
      <c r="H70" s="906"/>
      <c r="I70" s="906"/>
      <c r="J70" s="906"/>
      <c r="K70" s="906"/>
      <c r="L70" s="906"/>
      <c r="M70" s="906"/>
      <c r="N70" s="906"/>
      <c r="O70" s="906"/>
      <c r="P70" s="907"/>
      <c r="Q70" s="908">
        <v>4795</v>
      </c>
      <c r="R70" s="862"/>
      <c r="S70" s="862"/>
      <c r="T70" s="862"/>
      <c r="U70" s="862"/>
      <c r="V70" s="862">
        <v>4781</v>
      </c>
      <c r="W70" s="862"/>
      <c r="X70" s="862"/>
      <c r="Y70" s="862"/>
      <c r="Z70" s="862"/>
      <c r="AA70" s="862">
        <v>14</v>
      </c>
      <c r="AB70" s="862"/>
      <c r="AC70" s="862"/>
      <c r="AD70" s="862"/>
      <c r="AE70" s="862"/>
      <c r="AF70" s="862">
        <v>14</v>
      </c>
      <c r="AG70" s="862"/>
      <c r="AH70" s="862"/>
      <c r="AI70" s="862"/>
      <c r="AJ70" s="862"/>
      <c r="AK70" s="862">
        <v>32</v>
      </c>
      <c r="AL70" s="862"/>
      <c r="AM70" s="862"/>
      <c r="AN70" s="862"/>
      <c r="AO70" s="862"/>
      <c r="AP70" s="862" t="s">
        <v>580</v>
      </c>
      <c r="AQ70" s="862"/>
      <c r="AR70" s="862"/>
      <c r="AS70" s="862"/>
      <c r="AT70" s="862"/>
      <c r="AU70" s="862" t="s">
        <v>580</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574</v>
      </c>
      <c r="C71" s="906"/>
      <c r="D71" s="906"/>
      <c r="E71" s="906"/>
      <c r="F71" s="906"/>
      <c r="G71" s="906"/>
      <c r="H71" s="906"/>
      <c r="I71" s="906"/>
      <c r="J71" s="906"/>
      <c r="K71" s="906"/>
      <c r="L71" s="906"/>
      <c r="M71" s="906"/>
      <c r="N71" s="906"/>
      <c r="O71" s="906"/>
      <c r="P71" s="907"/>
      <c r="Q71" s="908">
        <v>132</v>
      </c>
      <c r="R71" s="862"/>
      <c r="S71" s="862"/>
      <c r="T71" s="862"/>
      <c r="U71" s="862"/>
      <c r="V71" s="862">
        <v>87</v>
      </c>
      <c r="W71" s="862"/>
      <c r="X71" s="862"/>
      <c r="Y71" s="862"/>
      <c r="Z71" s="862"/>
      <c r="AA71" s="862">
        <v>45</v>
      </c>
      <c r="AB71" s="862"/>
      <c r="AC71" s="862"/>
      <c r="AD71" s="862"/>
      <c r="AE71" s="862"/>
      <c r="AF71" s="862">
        <v>45</v>
      </c>
      <c r="AG71" s="862"/>
      <c r="AH71" s="862"/>
      <c r="AI71" s="862"/>
      <c r="AJ71" s="862"/>
      <c r="AK71" s="862" t="s">
        <v>580</v>
      </c>
      <c r="AL71" s="862"/>
      <c r="AM71" s="862"/>
      <c r="AN71" s="862"/>
      <c r="AO71" s="862"/>
      <c r="AP71" s="862" t="s">
        <v>580</v>
      </c>
      <c r="AQ71" s="862"/>
      <c r="AR71" s="862"/>
      <c r="AS71" s="862"/>
      <c r="AT71" s="862"/>
      <c r="AU71" s="862" t="s">
        <v>580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575</v>
      </c>
      <c r="C72" s="906"/>
      <c r="D72" s="906"/>
      <c r="E72" s="906"/>
      <c r="F72" s="906"/>
      <c r="G72" s="906"/>
      <c r="H72" s="906"/>
      <c r="I72" s="906"/>
      <c r="J72" s="906"/>
      <c r="K72" s="906"/>
      <c r="L72" s="906"/>
      <c r="M72" s="906"/>
      <c r="N72" s="906"/>
      <c r="O72" s="906"/>
      <c r="P72" s="907"/>
      <c r="Q72" s="908">
        <v>127</v>
      </c>
      <c r="R72" s="862"/>
      <c r="S72" s="862"/>
      <c r="T72" s="862"/>
      <c r="U72" s="862"/>
      <c r="V72" s="862">
        <v>120</v>
      </c>
      <c r="W72" s="862"/>
      <c r="X72" s="862"/>
      <c r="Y72" s="862"/>
      <c r="Z72" s="862"/>
      <c r="AA72" s="862">
        <v>7</v>
      </c>
      <c r="AB72" s="862"/>
      <c r="AC72" s="862"/>
      <c r="AD72" s="862"/>
      <c r="AE72" s="862"/>
      <c r="AF72" s="862">
        <v>7</v>
      </c>
      <c r="AG72" s="862"/>
      <c r="AH72" s="862"/>
      <c r="AI72" s="862"/>
      <c r="AJ72" s="862"/>
      <c r="AK72" s="862">
        <v>28</v>
      </c>
      <c r="AL72" s="862"/>
      <c r="AM72" s="862"/>
      <c r="AN72" s="862"/>
      <c r="AO72" s="862"/>
      <c r="AP72" s="862" t="s">
        <v>580</v>
      </c>
      <c r="AQ72" s="862"/>
      <c r="AR72" s="862"/>
      <c r="AS72" s="862"/>
      <c r="AT72" s="862"/>
      <c r="AU72" s="862" t="s">
        <v>580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576</v>
      </c>
      <c r="C73" s="906"/>
      <c r="D73" s="906"/>
      <c r="E73" s="906"/>
      <c r="F73" s="906"/>
      <c r="G73" s="906"/>
      <c r="H73" s="906"/>
      <c r="I73" s="906"/>
      <c r="J73" s="906"/>
      <c r="K73" s="906"/>
      <c r="L73" s="906"/>
      <c r="M73" s="906"/>
      <c r="N73" s="906"/>
      <c r="O73" s="906"/>
      <c r="P73" s="907"/>
      <c r="Q73" s="908">
        <v>12871</v>
      </c>
      <c r="R73" s="862"/>
      <c r="S73" s="862"/>
      <c r="T73" s="862"/>
      <c r="U73" s="862"/>
      <c r="V73" s="862">
        <v>10950</v>
      </c>
      <c r="W73" s="862"/>
      <c r="X73" s="862"/>
      <c r="Y73" s="862"/>
      <c r="Z73" s="862"/>
      <c r="AA73" s="862">
        <v>1921</v>
      </c>
      <c r="AB73" s="862"/>
      <c r="AC73" s="862"/>
      <c r="AD73" s="862"/>
      <c r="AE73" s="862"/>
      <c r="AF73" s="862">
        <v>3257</v>
      </c>
      <c r="AG73" s="862"/>
      <c r="AH73" s="862"/>
      <c r="AI73" s="862"/>
      <c r="AJ73" s="862"/>
      <c r="AK73" s="862">
        <v>944</v>
      </c>
      <c r="AL73" s="862"/>
      <c r="AM73" s="862"/>
      <c r="AN73" s="862"/>
      <c r="AO73" s="862"/>
      <c r="AP73" s="862">
        <v>4396</v>
      </c>
      <c r="AQ73" s="862"/>
      <c r="AR73" s="862"/>
      <c r="AS73" s="862"/>
      <c r="AT73" s="862"/>
      <c r="AU73" s="862">
        <v>1367</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577</v>
      </c>
      <c r="C74" s="906"/>
      <c r="D74" s="906"/>
      <c r="E74" s="906"/>
      <c r="F74" s="906"/>
      <c r="G74" s="906"/>
      <c r="H74" s="906"/>
      <c r="I74" s="906"/>
      <c r="J74" s="906"/>
      <c r="K74" s="906"/>
      <c r="L74" s="906"/>
      <c r="M74" s="906"/>
      <c r="N74" s="906"/>
      <c r="O74" s="906"/>
      <c r="P74" s="907"/>
      <c r="Q74" s="908">
        <v>472</v>
      </c>
      <c r="R74" s="862"/>
      <c r="S74" s="862"/>
      <c r="T74" s="862"/>
      <c r="U74" s="862"/>
      <c r="V74" s="862">
        <v>343</v>
      </c>
      <c r="W74" s="862"/>
      <c r="X74" s="862"/>
      <c r="Y74" s="862"/>
      <c r="Z74" s="862"/>
      <c r="AA74" s="862">
        <v>129</v>
      </c>
      <c r="AB74" s="862"/>
      <c r="AC74" s="862"/>
      <c r="AD74" s="862"/>
      <c r="AE74" s="862"/>
      <c r="AF74" s="862">
        <v>129</v>
      </c>
      <c r="AG74" s="862"/>
      <c r="AH74" s="862"/>
      <c r="AI74" s="862"/>
      <c r="AJ74" s="862"/>
      <c r="AK74" s="862" t="s">
        <v>580</v>
      </c>
      <c r="AL74" s="862"/>
      <c r="AM74" s="862"/>
      <c r="AN74" s="862"/>
      <c r="AO74" s="862"/>
      <c r="AP74" s="862" t="s">
        <v>580</v>
      </c>
      <c r="AQ74" s="862"/>
      <c r="AR74" s="862"/>
      <c r="AS74" s="862"/>
      <c r="AT74" s="862"/>
      <c r="AU74" s="862" t="s">
        <v>580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418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f>SUM(AF68:AJ87)</f>
        <v>3981</v>
      </c>
      <c r="AG88" s="876"/>
      <c r="AH88" s="876"/>
      <c r="AI88" s="876"/>
      <c r="AJ88" s="876"/>
      <c r="AK88" s="873"/>
      <c r="AL88" s="873"/>
      <c r="AM88" s="873"/>
      <c r="AN88" s="873"/>
      <c r="AO88" s="873"/>
      <c r="AP88" s="876">
        <f t="shared" ref="AP88" si="3">SUM(AP68:AT87)</f>
        <v>9388</v>
      </c>
      <c r="AQ88" s="876"/>
      <c r="AR88" s="876"/>
      <c r="AS88" s="876"/>
      <c r="AT88" s="876"/>
      <c r="AU88" s="876">
        <f t="shared" ref="AU88" si="4">SUM(AU68:AY87)</f>
        <v>1527</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419</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f>SUM(CR7:CV88)</f>
        <v>20</v>
      </c>
      <c r="CS102" s="884"/>
      <c r="CT102" s="884"/>
      <c r="CU102" s="884"/>
      <c r="CV102" s="923"/>
      <c r="CW102" s="922" t="s">
        <v>580</v>
      </c>
      <c r="CX102" s="884"/>
      <c r="CY102" s="884"/>
      <c r="CZ102" s="884"/>
      <c r="DA102" s="923"/>
      <c r="DB102" s="922">
        <f t="shared" ref="DB102" si="5">SUM(DB7:DF88)</f>
        <v>443</v>
      </c>
      <c r="DC102" s="884"/>
      <c r="DD102" s="884"/>
      <c r="DE102" s="884"/>
      <c r="DF102" s="923"/>
      <c r="DG102" s="922" t="s">
        <v>580</v>
      </c>
      <c r="DH102" s="884"/>
      <c r="DI102" s="884"/>
      <c r="DJ102" s="884"/>
      <c r="DK102" s="923"/>
      <c r="DL102" s="922" t="s">
        <v>580</v>
      </c>
      <c r="DM102" s="884"/>
      <c r="DN102" s="884"/>
      <c r="DO102" s="884"/>
      <c r="DP102" s="923"/>
      <c r="DQ102" s="922" t="s">
        <v>580</v>
      </c>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427</v>
      </c>
      <c r="AB109" s="925"/>
      <c r="AC109" s="925"/>
      <c r="AD109" s="925"/>
      <c r="AE109" s="926"/>
      <c r="AF109" s="924" t="s">
        <v>428</v>
      </c>
      <c r="AG109" s="925"/>
      <c r="AH109" s="925"/>
      <c r="AI109" s="925"/>
      <c r="AJ109" s="926"/>
      <c r="AK109" s="924" t="s">
        <v>304</v>
      </c>
      <c r="AL109" s="925"/>
      <c r="AM109" s="925"/>
      <c r="AN109" s="925"/>
      <c r="AO109" s="926"/>
      <c r="AP109" s="924" t="s">
        <v>429</v>
      </c>
      <c r="AQ109" s="925"/>
      <c r="AR109" s="925"/>
      <c r="AS109" s="925"/>
      <c r="AT109" s="927"/>
      <c r="AU109" s="94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427</v>
      </c>
      <c r="BR109" s="925"/>
      <c r="BS109" s="925"/>
      <c r="BT109" s="925"/>
      <c r="BU109" s="926"/>
      <c r="BV109" s="924" t="s">
        <v>428</v>
      </c>
      <c r="BW109" s="925"/>
      <c r="BX109" s="925"/>
      <c r="BY109" s="925"/>
      <c r="BZ109" s="926"/>
      <c r="CA109" s="924" t="s">
        <v>304</v>
      </c>
      <c r="CB109" s="925"/>
      <c r="CC109" s="925"/>
      <c r="CD109" s="925"/>
      <c r="CE109" s="926"/>
      <c r="CF109" s="945" t="s">
        <v>429</v>
      </c>
      <c r="CG109" s="945"/>
      <c r="CH109" s="945"/>
      <c r="CI109" s="945"/>
      <c r="CJ109" s="945"/>
      <c r="CK109" s="924"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427</v>
      </c>
      <c r="DH109" s="925"/>
      <c r="DI109" s="925"/>
      <c r="DJ109" s="925"/>
      <c r="DK109" s="926"/>
      <c r="DL109" s="924" t="s">
        <v>428</v>
      </c>
      <c r="DM109" s="925"/>
      <c r="DN109" s="925"/>
      <c r="DO109" s="925"/>
      <c r="DP109" s="926"/>
      <c r="DQ109" s="924" t="s">
        <v>304</v>
      </c>
      <c r="DR109" s="925"/>
      <c r="DS109" s="925"/>
      <c r="DT109" s="925"/>
      <c r="DU109" s="926"/>
      <c r="DV109" s="924" t="s">
        <v>429</v>
      </c>
      <c r="DW109" s="925"/>
      <c r="DX109" s="925"/>
      <c r="DY109" s="925"/>
      <c r="DZ109" s="927"/>
    </row>
    <row r="110" spans="1:131" s="221" customFormat="1" ht="26.25" customHeight="1" x14ac:dyDescent="0.15">
      <c r="A110" s="928" t="s">
        <v>431</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676325</v>
      </c>
      <c r="AB110" s="932"/>
      <c r="AC110" s="932"/>
      <c r="AD110" s="932"/>
      <c r="AE110" s="933"/>
      <c r="AF110" s="934">
        <v>640525</v>
      </c>
      <c r="AG110" s="932"/>
      <c r="AH110" s="932"/>
      <c r="AI110" s="932"/>
      <c r="AJ110" s="933"/>
      <c r="AK110" s="934">
        <v>666701</v>
      </c>
      <c r="AL110" s="932"/>
      <c r="AM110" s="932"/>
      <c r="AN110" s="932"/>
      <c r="AO110" s="933"/>
      <c r="AP110" s="935">
        <v>14.7</v>
      </c>
      <c r="AQ110" s="936"/>
      <c r="AR110" s="936"/>
      <c r="AS110" s="936"/>
      <c r="AT110" s="937"/>
      <c r="AU110" s="938" t="s">
        <v>73</v>
      </c>
      <c r="AV110" s="939"/>
      <c r="AW110" s="939"/>
      <c r="AX110" s="939"/>
      <c r="AY110" s="939"/>
      <c r="AZ110" s="961" t="s">
        <v>432</v>
      </c>
      <c r="BA110" s="929"/>
      <c r="BB110" s="929"/>
      <c r="BC110" s="929"/>
      <c r="BD110" s="929"/>
      <c r="BE110" s="929"/>
      <c r="BF110" s="929"/>
      <c r="BG110" s="929"/>
      <c r="BH110" s="929"/>
      <c r="BI110" s="929"/>
      <c r="BJ110" s="929"/>
      <c r="BK110" s="929"/>
      <c r="BL110" s="929"/>
      <c r="BM110" s="929"/>
      <c r="BN110" s="929"/>
      <c r="BO110" s="929"/>
      <c r="BP110" s="930"/>
      <c r="BQ110" s="962">
        <v>6294878</v>
      </c>
      <c r="BR110" s="963"/>
      <c r="BS110" s="963"/>
      <c r="BT110" s="963"/>
      <c r="BU110" s="963"/>
      <c r="BV110" s="963">
        <v>6283976</v>
      </c>
      <c r="BW110" s="963"/>
      <c r="BX110" s="963"/>
      <c r="BY110" s="963"/>
      <c r="BZ110" s="963"/>
      <c r="CA110" s="963">
        <v>6130791</v>
      </c>
      <c r="CB110" s="963"/>
      <c r="CC110" s="963"/>
      <c r="CD110" s="963"/>
      <c r="CE110" s="963"/>
      <c r="CF110" s="976">
        <v>135</v>
      </c>
      <c r="CG110" s="977"/>
      <c r="CH110" s="977"/>
      <c r="CI110" s="977"/>
      <c r="CJ110" s="977"/>
      <c r="CK110" s="978" t="s">
        <v>433</v>
      </c>
      <c r="CL110" s="979"/>
      <c r="CM110" s="961" t="s">
        <v>434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394</v>
      </c>
      <c r="DH110" s="963"/>
      <c r="DI110" s="963"/>
      <c r="DJ110" s="963"/>
      <c r="DK110" s="963"/>
      <c r="DL110" s="963" t="s">
        <v>394</v>
      </c>
      <c r="DM110" s="963"/>
      <c r="DN110" s="963"/>
      <c r="DO110" s="963"/>
      <c r="DP110" s="963"/>
      <c r="DQ110" s="963" t="s">
        <v>232</v>
      </c>
      <c r="DR110" s="963"/>
      <c r="DS110" s="963"/>
      <c r="DT110" s="963"/>
      <c r="DU110" s="963"/>
      <c r="DV110" s="964" t="s">
        <v>435</v>
      </c>
      <c r="DW110" s="964"/>
      <c r="DX110" s="964"/>
      <c r="DY110" s="964"/>
      <c r="DZ110" s="965"/>
    </row>
    <row r="111" spans="1:131" s="221" customFormat="1" ht="26.25" customHeight="1" x14ac:dyDescent="0.15">
      <c r="A111" s="966" t="s">
        <v>436</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435</v>
      </c>
      <c r="AB111" s="970"/>
      <c r="AC111" s="970"/>
      <c r="AD111" s="970"/>
      <c r="AE111" s="971"/>
      <c r="AF111" s="972" t="s">
        <v>435</v>
      </c>
      <c r="AG111" s="970"/>
      <c r="AH111" s="970"/>
      <c r="AI111" s="970"/>
      <c r="AJ111" s="971"/>
      <c r="AK111" s="972" t="s">
        <v>232</v>
      </c>
      <c r="AL111" s="970"/>
      <c r="AM111" s="970"/>
      <c r="AN111" s="970"/>
      <c r="AO111" s="971"/>
      <c r="AP111" s="973" t="s">
        <v>435</v>
      </c>
      <c r="AQ111" s="974"/>
      <c r="AR111" s="974"/>
      <c r="AS111" s="974"/>
      <c r="AT111" s="975"/>
      <c r="AU111" s="940"/>
      <c r="AV111" s="941"/>
      <c r="AW111" s="941"/>
      <c r="AX111" s="941"/>
      <c r="AY111" s="941"/>
      <c r="AZ111" s="954" t="s">
        <v>437</v>
      </c>
      <c r="BA111" s="955"/>
      <c r="BB111" s="955"/>
      <c r="BC111" s="955"/>
      <c r="BD111" s="955"/>
      <c r="BE111" s="955"/>
      <c r="BF111" s="955"/>
      <c r="BG111" s="955"/>
      <c r="BH111" s="955"/>
      <c r="BI111" s="955"/>
      <c r="BJ111" s="955"/>
      <c r="BK111" s="955"/>
      <c r="BL111" s="955"/>
      <c r="BM111" s="955"/>
      <c r="BN111" s="955"/>
      <c r="BO111" s="955"/>
      <c r="BP111" s="956"/>
      <c r="BQ111" s="957" t="s">
        <v>232</v>
      </c>
      <c r="BR111" s="958"/>
      <c r="BS111" s="958"/>
      <c r="BT111" s="958"/>
      <c r="BU111" s="958"/>
      <c r="BV111" s="958" t="s">
        <v>394</v>
      </c>
      <c r="BW111" s="958"/>
      <c r="BX111" s="958"/>
      <c r="BY111" s="958"/>
      <c r="BZ111" s="958"/>
      <c r="CA111" s="958" t="s">
        <v>435</v>
      </c>
      <c r="CB111" s="958"/>
      <c r="CC111" s="958"/>
      <c r="CD111" s="958"/>
      <c r="CE111" s="958"/>
      <c r="CF111" s="952" t="s">
        <v>435</v>
      </c>
      <c r="CG111" s="953"/>
      <c r="CH111" s="953"/>
      <c r="CI111" s="953"/>
      <c r="CJ111" s="953"/>
      <c r="CK111" s="980"/>
      <c r="CL111" s="981"/>
      <c r="CM111" s="954" t="s">
        <v>438</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394</v>
      </c>
      <c r="DH111" s="958"/>
      <c r="DI111" s="958"/>
      <c r="DJ111" s="958"/>
      <c r="DK111" s="958"/>
      <c r="DL111" s="958" t="s">
        <v>232</v>
      </c>
      <c r="DM111" s="958"/>
      <c r="DN111" s="958"/>
      <c r="DO111" s="958"/>
      <c r="DP111" s="958"/>
      <c r="DQ111" s="958" t="s">
        <v>435</v>
      </c>
      <c r="DR111" s="958"/>
      <c r="DS111" s="958"/>
      <c r="DT111" s="958"/>
      <c r="DU111" s="958"/>
      <c r="DV111" s="959" t="s">
        <v>435</v>
      </c>
      <c r="DW111" s="959"/>
      <c r="DX111" s="959"/>
      <c r="DY111" s="959"/>
      <c r="DZ111" s="960"/>
    </row>
    <row r="112" spans="1:131" s="221" customFormat="1" ht="26.25" customHeight="1" x14ac:dyDescent="0.15">
      <c r="A112" s="984" t="s">
        <v>439</v>
      </c>
      <c r="B112" s="985"/>
      <c r="C112" s="955" t="s">
        <v>440</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232</v>
      </c>
      <c r="AB112" s="991"/>
      <c r="AC112" s="991"/>
      <c r="AD112" s="991"/>
      <c r="AE112" s="992"/>
      <c r="AF112" s="993" t="s">
        <v>435</v>
      </c>
      <c r="AG112" s="991"/>
      <c r="AH112" s="991"/>
      <c r="AI112" s="991"/>
      <c r="AJ112" s="992"/>
      <c r="AK112" s="993" t="s">
        <v>435</v>
      </c>
      <c r="AL112" s="991"/>
      <c r="AM112" s="991"/>
      <c r="AN112" s="991"/>
      <c r="AO112" s="992"/>
      <c r="AP112" s="994" t="s">
        <v>232</v>
      </c>
      <c r="AQ112" s="995"/>
      <c r="AR112" s="995"/>
      <c r="AS112" s="995"/>
      <c r="AT112" s="996"/>
      <c r="AU112" s="940"/>
      <c r="AV112" s="941"/>
      <c r="AW112" s="941"/>
      <c r="AX112" s="941"/>
      <c r="AY112" s="941"/>
      <c r="AZ112" s="954" t="s">
        <v>441</v>
      </c>
      <c r="BA112" s="955"/>
      <c r="BB112" s="955"/>
      <c r="BC112" s="955"/>
      <c r="BD112" s="955"/>
      <c r="BE112" s="955"/>
      <c r="BF112" s="955"/>
      <c r="BG112" s="955"/>
      <c r="BH112" s="955"/>
      <c r="BI112" s="955"/>
      <c r="BJ112" s="955"/>
      <c r="BK112" s="955"/>
      <c r="BL112" s="955"/>
      <c r="BM112" s="955"/>
      <c r="BN112" s="955"/>
      <c r="BO112" s="955"/>
      <c r="BP112" s="956"/>
      <c r="BQ112" s="957">
        <v>3855012</v>
      </c>
      <c r="BR112" s="958"/>
      <c r="BS112" s="958"/>
      <c r="BT112" s="958"/>
      <c r="BU112" s="958"/>
      <c r="BV112" s="958">
        <v>3562948</v>
      </c>
      <c r="BW112" s="958"/>
      <c r="BX112" s="958"/>
      <c r="BY112" s="958"/>
      <c r="BZ112" s="958"/>
      <c r="CA112" s="958">
        <v>3410857</v>
      </c>
      <c r="CB112" s="958"/>
      <c r="CC112" s="958"/>
      <c r="CD112" s="958"/>
      <c r="CE112" s="958"/>
      <c r="CF112" s="952">
        <v>75.099999999999994</v>
      </c>
      <c r="CG112" s="953"/>
      <c r="CH112" s="953"/>
      <c r="CI112" s="953"/>
      <c r="CJ112" s="953"/>
      <c r="CK112" s="980"/>
      <c r="CL112" s="981"/>
      <c r="CM112" s="954" t="s">
        <v>442</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394</v>
      </c>
      <c r="DH112" s="958"/>
      <c r="DI112" s="958"/>
      <c r="DJ112" s="958"/>
      <c r="DK112" s="958"/>
      <c r="DL112" s="958" t="s">
        <v>435</v>
      </c>
      <c r="DM112" s="958"/>
      <c r="DN112" s="958"/>
      <c r="DO112" s="958"/>
      <c r="DP112" s="958"/>
      <c r="DQ112" s="958" t="s">
        <v>232</v>
      </c>
      <c r="DR112" s="958"/>
      <c r="DS112" s="958"/>
      <c r="DT112" s="958"/>
      <c r="DU112" s="958"/>
      <c r="DV112" s="959" t="s">
        <v>394</v>
      </c>
      <c r="DW112" s="959"/>
      <c r="DX112" s="959"/>
      <c r="DY112" s="959"/>
      <c r="DZ112" s="960"/>
    </row>
    <row r="113" spans="1:130" s="221" customFormat="1" ht="26.25" customHeight="1" x14ac:dyDescent="0.15">
      <c r="A113" s="986"/>
      <c r="B113" s="987"/>
      <c r="C113" s="955" t="s">
        <v>443</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231003</v>
      </c>
      <c r="AB113" s="970"/>
      <c r="AC113" s="970"/>
      <c r="AD113" s="970"/>
      <c r="AE113" s="971"/>
      <c r="AF113" s="972">
        <v>215512</v>
      </c>
      <c r="AG113" s="970"/>
      <c r="AH113" s="970"/>
      <c r="AI113" s="970"/>
      <c r="AJ113" s="971"/>
      <c r="AK113" s="972">
        <v>216648</v>
      </c>
      <c r="AL113" s="970"/>
      <c r="AM113" s="970"/>
      <c r="AN113" s="970"/>
      <c r="AO113" s="971"/>
      <c r="AP113" s="973">
        <v>4.8</v>
      </c>
      <c r="AQ113" s="974"/>
      <c r="AR113" s="974"/>
      <c r="AS113" s="974"/>
      <c r="AT113" s="975"/>
      <c r="AU113" s="940"/>
      <c r="AV113" s="941"/>
      <c r="AW113" s="941"/>
      <c r="AX113" s="941"/>
      <c r="AY113" s="941"/>
      <c r="AZ113" s="954" t="s">
        <v>444</v>
      </c>
      <c r="BA113" s="955"/>
      <c r="BB113" s="955"/>
      <c r="BC113" s="955"/>
      <c r="BD113" s="955"/>
      <c r="BE113" s="955"/>
      <c r="BF113" s="955"/>
      <c r="BG113" s="955"/>
      <c r="BH113" s="955"/>
      <c r="BI113" s="955"/>
      <c r="BJ113" s="955"/>
      <c r="BK113" s="955"/>
      <c r="BL113" s="955"/>
      <c r="BM113" s="955"/>
      <c r="BN113" s="955"/>
      <c r="BO113" s="955"/>
      <c r="BP113" s="956"/>
      <c r="BQ113" s="957">
        <v>1894919</v>
      </c>
      <c r="BR113" s="958"/>
      <c r="BS113" s="958"/>
      <c r="BT113" s="958"/>
      <c r="BU113" s="958"/>
      <c r="BV113" s="958">
        <v>1656025</v>
      </c>
      <c r="BW113" s="958"/>
      <c r="BX113" s="958"/>
      <c r="BY113" s="958"/>
      <c r="BZ113" s="958"/>
      <c r="CA113" s="958">
        <v>1527037</v>
      </c>
      <c r="CB113" s="958"/>
      <c r="CC113" s="958"/>
      <c r="CD113" s="958"/>
      <c r="CE113" s="958"/>
      <c r="CF113" s="952">
        <v>33.6</v>
      </c>
      <c r="CG113" s="953"/>
      <c r="CH113" s="953"/>
      <c r="CI113" s="953"/>
      <c r="CJ113" s="953"/>
      <c r="CK113" s="980"/>
      <c r="CL113" s="981"/>
      <c r="CM113" s="954" t="s">
        <v>445</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394</v>
      </c>
      <c r="DH113" s="991"/>
      <c r="DI113" s="991"/>
      <c r="DJ113" s="991"/>
      <c r="DK113" s="992"/>
      <c r="DL113" s="993" t="s">
        <v>394</v>
      </c>
      <c r="DM113" s="991"/>
      <c r="DN113" s="991"/>
      <c r="DO113" s="991"/>
      <c r="DP113" s="992"/>
      <c r="DQ113" s="993" t="s">
        <v>232</v>
      </c>
      <c r="DR113" s="991"/>
      <c r="DS113" s="991"/>
      <c r="DT113" s="991"/>
      <c r="DU113" s="992"/>
      <c r="DV113" s="994" t="s">
        <v>435</v>
      </c>
      <c r="DW113" s="995"/>
      <c r="DX113" s="995"/>
      <c r="DY113" s="995"/>
      <c r="DZ113" s="996"/>
    </row>
    <row r="114" spans="1:130" s="221" customFormat="1" ht="26.25" customHeight="1" x14ac:dyDescent="0.15">
      <c r="A114" s="986"/>
      <c r="B114" s="987"/>
      <c r="C114" s="955" t="s">
        <v>446</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232345</v>
      </c>
      <c r="AB114" s="991"/>
      <c r="AC114" s="991"/>
      <c r="AD114" s="991"/>
      <c r="AE114" s="992"/>
      <c r="AF114" s="993">
        <v>249567</v>
      </c>
      <c r="AG114" s="991"/>
      <c r="AH114" s="991"/>
      <c r="AI114" s="991"/>
      <c r="AJ114" s="992"/>
      <c r="AK114" s="993">
        <v>172144</v>
      </c>
      <c r="AL114" s="991"/>
      <c r="AM114" s="991"/>
      <c r="AN114" s="991"/>
      <c r="AO114" s="992"/>
      <c r="AP114" s="994">
        <v>3.8</v>
      </c>
      <c r="AQ114" s="995"/>
      <c r="AR114" s="995"/>
      <c r="AS114" s="995"/>
      <c r="AT114" s="996"/>
      <c r="AU114" s="940"/>
      <c r="AV114" s="941"/>
      <c r="AW114" s="941"/>
      <c r="AX114" s="941"/>
      <c r="AY114" s="941"/>
      <c r="AZ114" s="954" t="s">
        <v>447</v>
      </c>
      <c r="BA114" s="955"/>
      <c r="BB114" s="955"/>
      <c r="BC114" s="955"/>
      <c r="BD114" s="955"/>
      <c r="BE114" s="955"/>
      <c r="BF114" s="955"/>
      <c r="BG114" s="955"/>
      <c r="BH114" s="955"/>
      <c r="BI114" s="955"/>
      <c r="BJ114" s="955"/>
      <c r="BK114" s="955"/>
      <c r="BL114" s="955"/>
      <c r="BM114" s="955"/>
      <c r="BN114" s="955"/>
      <c r="BO114" s="955"/>
      <c r="BP114" s="956"/>
      <c r="BQ114" s="957">
        <v>1304815</v>
      </c>
      <c r="BR114" s="958"/>
      <c r="BS114" s="958"/>
      <c r="BT114" s="958"/>
      <c r="BU114" s="958"/>
      <c r="BV114" s="958">
        <v>1193165</v>
      </c>
      <c r="BW114" s="958"/>
      <c r="BX114" s="958"/>
      <c r="BY114" s="958"/>
      <c r="BZ114" s="958"/>
      <c r="CA114" s="958">
        <v>1618288</v>
      </c>
      <c r="CB114" s="958"/>
      <c r="CC114" s="958"/>
      <c r="CD114" s="958"/>
      <c r="CE114" s="958"/>
      <c r="CF114" s="952">
        <v>35.6</v>
      </c>
      <c r="CG114" s="953"/>
      <c r="CH114" s="953"/>
      <c r="CI114" s="953"/>
      <c r="CJ114" s="953"/>
      <c r="CK114" s="980"/>
      <c r="CL114" s="981"/>
      <c r="CM114" s="954" t="s">
        <v>448</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394</v>
      </c>
      <c r="DH114" s="991"/>
      <c r="DI114" s="991"/>
      <c r="DJ114" s="991"/>
      <c r="DK114" s="992"/>
      <c r="DL114" s="993" t="s">
        <v>435</v>
      </c>
      <c r="DM114" s="991"/>
      <c r="DN114" s="991"/>
      <c r="DO114" s="991"/>
      <c r="DP114" s="992"/>
      <c r="DQ114" s="993" t="s">
        <v>394</v>
      </c>
      <c r="DR114" s="991"/>
      <c r="DS114" s="991"/>
      <c r="DT114" s="991"/>
      <c r="DU114" s="992"/>
      <c r="DV114" s="994" t="s">
        <v>394</v>
      </c>
      <c r="DW114" s="995"/>
      <c r="DX114" s="995"/>
      <c r="DY114" s="995"/>
      <c r="DZ114" s="996"/>
    </row>
    <row r="115" spans="1:130" s="221" customFormat="1" ht="26.25" customHeight="1" x14ac:dyDescent="0.15">
      <c r="A115" s="986"/>
      <c r="B115" s="987"/>
      <c r="C115" s="955" t="s">
        <v>449</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435</v>
      </c>
      <c r="AB115" s="970"/>
      <c r="AC115" s="970"/>
      <c r="AD115" s="970"/>
      <c r="AE115" s="971"/>
      <c r="AF115" s="972" t="s">
        <v>394</v>
      </c>
      <c r="AG115" s="970"/>
      <c r="AH115" s="970"/>
      <c r="AI115" s="970"/>
      <c r="AJ115" s="971"/>
      <c r="AK115" s="972" t="s">
        <v>394</v>
      </c>
      <c r="AL115" s="970"/>
      <c r="AM115" s="970"/>
      <c r="AN115" s="970"/>
      <c r="AO115" s="971"/>
      <c r="AP115" s="973" t="s">
        <v>394</v>
      </c>
      <c r="AQ115" s="974"/>
      <c r="AR115" s="974"/>
      <c r="AS115" s="974"/>
      <c r="AT115" s="975"/>
      <c r="AU115" s="940"/>
      <c r="AV115" s="941"/>
      <c r="AW115" s="941"/>
      <c r="AX115" s="941"/>
      <c r="AY115" s="941"/>
      <c r="AZ115" s="954" t="s">
        <v>450</v>
      </c>
      <c r="BA115" s="955"/>
      <c r="BB115" s="955"/>
      <c r="BC115" s="955"/>
      <c r="BD115" s="955"/>
      <c r="BE115" s="955"/>
      <c r="BF115" s="955"/>
      <c r="BG115" s="955"/>
      <c r="BH115" s="955"/>
      <c r="BI115" s="955"/>
      <c r="BJ115" s="955"/>
      <c r="BK115" s="955"/>
      <c r="BL115" s="955"/>
      <c r="BM115" s="955"/>
      <c r="BN115" s="955"/>
      <c r="BO115" s="955"/>
      <c r="BP115" s="956"/>
      <c r="BQ115" s="957">
        <v>35358</v>
      </c>
      <c r="BR115" s="958"/>
      <c r="BS115" s="958"/>
      <c r="BT115" s="958"/>
      <c r="BU115" s="958"/>
      <c r="BV115" s="958">
        <v>23120</v>
      </c>
      <c r="BW115" s="958"/>
      <c r="BX115" s="958"/>
      <c r="BY115" s="958"/>
      <c r="BZ115" s="958"/>
      <c r="CA115" s="958">
        <v>19631</v>
      </c>
      <c r="CB115" s="958"/>
      <c r="CC115" s="958"/>
      <c r="CD115" s="958"/>
      <c r="CE115" s="958"/>
      <c r="CF115" s="952">
        <v>0.4</v>
      </c>
      <c r="CG115" s="953"/>
      <c r="CH115" s="953"/>
      <c r="CI115" s="953"/>
      <c r="CJ115" s="953"/>
      <c r="CK115" s="980"/>
      <c r="CL115" s="981"/>
      <c r="CM115" s="954" t="s">
        <v>451</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394</v>
      </c>
      <c r="DH115" s="991"/>
      <c r="DI115" s="991"/>
      <c r="DJ115" s="991"/>
      <c r="DK115" s="992"/>
      <c r="DL115" s="993" t="s">
        <v>435</v>
      </c>
      <c r="DM115" s="991"/>
      <c r="DN115" s="991"/>
      <c r="DO115" s="991"/>
      <c r="DP115" s="992"/>
      <c r="DQ115" s="993" t="s">
        <v>394</v>
      </c>
      <c r="DR115" s="991"/>
      <c r="DS115" s="991"/>
      <c r="DT115" s="991"/>
      <c r="DU115" s="992"/>
      <c r="DV115" s="994" t="s">
        <v>394</v>
      </c>
      <c r="DW115" s="995"/>
      <c r="DX115" s="995"/>
      <c r="DY115" s="995"/>
      <c r="DZ115" s="996"/>
    </row>
    <row r="116" spans="1:130" s="221"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435</v>
      </c>
      <c r="AB116" s="991"/>
      <c r="AC116" s="991"/>
      <c r="AD116" s="991"/>
      <c r="AE116" s="992"/>
      <c r="AF116" s="993" t="s">
        <v>435</v>
      </c>
      <c r="AG116" s="991"/>
      <c r="AH116" s="991"/>
      <c r="AI116" s="991"/>
      <c r="AJ116" s="992"/>
      <c r="AK116" s="993" t="s">
        <v>394</v>
      </c>
      <c r="AL116" s="991"/>
      <c r="AM116" s="991"/>
      <c r="AN116" s="991"/>
      <c r="AO116" s="992"/>
      <c r="AP116" s="994" t="s">
        <v>232</v>
      </c>
      <c r="AQ116" s="995"/>
      <c r="AR116" s="995"/>
      <c r="AS116" s="995"/>
      <c r="AT116" s="996"/>
      <c r="AU116" s="940"/>
      <c r="AV116" s="941"/>
      <c r="AW116" s="941"/>
      <c r="AX116" s="941"/>
      <c r="AY116" s="941"/>
      <c r="AZ116" s="999" t="s">
        <v>453</v>
      </c>
      <c r="BA116" s="1000"/>
      <c r="BB116" s="1000"/>
      <c r="BC116" s="1000"/>
      <c r="BD116" s="1000"/>
      <c r="BE116" s="1000"/>
      <c r="BF116" s="1000"/>
      <c r="BG116" s="1000"/>
      <c r="BH116" s="1000"/>
      <c r="BI116" s="1000"/>
      <c r="BJ116" s="1000"/>
      <c r="BK116" s="1000"/>
      <c r="BL116" s="1000"/>
      <c r="BM116" s="1000"/>
      <c r="BN116" s="1000"/>
      <c r="BO116" s="1000"/>
      <c r="BP116" s="1001"/>
      <c r="BQ116" s="957" t="s">
        <v>232</v>
      </c>
      <c r="BR116" s="958"/>
      <c r="BS116" s="958"/>
      <c r="BT116" s="958"/>
      <c r="BU116" s="958"/>
      <c r="BV116" s="958" t="s">
        <v>435</v>
      </c>
      <c r="BW116" s="958"/>
      <c r="BX116" s="958"/>
      <c r="BY116" s="958"/>
      <c r="BZ116" s="958"/>
      <c r="CA116" s="958" t="s">
        <v>435</v>
      </c>
      <c r="CB116" s="958"/>
      <c r="CC116" s="958"/>
      <c r="CD116" s="958"/>
      <c r="CE116" s="958"/>
      <c r="CF116" s="952" t="s">
        <v>394</v>
      </c>
      <c r="CG116" s="953"/>
      <c r="CH116" s="953"/>
      <c r="CI116" s="953"/>
      <c r="CJ116" s="953"/>
      <c r="CK116" s="980"/>
      <c r="CL116" s="981"/>
      <c r="CM116" s="954" t="s">
        <v>454</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435</v>
      </c>
      <c r="DH116" s="991"/>
      <c r="DI116" s="991"/>
      <c r="DJ116" s="991"/>
      <c r="DK116" s="992"/>
      <c r="DL116" s="993" t="s">
        <v>435</v>
      </c>
      <c r="DM116" s="991"/>
      <c r="DN116" s="991"/>
      <c r="DO116" s="991"/>
      <c r="DP116" s="992"/>
      <c r="DQ116" s="993" t="s">
        <v>394</v>
      </c>
      <c r="DR116" s="991"/>
      <c r="DS116" s="991"/>
      <c r="DT116" s="991"/>
      <c r="DU116" s="992"/>
      <c r="DV116" s="994" t="s">
        <v>394</v>
      </c>
      <c r="DW116" s="995"/>
      <c r="DX116" s="995"/>
      <c r="DY116" s="995"/>
      <c r="DZ116" s="996"/>
    </row>
    <row r="117" spans="1:130" s="221"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455</v>
      </c>
      <c r="Z117" s="926"/>
      <c r="AA117" s="1010">
        <v>1139673</v>
      </c>
      <c r="AB117" s="1011"/>
      <c r="AC117" s="1011"/>
      <c r="AD117" s="1011"/>
      <c r="AE117" s="1012"/>
      <c r="AF117" s="1013">
        <v>1105604</v>
      </c>
      <c r="AG117" s="1011"/>
      <c r="AH117" s="1011"/>
      <c r="AI117" s="1011"/>
      <c r="AJ117" s="1012"/>
      <c r="AK117" s="1013">
        <v>1055493</v>
      </c>
      <c r="AL117" s="1011"/>
      <c r="AM117" s="1011"/>
      <c r="AN117" s="1011"/>
      <c r="AO117" s="1012"/>
      <c r="AP117" s="1014"/>
      <c r="AQ117" s="1015"/>
      <c r="AR117" s="1015"/>
      <c r="AS117" s="1015"/>
      <c r="AT117" s="1016"/>
      <c r="AU117" s="940"/>
      <c r="AV117" s="941"/>
      <c r="AW117" s="941"/>
      <c r="AX117" s="941"/>
      <c r="AY117" s="941"/>
      <c r="AZ117" s="1006" t="s">
        <v>456</v>
      </c>
      <c r="BA117" s="1007"/>
      <c r="BB117" s="1007"/>
      <c r="BC117" s="1007"/>
      <c r="BD117" s="1007"/>
      <c r="BE117" s="1007"/>
      <c r="BF117" s="1007"/>
      <c r="BG117" s="1007"/>
      <c r="BH117" s="1007"/>
      <c r="BI117" s="1007"/>
      <c r="BJ117" s="1007"/>
      <c r="BK117" s="1007"/>
      <c r="BL117" s="1007"/>
      <c r="BM117" s="1007"/>
      <c r="BN117" s="1007"/>
      <c r="BO117" s="1007"/>
      <c r="BP117" s="1008"/>
      <c r="BQ117" s="957" t="s">
        <v>232</v>
      </c>
      <c r="BR117" s="958"/>
      <c r="BS117" s="958"/>
      <c r="BT117" s="958"/>
      <c r="BU117" s="958"/>
      <c r="BV117" s="958" t="s">
        <v>394</v>
      </c>
      <c r="BW117" s="958"/>
      <c r="BX117" s="958"/>
      <c r="BY117" s="958"/>
      <c r="BZ117" s="958"/>
      <c r="CA117" s="958" t="s">
        <v>232</v>
      </c>
      <c r="CB117" s="958"/>
      <c r="CC117" s="958"/>
      <c r="CD117" s="958"/>
      <c r="CE117" s="958"/>
      <c r="CF117" s="952" t="s">
        <v>232</v>
      </c>
      <c r="CG117" s="953"/>
      <c r="CH117" s="953"/>
      <c r="CI117" s="953"/>
      <c r="CJ117" s="953"/>
      <c r="CK117" s="980"/>
      <c r="CL117" s="981"/>
      <c r="CM117" s="954" t="s">
        <v>457</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232</v>
      </c>
      <c r="DH117" s="991"/>
      <c r="DI117" s="991"/>
      <c r="DJ117" s="991"/>
      <c r="DK117" s="992"/>
      <c r="DL117" s="993" t="s">
        <v>394</v>
      </c>
      <c r="DM117" s="991"/>
      <c r="DN117" s="991"/>
      <c r="DO117" s="991"/>
      <c r="DP117" s="992"/>
      <c r="DQ117" s="993" t="s">
        <v>232</v>
      </c>
      <c r="DR117" s="991"/>
      <c r="DS117" s="991"/>
      <c r="DT117" s="991"/>
      <c r="DU117" s="992"/>
      <c r="DV117" s="994" t="s">
        <v>232</v>
      </c>
      <c r="DW117" s="995"/>
      <c r="DX117" s="995"/>
      <c r="DY117" s="995"/>
      <c r="DZ117" s="996"/>
    </row>
    <row r="118" spans="1:130" s="221" customFormat="1" ht="26.25" customHeight="1" x14ac:dyDescent="0.15">
      <c r="A118" s="94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427</v>
      </c>
      <c r="AB118" s="925"/>
      <c r="AC118" s="925"/>
      <c r="AD118" s="925"/>
      <c r="AE118" s="926"/>
      <c r="AF118" s="924" t="s">
        <v>428</v>
      </c>
      <c r="AG118" s="925"/>
      <c r="AH118" s="925"/>
      <c r="AI118" s="925"/>
      <c r="AJ118" s="926"/>
      <c r="AK118" s="924" t="s">
        <v>304</v>
      </c>
      <c r="AL118" s="925"/>
      <c r="AM118" s="925"/>
      <c r="AN118" s="925"/>
      <c r="AO118" s="926"/>
      <c r="AP118" s="1002" t="s">
        <v>429</v>
      </c>
      <c r="AQ118" s="1003"/>
      <c r="AR118" s="1003"/>
      <c r="AS118" s="1003"/>
      <c r="AT118" s="1004"/>
      <c r="AU118" s="940"/>
      <c r="AV118" s="941"/>
      <c r="AW118" s="941"/>
      <c r="AX118" s="941"/>
      <c r="AY118" s="941"/>
      <c r="AZ118" s="1005" t="s">
        <v>458</v>
      </c>
      <c r="BA118" s="997"/>
      <c r="BB118" s="997"/>
      <c r="BC118" s="997"/>
      <c r="BD118" s="997"/>
      <c r="BE118" s="997"/>
      <c r="BF118" s="997"/>
      <c r="BG118" s="997"/>
      <c r="BH118" s="997"/>
      <c r="BI118" s="997"/>
      <c r="BJ118" s="997"/>
      <c r="BK118" s="997"/>
      <c r="BL118" s="997"/>
      <c r="BM118" s="997"/>
      <c r="BN118" s="997"/>
      <c r="BO118" s="997"/>
      <c r="BP118" s="998"/>
      <c r="BQ118" s="1031" t="s">
        <v>232</v>
      </c>
      <c r="BR118" s="1032"/>
      <c r="BS118" s="1032"/>
      <c r="BT118" s="1032"/>
      <c r="BU118" s="1032"/>
      <c r="BV118" s="1032" t="s">
        <v>232</v>
      </c>
      <c r="BW118" s="1032"/>
      <c r="BX118" s="1032"/>
      <c r="BY118" s="1032"/>
      <c r="BZ118" s="1032"/>
      <c r="CA118" s="1032" t="s">
        <v>394</v>
      </c>
      <c r="CB118" s="1032"/>
      <c r="CC118" s="1032"/>
      <c r="CD118" s="1032"/>
      <c r="CE118" s="1032"/>
      <c r="CF118" s="952" t="s">
        <v>232</v>
      </c>
      <c r="CG118" s="953"/>
      <c r="CH118" s="953"/>
      <c r="CI118" s="953"/>
      <c r="CJ118" s="953"/>
      <c r="CK118" s="980"/>
      <c r="CL118" s="981"/>
      <c r="CM118" s="954" t="s">
        <v>459</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232</v>
      </c>
      <c r="DH118" s="991"/>
      <c r="DI118" s="991"/>
      <c r="DJ118" s="991"/>
      <c r="DK118" s="992"/>
      <c r="DL118" s="993" t="s">
        <v>232</v>
      </c>
      <c r="DM118" s="991"/>
      <c r="DN118" s="991"/>
      <c r="DO118" s="991"/>
      <c r="DP118" s="992"/>
      <c r="DQ118" s="993" t="s">
        <v>232</v>
      </c>
      <c r="DR118" s="991"/>
      <c r="DS118" s="991"/>
      <c r="DT118" s="991"/>
      <c r="DU118" s="992"/>
      <c r="DV118" s="994" t="s">
        <v>394</v>
      </c>
      <c r="DW118" s="995"/>
      <c r="DX118" s="995"/>
      <c r="DY118" s="995"/>
      <c r="DZ118" s="996"/>
    </row>
    <row r="119" spans="1:130" s="221" customFormat="1" ht="26.25" customHeight="1" x14ac:dyDescent="0.15">
      <c r="A119" s="1088" t="s">
        <v>433</v>
      </c>
      <c r="B119" s="979"/>
      <c r="C119" s="961" t="s">
        <v>434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232</v>
      </c>
      <c r="AB119" s="932"/>
      <c r="AC119" s="932"/>
      <c r="AD119" s="932"/>
      <c r="AE119" s="933"/>
      <c r="AF119" s="934" t="s">
        <v>232</v>
      </c>
      <c r="AG119" s="932"/>
      <c r="AH119" s="932"/>
      <c r="AI119" s="932"/>
      <c r="AJ119" s="933"/>
      <c r="AK119" s="934" t="s">
        <v>232</v>
      </c>
      <c r="AL119" s="932"/>
      <c r="AM119" s="932"/>
      <c r="AN119" s="932"/>
      <c r="AO119" s="933"/>
      <c r="AP119" s="935" t="s">
        <v>232</v>
      </c>
      <c r="AQ119" s="936"/>
      <c r="AR119" s="936"/>
      <c r="AS119" s="936"/>
      <c r="AT119" s="937"/>
      <c r="AU119" s="942"/>
      <c r="AV119" s="943"/>
      <c r="AW119" s="943"/>
      <c r="AX119" s="943"/>
      <c r="AY119" s="943"/>
      <c r="AZ119" s="242" t="s">
        <v>187</v>
      </c>
      <c r="BA119" s="242"/>
      <c r="BB119" s="242"/>
      <c r="BC119" s="242"/>
      <c r="BD119" s="242"/>
      <c r="BE119" s="242"/>
      <c r="BF119" s="242"/>
      <c r="BG119" s="242"/>
      <c r="BH119" s="242"/>
      <c r="BI119" s="242"/>
      <c r="BJ119" s="242"/>
      <c r="BK119" s="242"/>
      <c r="BL119" s="242"/>
      <c r="BM119" s="242"/>
      <c r="BN119" s="242"/>
      <c r="BO119" s="1009" t="s">
        <v>460</v>
      </c>
      <c r="BP119" s="1037"/>
      <c r="BQ119" s="1031">
        <v>13384982</v>
      </c>
      <c r="BR119" s="1032"/>
      <c r="BS119" s="1032"/>
      <c r="BT119" s="1032"/>
      <c r="BU119" s="1032"/>
      <c r="BV119" s="1032">
        <v>12719234</v>
      </c>
      <c r="BW119" s="1032"/>
      <c r="BX119" s="1032"/>
      <c r="BY119" s="1032"/>
      <c r="BZ119" s="1032"/>
      <c r="CA119" s="1032">
        <v>12706604</v>
      </c>
      <c r="CB119" s="1032"/>
      <c r="CC119" s="1032"/>
      <c r="CD119" s="1032"/>
      <c r="CE119" s="1032"/>
      <c r="CF119" s="1033"/>
      <c r="CG119" s="1034"/>
      <c r="CH119" s="1034"/>
      <c r="CI119" s="1034"/>
      <c r="CJ119" s="1035"/>
      <c r="CK119" s="982"/>
      <c r="CL119" s="983"/>
      <c r="CM119" s="1005" t="s">
        <v>461</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232</v>
      </c>
      <c r="DH119" s="1018"/>
      <c r="DI119" s="1018"/>
      <c r="DJ119" s="1018"/>
      <c r="DK119" s="1019"/>
      <c r="DL119" s="1017" t="s">
        <v>394</v>
      </c>
      <c r="DM119" s="1018"/>
      <c r="DN119" s="1018"/>
      <c r="DO119" s="1018"/>
      <c r="DP119" s="1019"/>
      <c r="DQ119" s="1017" t="s">
        <v>232</v>
      </c>
      <c r="DR119" s="1018"/>
      <c r="DS119" s="1018"/>
      <c r="DT119" s="1018"/>
      <c r="DU119" s="1019"/>
      <c r="DV119" s="1020" t="s">
        <v>394</v>
      </c>
      <c r="DW119" s="1021"/>
      <c r="DX119" s="1021"/>
      <c r="DY119" s="1021"/>
      <c r="DZ119" s="1022"/>
    </row>
    <row r="120" spans="1:130" s="221" customFormat="1" ht="26.25" customHeight="1" x14ac:dyDescent="0.15">
      <c r="A120" s="1089"/>
      <c r="B120" s="981"/>
      <c r="C120" s="954" t="s">
        <v>438</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232</v>
      </c>
      <c r="AB120" s="991"/>
      <c r="AC120" s="991"/>
      <c r="AD120" s="991"/>
      <c r="AE120" s="992"/>
      <c r="AF120" s="993" t="s">
        <v>394</v>
      </c>
      <c r="AG120" s="991"/>
      <c r="AH120" s="991"/>
      <c r="AI120" s="991"/>
      <c r="AJ120" s="992"/>
      <c r="AK120" s="993" t="s">
        <v>232</v>
      </c>
      <c r="AL120" s="991"/>
      <c r="AM120" s="991"/>
      <c r="AN120" s="991"/>
      <c r="AO120" s="992"/>
      <c r="AP120" s="994" t="s">
        <v>394</v>
      </c>
      <c r="AQ120" s="995"/>
      <c r="AR120" s="995"/>
      <c r="AS120" s="995"/>
      <c r="AT120" s="996"/>
      <c r="AU120" s="1023" t="s">
        <v>462</v>
      </c>
      <c r="AV120" s="1024"/>
      <c r="AW120" s="1024"/>
      <c r="AX120" s="1024"/>
      <c r="AY120" s="1025"/>
      <c r="AZ120" s="961" t="s">
        <v>463</v>
      </c>
      <c r="BA120" s="929"/>
      <c r="BB120" s="929"/>
      <c r="BC120" s="929"/>
      <c r="BD120" s="929"/>
      <c r="BE120" s="929"/>
      <c r="BF120" s="929"/>
      <c r="BG120" s="929"/>
      <c r="BH120" s="929"/>
      <c r="BI120" s="929"/>
      <c r="BJ120" s="929"/>
      <c r="BK120" s="929"/>
      <c r="BL120" s="929"/>
      <c r="BM120" s="929"/>
      <c r="BN120" s="929"/>
      <c r="BO120" s="929"/>
      <c r="BP120" s="930"/>
      <c r="BQ120" s="962">
        <v>3237224</v>
      </c>
      <c r="BR120" s="963"/>
      <c r="BS120" s="963"/>
      <c r="BT120" s="963"/>
      <c r="BU120" s="963"/>
      <c r="BV120" s="963">
        <v>3365853</v>
      </c>
      <c r="BW120" s="963"/>
      <c r="BX120" s="963"/>
      <c r="BY120" s="963"/>
      <c r="BZ120" s="963"/>
      <c r="CA120" s="963">
        <v>3624567</v>
      </c>
      <c r="CB120" s="963"/>
      <c r="CC120" s="963"/>
      <c r="CD120" s="963"/>
      <c r="CE120" s="963"/>
      <c r="CF120" s="976">
        <v>79.8</v>
      </c>
      <c r="CG120" s="977"/>
      <c r="CH120" s="977"/>
      <c r="CI120" s="977"/>
      <c r="CJ120" s="977"/>
      <c r="CK120" s="1038" t="s">
        <v>464</v>
      </c>
      <c r="CL120" s="1039"/>
      <c r="CM120" s="1039"/>
      <c r="CN120" s="1039"/>
      <c r="CO120" s="1040"/>
      <c r="CP120" s="1046" t="s">
        <v>410</v>
      </c>
      <c r="CQ120" s="1047"/>
      <c r="CR120" s="1047"/>
      <c r="CS120" s="1047"/>
      <c r="CT120" s="1047"/>
      <c r="CU120" s="1047"/>
      <c r="CV120" s="1047"/>
      <c r="CW120" s="1047"/>
      <c r="CX120" s="1047"/>
      <c r="CY120" s="1047"/>
      <c r="CZ120" s="1047"/>
      <c r="DA120" s="1047"/>
      <c r="DB120" s="1047"/>
      <c r="DC120" s="1047"/>
      <c r="DD120" s="1047"/>
      <c r="DE120" s="1047"/>
      <c r="DF120" s="1048"/>
      <c r="DG120" s="962">
        <v>3851025</v>
      </c>
      <c r="DH120" s="963"/>
      <c r="DI120" s="963"/>
      <c r="DJ120" s="963"/>
      <c r="DK120" s="963"/>
      <c r="DL120" s="963">
        <v>3562948</v>
      </c>
      <c r="DM120" s="963"/>
      <c r="DN120" s="963"/>
      <c r="DO120" s="963"/>
      <c r="DP120" s="963"/>
      <c r="DQ120" s="963">
        <v>3410857</v>
      </c>
      <c r="DR120" s="963"/>
      <c r="DS120" s="963"/>
      <c r="DT120" s="963"/>
      <c r="DU120" s="963"/>
      <c r="DV120" s="964">
        <v>75.099999999999994</v>
      </c>
      <c r="DW120" s="964"/>
      <c r="DX120" s="964"/>
      <c r="DY120" s="964"/>
      <c r="DZ120" s="965"/>
    </row>
    <row r="121" spans="1:130" s="221" customFormat="1" ht="26.25" customHeight="1" x14ac:dyDescent="0.15">
      <c r="A121" s="1089"/>
      <c r="B121" s="981"/>
      <c r="C121" s="1006" t="s">
        <v>465</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394</v>
      </c>
      <c r="AB121" s="991"/>
      <c r="AC121" s="991"/>
      <c r="AD121" s="991"/>
      <c r="AE121" s="992"/>
      <c r="AF121" s="993" t="s">
        <v>394</v>
      </c>
      <c r="AG121" s="991"/>
      <c r="AH121" s="991"/>
      <c r="AI121" s="991"/>
      <c r="AJ121" s="992"/>
      <c r="AK121" s="993" t="s">
        <v>394</v>
      </c>
      <c r="AL121" s="991"/>
      <c r="AM121" s="991"/>
      <c r="AN121" s="991"/>
      <c r="AO121" s="992"/>
      <c r="AP121" s="994" t="s">
        <v>394</v>
      </c>
      <c r="AQ121" s="995"/>
      <c r="AR121" s="995"/>
      <c r="AS121" s="995"/>
      <c r="AT121" s="996"/>
      <c r="AU121" s="1026"/>
      <c r="AV121" s="1027"/>
      <c r="AW121" s="1027"/>
      <c r="AX121" s="1027"/>
      <c r="AY121" s="1028"/>
      <c r="AZ121" s="954" t="s">
        <v>466</v>
      </c>
      <c r="BA121" s="955"/>
      <c r="BB121" s="955"/>
      <c r="BC121" s="955"/>
      <c r="BD121" s="955"/>
      <c r="BE121" s="955"/>
      <c r="BF121" s="955"/>
      <c r="BG121" s="955"/>
      <c r="BH121" s="955"/>
      <c r="BI121" s="955"/>
      <c r="BJ121" s="955"/>
      <c r="BK121" s="955"/>
      <c r="BL121" s="955"/>
      <c r="BM121" s="955"/>
      <c r="BN121" s="955"/>
      <c r="BO121" s="955"/>
      <c r="BP121" s="956"/>
      <c r="BQ121" s="957">
        <v>1598479</v>
      </c>
      <c r="BR121" s="958"/>
      <c r="BS121" s="958"/>
      <c r="BT121" s="958"/>
      <c r="BU121" s="958"/>
      <c r="BV121" s="958">
        <v>1101764</v>
      </c>
      <c r="BW121" s="958"/>
      <c r="BX121" s="958"/>
      <c r="BY121" s="958"/>
      <c r="BZ121" s="958"/>
      <c r="CA121" s="958">
        <v>1028803</v>
      </c>
      <c r="CB121" s="958"/>
      <c r="CC121" s="958"/>
      <c r="CD121" s="958"/>
      <c r="CE121" s="958"/>
      <c r="CF121" s="952">
        <v>22.7</v>
      </c>
      <c r="CG121" s="953"/>
      <c r="CH121" s="953"/>
      <c r="CI121" s="953"/>
      <c r="CJ121" s="953"/>
      <c r="CK121" s="1041"/>
      <c r="CL121" s="1042"/>
      <c r="CM121" s="1042"/>
      <c r="CN121" s="1042"/>
      <c r="CO121" s="1043"/>
      <c r="CP121" s="1051" t="s">
        <v>408</v>
      </c>
      <c r="CQ121" s="1052"/>
      <c r="CR121" s="1052"/>
      <c r="CS121" s="1052"/>
      <c r="CT121" s="1052"/>
      <c r="CU121" s="1052"/>
      <c r="CV121" s="1052"/>
      <c r="CW121" s="1052"/>
      <c r="CX121" s="1052"/>
      <c r="CY121" s="1052"/>
      <c r="CZ121" s="1052"/>
      <c r="DA121" s="1052"/>
      <c r="DB121" s="1052"/>
      <c r="DC121" s="1052"/>
      <c r="DD121" s="1052"/>
      <c r="DE121" s="1052"/>
      <c r="DF121" s="1053"/>
      <c r="DG121" s="957" t="s">
        <v>232</v>
      </c>
      <c r="DH121" s="958"/>
      <c r="DI121" s="958"/>
      <c r="DJ121" s="958"/>
      <c r="DK121" s="958"/>
      <c r="DL121" s="958" t="s">
        <v>394</v>
      </c>
      <c r="DM121" s="958"/>
      <c r="DN121" s="958"/>
      <c r="DO121" s="958"/>
      <c r="DP121" s="958"/>
      <c r="DQ121" s="958" t="s">
        <v>394</v>
      </c>
      <c r="DR121" s="958"/>
      <c r="DS121" s="958"/>
      <c r="DT121" s="958"/>
      <c r="DU121" s="958"/>
      <c r="DV121" s="959" t="s">
        <v>394</v>
      </c>
      <c r="DW121" s="959"/>
      <c r="DX121" s="959"/>
      <c r="DY121" s="959"/>
      <c r="DZ121" s="960"/>
    </row>
    <row r="122" spans="1:130" s="221" customFormat="1" ht="26.25" customHeight="1" x14ac:dyDescent="0.15">
      <c r="A122" s="1089"/>
      <c r="B122" s="981"/>
      <c r="C122" s="954" t="s">
        <v>448</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394</v>
      </c>
      <c r="AB122" s="991"/>
      <c r="AC122" s="991"/>
      <c r="AD122" s="991"/>
      <c r="AE122" s="992"/>
      <c r="AF122" s="993" t="s">
        <v>394</v>
      </c>
      <c r="AG122" s="991"/>
      <c r="AH122" s="991"/>
      <c r="AI122" s="991"/>
      <c r="AJ122" s="992"/>
      <c r="AK122" s="993" t="s">
        <v>394</v>
      </c>
      <c r="AL122" s="991"/>
      <c r="AM122" s="991"/>
      <c r="AN122" s="991"/>
      <c r="AO122" s="992"/>
      <c r="AP122" s="994" t="s">
        <v>394</v>
      </c>
      <c r="AQ122" s="995"/>
      <c r="AR122" s="995"/>
      <c r="AS122" s="995"/>
      <c r="AT122" s="996"/>
      <c r="AU122" s="1026"/>
      <c r="AV122" s="1027"/>
      <c r="AW122" s="1027"/>
      <c r="AX122" s="1027"/>
      <c r="AY122" s="1028"/>
      <c r="AZ122" s="1005" t="s">
        <v>467</v>
      </c>
      <c r="BA122" s="997"/>
      <c r="BB122" s="997"/>
      <c r="BC122" s="997"/>
      <c r="BD122" s="997"/>
      <c r="BE122" s="997"/>
      <c r="BF122" s="997"/>
      <c r="BG122" s="997"/>
      <c r="BH122" s="997"/>
      <c r="BI122" s="997"/>
      <c r="BJ122" s="997"/>
      <c r="BK122" s="997"/>
      <c r="BL122" s="997"/>
      <c r="BM122" s="997"/>
      <c r="BN122" s="997"/>
      <c r="BO122" s="997"/>
      <c r="BP122" s="998"/>
      <c r="BQ122" s="1031">
        <v>8254987</v>
      </c>
      <c r="BR122" s="1032"/>
      <c r="BS122" s="1032"/>
      <c r="BT122" s="1032"/>
      <c r="BU122" s="1032"/>
      <c r="BV122" s="1032">
        <v>7950412</v>
      </c>
      <c r="BW122" s="1032"/>
      <c r="BX122" s="1032"/>
      <c r="BY122" s="1032"/>
      <c r="BZ122" s="1032"/>
      <c r="CA122" s="1032">
        <v>7772013</v>
      </c>
      <c r="CB122" s="1032"/>
      <c r="CC122" s="1032"/>
      <c r="CD122" s="1032"/>
      <c r="CE122" s="1032"/>
      <c r="CF122" s="1049">
        <v>171.2</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221" customFormat="1" ht="26.25" customHeight="1" x14ac:dyDescent="0.15">
      <c r="A123" s="1089"/>
      <c r="B123" s="981"/>
      <c r="C123" s="954" t="s">
        <v>454</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232</v>
      </c>
      <c r="AB123" s="991"/>
      <c r="AC123" s="991"/>
      <c r="AD123" s="991"/>
      <c r="AE123" s="992"/>
      <c r="AF123" s="993" t="s">
        <v>394</v>
      </c>
      <c r="AG123" s="991"/>
      <c r="AH123" s="991"/>
      <c r="AI123" s="991"/>
      <c r="AJ123" s="992"/>
      <c r="AK123" s="993" t="s">
        <v>394</v>
      </c>
      <c r="AL123" s="991"/>
      <c r="AM123" s="991"/>
      <c r="AN123" s="991"/>
      <c r="AO123" s="992"/>
      <c r="AP123" s="994" t="s">
        <v>232</v>
      </c>
      <c r="AQ123" s="995"/>
      <c r="AR123" s="995"/>
      <c r="AS123" s="995"/>
      <c r="AT123" s="996"/>
      <c r="AU123" s="1029"/>
      <c r="AV123" s="1030"/>
      <c r="AW123" s="1030"/>
      <c r="AX123" s="1030"/>
      <c r="AY123" s="1030"/>
      <c r="AZ123" s="242" t="s">
        <v>187</v>
      </c>
      <c r="BA123" s="242"/>
      <c r="BB123" s="242"/>
      <c r="BC123" s="242"/>
      <c r="BD123" s="242"/>
      <c r="BE123" s="242"/>
      <c r="BF123" s="242"/>
      <c r="BG123" s="242"/>
      <c r="BH123" s="242"/>
      <c r="BI123" s="242"/>
      <c r="BJ123" s="242"/>
      <c r="BK123" s="242"/>
      <c r="BL123" s="242"/>
      <c r="BM123" s="242"/>
      <c r="BN123" s="242"/>
      <c r="BO123" s="1009" t="s">
        <v>468</v>
      </c>
      <c r="BP123" s="1037"/>
      <c r="BQ123" s="1095">
        <v>13090690</v>
      </c>
      <c r="BR123" s="1096"/>
      <c r="BS123" s="1096"/>
      <c r="BT123" s="1096"/>
      <c r="BU123" s="1096"/>
      <c r="BV123" s="1096">
        <v>12418029</v>
      </c>
      <c r="BW123" s="1096"/>
      <c r="BX123" s="1096"/>
      <c r="BY123" s="1096"/>
      <c r="BZ123" s="1096"/>
      <c r="CA123" s="1096">
        <v>12425383</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1" customFormat="1" ht="26.25" customHeight="1" thickBot="1" x14ac:dyDescent="0.2">
      <c r="A124" s="1089"/>
      <c r="B124" s="981"/>
      <c r="C124" s="954" t="s">
        <v>457</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232</v>
      </c>
      <c r="AB124" s="991"/>
      <c r="AC124" s="991"/>
      <c r="AD124" s="991"/>
      <c r="AE124" s="992"/>
      <c r="AF124" s="993" t="s">
        <v>394</v>
      </c>
      <c r="AG124" s="991"/>
      <c r="AH124" s="991"/>
      <c r="AI124" s="991"/>
      <c r="AJ124" s="992"/>
      <c r="AK124" s="993" t="s">
        <v>232</v>
      </c>
      <c r="AL124" s="991"/>
      <c r="AM124" s="991"/>
      <c r="AN124" s="991"/>
      <c r="AO124" s="992"/>
      <c r="AP124" s="994" t="s">
        <v>394</v>
      </c>
      <c r="AQ124" s="995"/>
      <c r="AR124" s="995"/>
      <c r="AS124" s="995"/>
      <c r="AT124" s="996"/>
      <c r="AU124" s="1091" t="s">
        <v>469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7.1</v>
      </c>
      <c r="BR124" s="1059"/>
      <c r="BS124" s="1059"/>
      <c r="BT124" s="1059"/>
      <c r="BU124" s="1059"/>
      <c r="BV124" s="1059">
        <v>7</v>
      </c>
      <c r="BW124" s="1059"/>
      <c r="BX124" s="1059"/>
      <c r="BY124" s="1059"/>
      <c r="BZ124" s="1059"/>
      <c r="CA124" s="1059">
        <v>6.1</v>
      </c>
      <c r="CB124" s="1059"/>
      <c r="CC124" s="1059"/>
      <c r="CD124" s="1059"/>
      <c r="CE124" s="1059"/>
      <c r="CF124" s="1060"/>
      <c r="CG124" s="1061"/>
      <c r="CH124" s="1061"/>
      <c r="CI124" s="1061"/>
      <c r="CJ124" s="1062"/>
      <c r="CK124" s="1044"/>
      <c r="CL124" s="1044"/>
      <c r="CM124" s="1044"/>
      <c r="CN124" s="1044"/>
      <c r="CO124" s="1045"/>
      <c r="CP124" s="1051" t="s">
        <v>470</v>
      </c>
      <c r="CQ124" s="1052"/>
      <c r="CR124" s="1052"/>
      <c r="CS124" s="1052"/>
      <c r="CT124" s="1052"/>
      <c r="CU124" s="1052"/>
      <c r="CV124" s="1052"/>
      <c r="CW124" s="1052"/>
      <c r="CX124" s="1052"/>
      <c r="CY124" s="1052"/>
      <c r="CZ124" s="1052"/>
      <c r="DA124" s="1052"/>
      <c r="DB124" s="1052"/>
      <c r="DC124" s="1052"/>
      <c r="DD124" s="1052"/>
      <c r="DE124" s="1052"/>
      <c r="DF124" s="1053"/>
      <c r="DG124" s="1036" t="s">
        <v>232</v>
      </c>
      <c r="DH124" s="1018"/>
      <c r="DI124" s="1018"/>
      <c r="DJ124" s="1018"/>
      <c r="DK124" s="1019"/>
      <c r="DL124" s="1017" t="s">
        <v>232</v>
      </c>
      <c r="DM124" s="1018"/>
      <c r="DN124" s="1018"/>
      <c r="DO124" s="1018"/>
      <c r="DP124" s="1019"/>
      <c r="DQ124" s="1017" t="s">
        <v>394</v>
      </c>
      <c r="DR124" s="1018"/>
      <c r="DS124" s="1018"/>
      <c r="DT124" s="1018"/>
      <c r="DU124" s="1019"/>
      <c r="DV124" s="1020" t="s">
        <v>394</v>
      </c>
      <c r="DW124" s="1021"/>
      <c r="DX124" s="1021"/>
      <c r="DY124" s="1021"/>
      <c r="DZ124" s="1022"/>
    </row>
    <row r="125" spans="1:130" s="221" customFormat="1" ht="26.25" customHeight="1" x14ac:dyDescent="0.15">
      <c r="A125" s="1089"/>
      <c r="B125" s="981"/>
      <c r="C125" s="954" t="s">
        <v>459</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232</v>
      </c>
      <c r="AB125" s="991"/>
      <c r="AC125" s="991"/>
      <c r="AD125" s="991"/>
      <c r="AE125" s="992"/>
      <c r="AF125" s="993" t="s">
        <v>232</v>
      </c>
      <c r="AG125" s="991"/>
      <c r="AH125" s="991"/>
      <c r="AI125" s="991"/>
      <c r="AJ125" s="992"/>
      <c r="AK125" s="993" t="s">
        <v>232</v>
      </c>
      <c r="AL125" s="991"/>
      <c r="AM125" s="991"/>
      <c r="AN125" s="991"/>
      <c r="AO125" s="992"/>
      <c r="AP125" s="994" t="s">
        <v>232</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471</v>
      </c>
      <c r="CL125" s="1039"/>
      <c r="CM125" s="1039"/>
      <c r="CN125" s="1039"/>
      <c r="CO125" s="1040"/>
      <c r="CP125" s="961" t="s">
        <v>472</v>
      </c>
      <c r="CQ125" s="929"/>
      <c r="CR125" s="929"/>
      <c r="CS125" s="929"/>
      <c r="CT125" s="929"/>
      <c r="CU125" s="929"/>
      <c r="CV125" s="929"/>
      <c r="CW125" s="929"/>
      <c r="CX125" s="929"/>
      <c r="CY125" s="929"/>
      <c r="CZ125" s="929"/>
      <c r="DA125" s="929"/>
      <c r="DB125" s="929"/>
      <c r="DC125" s="929"/>
      <c r="DD125" s="929"/>
      <c r="DE125" s="929"/>
      <c r="DF125" s="930"/>
      <c r="DG125" s="962" t="s">
        <v>232</v>
      </c>
      <c r="DH125" s="963"/>
      <c r="DI125" s="963"/>
      <c r="DJ125" s="963"/>
      <c r="DK125" s="963"/>
      <c r="DL125" s="963" t="s">
        <v>394</v>
      </c>
      <c r="DM125" s="963"/>
      <c r="DN125" s="963"/>
      <c r="DO125" s="963"/>
      <c r="DP125" s="963"/>
      <c r="DQ125" s="963" t="s">
        <v>394</v>
      </c>
      <c r="DR125" s="963"/>
      <c r="DS125" s="963"/>
      <c r="DT125" s="963"/>
      <c r="DU125" s="963"/>
      <c r="DV125" s="964" t="s">
        <v>232</v>
      </c>
      <c r="DW125" s="964"/>
      <c r="DX125" s="964"/>
      <c r="DY125" s="964"/>
      <c r="DZ125" s="965"/>
    </row>
    <row r="126" spans="1:130" s="221" customFormat="1" ht="26.25" customHeight="1" thickBot="1" x14ac:dyDescent="0.2">
      <c r="A126" s="1089"/>
      <c r="B126" s="981"/>
      <c r="C126" s="954" t="s">
        <v>461</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232</v>
      </c>
      <c r="AB126" s="991"/>
      <c r="AC126" s="991"/>
      <c r="AD126" s="991"/>
      <c r="AE126" s="992"/>
      <c r="AF126" s="993" t="s">
        <v>394</v>
      </c>
      <c r="AG126" s="991"/>
      <c r="AH126" s="991"/>
      <c r="AI126" s="991"/>
      <c r="AJ126" s="992"/>
      <c r="AK126" s="993" t="s">
        <v>394</v>
      </c>
      <c r="AL126" s="991"/>
      <c r="AM126" s="991"/>
      <c r="AN126" s="991"/>
      <c r="AO126" s="992"/>
      <c r="AP126" s="994" t="s">
        <v>394</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473</v>
      </c>
      <c r="CQ126" s="955"/>
      <c r="CR126" s="955"/>
      <c r="CS126" s="955"/>
      <c r="CT126" s="955"/>
      <c r="CU126" s="955"/>
      <c r="CV126" s="955"/>
      <c r="CW126" s="955"/>
      <c r="CX126" s="955"/>
      <c r="CY126" s="955"/>
      <c r="CZ126" s="955"/>
      <c r="DA126" s="955"/>
      <c r="DB126" s="955"/>
      <c r="DC126" s="955"/>
      <c r="DD126" s="955"/>
      <c r="DE126" s="955"/>
      <c r="DF126" s="956"/>
      <c r="DG126" s="957">
        <v>35358</v>
      </c>
      <c r="DH126" s="958"/>
      <c r="DI126" s="958"/>
      <c r="DJ126" s="958"/>
      <c r="DK126" s="958"/>
      <c r="DL126" s="958">
        <v>23120</v>
      </c>
      <c r="DM126" s="958"/>
      <c r="DN126" s="958"/>
      <c r="DO126" s="958"/>
      <c r="DP126" s="958"/>
      <c r="DQ126" s="958">
        <v>19631</v>
      </c>
      <c r="DR126" s="958"/>
      <c r="DS126" s="958"/>
      <c r="DT126" s="958"/>
      <c r="DU126" s="958"/>
      <c r="DV126" s="959">
        <v>0.4</v>
      </c>
      <c r="DW126" s="959"/>
      <c r="DX126" s="959"/>
      <c r="DY126" s="959"/>
      <c r="DZ126" s="960"/>
    </row>
    <row r="127" spans="1:130" s="221" customFormat="1" ht="26.25" customHeight="1" x14ac:dyDescent="0.15">
      <c r="A127" s="1090"/>
      <c r="B127" s="983"/>
      <c r="C127" s="1005" t="s">
        <v>474</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232</v>
      </c>
      <c r="AB127" s="991"/>
      <c r="AC127" s="991"/>
      <c r="AD127" s="991"/>
      <c r="AE127" s="992"/>
      <c r="AF127" s="993" t="s">
        <v>394</v>
      </c>
      <c r="AG127" s="991"/>
      <c r="AH127" s="991"/>
      <c r="AI127" s="991"/>
      <c r="AJ127" s="992"/>
      <c r="AK127" s="993" t="s">
        <v>394</v>
      </c>
      <c r="AL127" s="991"/>
      <c r="AM127" s="991"/>
      <c r="AN127" s="991"/>
      <c r="AO127" s="992"/>
      <c r="AP127" s="994" t="s">
        <v>232</v>
      </c>
      <c r="AQ127" s="995"/>
      <c r="AR127" s="995"/>
      <c r="AS127" s="995"/>
      <c r="AT127" s="996"/>
      <c r="AU127" s="223"/>
      <c r="AV127" s="223"/>
      <c r="AW127" s="223"/>
      <c r="AX127" s="1063" t="s">
        <v>475</v>
      </c>
      <c r="AY127" s="1064"/>
      <c r="AZ127" s="1064"/>
      <c r="BA127" s="1064"/>
      <c r="BB127" s="1064"/>
      <c r="BC127" s="1064"/>
      <c r="BD127" s="1064"/>
      <c r="BE127" s="1065"/>
      <c r="BF127" s="1066" t="s">
        <v>476</v>
      </c>
      <c r="BG127" s="1064"/>
      <c r="BH127" s="1064"/>
      <c r="BI127" s="1064"/>
      <c r="BJ127" s="1064"/>
      <c r="BK127" s="1064"/>
      <c r="BL127" s="1065"/>
      <c r="BM127" s="1066" t="s">
        <v>477</v>
      </c>
      <c r="BN127" s="1064"/>
      <c r="BO127" s="1064"/>
      <c r="BP127" s="1064"/>
      <c r="BQ127" s="1064"/>
      <c r="BR127" s="1064"/>
      <c r="BS127" s="1065"/>
      <c r="BT127" s="1066" t="s">
        <v>478</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479</v>
      </c>
      <c r="CQ127" s="955"/>
      <c r="CR127" s="955"/>
      <c r="CS127" s="955"/>
      <c r="CT127" s="955"/>
      <c r="CU127" s="955"/>
      <c r="CV127" s="955"/>
      <c r="CW127" s="955"/>
      <c r="CX127" s="955"/>
      <c r="CY127" s="955"/>
      <c r="CZ127" s="955"/>
      <c r="DA127" s="955"/>
      <c r="DB127" s="955"/>
      <c r="DC127" s="955"/>
      <c r="DD127" s="955"/>
      <c r="DE127" s="955"/>
      <c r="DF127" s="956"/>
      <c r="DG127" s="957" t="s">
        <v>394</v>
      </c>
      <c r="DH127" s="958"/>
      <c r="DI127" s="958"/>
      <c r="DJ127" s="958"/>
      <c r="DK127" s="958"/>
      <c r="DL127" s="958" t="s">
        <v>394</v>
      </c>
      <c r="DM127" s="958"/>
      <c r="DN127" s="958"/>
      <c r="DO127" s="958"/>
      <c r="DP127" s="958"/>
      <c r="DQ127" s="958" t="s">
        <v>232</v>
      </c>
      <c r="DR127" s="958"/>
      <c r="DS127" s="958"/>
      <c r="DT127" s="958"/>
      <c r="DU127" s="958"/>
      <c r="DV127" s="959" t="s">
        <v>232</v>
      </c>
      <c r="DW127" s="959"/>
      <c r="DX127" s="959"/>
      <c r="DY127" s="959"/>
      <c r="DZ127" s="960"/>
    </row>
    <row r="128" spans="1:130" s="221" customFormat="1" ht="26.25" customHeight="1" thickBot="1" x14ac:dyDescent="0.2">
      <c r="A128" s="1073" t="s">
        <v>480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481</v>
      </c>
      <c r="X128" s="1075"/>
      <c r="Y128" s="1075"/>
      <c r="Z128" s="1076"/>
      <c r="AA128" s="1077">
        <v>76429</v>
      </c>
      <c r="AB128" s="1078"/>
      <c r="AC128" s="1078"/>
      <c r="AD128" s="1078"/>
      <c r="AE128" s="1079"/>
      <c r="AF128" s="1080">
        <v>84124</v>
      </c>
      <c r="AG128" s="1078"/>
      <c r="AH128" s="1078"/>
      <c r="AI128" s="1078"/>
      <c r="AJ128" s="1079"/>
      <c r="AK128" s="1080">
        <v>57536</v>
      </c>
      <c r="AL128" s="1078"/>
      <c r="AM128" s="1078"/>
      <c r="AN128" s="1078"/>
      <c r="AO128" s="1079"/>
      <c r="AP128" s="1081"/>
      <c r="AQ128" s="1082"/>
      <c r="AR128" s="1082"/>
      <c r="AS128" s="1082"/>
      <c r="AT128" s="1083"/>
      <c r="AU128" s="223"/>
      <c r="AV128" s="223"/>
      <c r="AW128" s="223"/>
      <c r="AX128" s="928" t="s">
        <v>482</v>
      </c>
      <c r="AY128" s="929"/>
      <c r="AZ128" s="929"/>
      <c r="BA128" s="929"/>
      <c r="BB128" s="929"/>
      <c r="BC128" s="929"/>
      <c r="BD128" s="929"/>
      <c r="BE128" s="930"/>
      <c r="BF128" s="1084" t="s">
        <v>394</v>
      </c>
      <c r="BG128" s="1085"/>
      <c r="BH128" s="1085"/>
      <c r="BI128" s="1085"/>
      <c r="BJ128" s="1085"/>
      <c r="BK128" s="1085"/>
      <c r="BL128" s="1086"/>
      <c r="BM128" s="1084">
        <v>14.86</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483</v>
      </c>
      <c r="CQ128" s="758"/>
      <c r="CR128" s="758"/>
      <c r="CS128" s="758"/>
      <c r="CT128" s="758"/>
      <c r="CU128" s="758"/>
      <c r="CV128" s="758"/>
      <c r="CW128" s="758"/>
      <c r="CX128" s="758"/>
      <c r="CY128" s="758"/>
      <c r="CZ128" s="758"/>
      <c r="DA128" s="758"/>
      <c r="DB128" s="758"/>
      <c r="DC128" s="758"/>
      <c r="DD128" s="758"/>
      <c r="DE128" s="758"/>
      <c r="DF128" s="1068"/>
      <c r="DG128" s="1069" t="s">
        <v>232</v>
      </c>
      <c r="DH128" s="1070"/>
      <c r="DI128" s="1070"/>
      <c r="DJ128" s="1070"/>
      <c r="DK128" s="1070"/>
      <c r="DL128" s="1070" t="s">
        <v>394</v>
      </c>
      <c r="DM128" s="1070"/>
      <c r="DN128" s="1070"/>
      <c r="DO128" s="1070"/>
      <c r="DP128" s="1070"/>
      <c r="DQ128" s="1070" t="s">
        <v>394</v>
      </c>
      <c r="DR128" s="1070"/>
      <c r="DS128" s="1070"/>
      <c r="DT128" s="1070"/>
      <c r="DU128" s="1070"/>
      <c r="DV128" s="1071" t="s">
        <v>232</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484</v>
      </c>
      <c r="X129" s="1103"/>
      <c r="Y129" s="1103"/>
      <c r="Z129" s="1104"/>
      <c r="AA129" s="990">
        <v>4780948</v>
      </c>
      <c r="AB129" s="991"/>
      <c r="AC129" s="991"/>
      <c r="AD129" s="991"/>
      <c r="AE129" s="992"/>
      <c r="AF129" s="993">
        <v>4944323</v>
      </c>
      <c r="AG129" s="991"/>
      <c r="AH129" s="991"/>
      <c r="AI129" s="991"/>
      <c r="AJ129" s="992"/>
      <c r="AK129" s="993">
        <v>5211166</v>
      </c>
      <c r="AL129" s="991"/>
      <c r="AM129" s="991"/>
      <c r="AN129" s="991"/>
      <c r="AO129" s="992"/>
      <c r="AP129" s="1105"/>
      <c r="AQ129" s="1106"/>
      <c r="AR129" s="1106"/>
      <c r="AS129" s="1106"/>
      <c r="AT129" s="1107"/>
      <c r="AU129" s="224"/>
      <c r="AV129" s="224"/>
      <c r="AW129" s="224"/>
      <c r="AX129" s="1097" t="s">
        <v>485</v>
      </c>
      <c r="AY129" s="955"/>
      <c r="AZ129" s="955"/>
      <c r="BA129" s="955"/>
      <c r="BB129" s="955"/>
      <c r="BC129" s="955"/>
      <c r="BD129" s="955"/>
      <c r="BE129" s="956"/>
      <c r="BF129" s="1098" t="s">
        <v>232</v>
      </c>
      <c r="BG129" s="1099"/>
      <c r="BH129" s="1099"/>
      <c r="BI129" s="1099"/>
      <c r="BJ129" s="1099"/>
      <c r="BK129" s="1099"/>
      <c r="BL129" s="1100"/>
      <c r="BM129" s="1098">
        <v>19.86</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486</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487</v>
      </c>
      <c r="X130" s="1103"/>
      <c r="Y130" s="1103"/>
      <c r="Z130" s="1104"/>
      <c r="AA130" s="990">
        <v>679589</v>
      </c>
      <c r="AB130" s="991"/>
      <c r="AC130" s="991"/>
      <c r="AD130" s="991"/>
      <c r="AE130" s="992"/>
      <c r="AF130" s="993">
        <v>677016</v>
      </c>
      <c r="AG130" s="991"/>
      <c r="AH130" s="991"/>
      <c r="AI130" s="991"/>
      <c r="AJ130" s="992"/>
      <c r="AK130" s="993">
        <v>670973</v>
      </c>
      <c r="AL130" s="991"/>
      <c r="AM130" s="991"/>
      <c r="AN130" s="991"/>
      <c r="AO130" s="992"/>
      <c r="AP130" s="1105"/>
      <c r="AQ130" s="1106"/>
      <c r="AR130" s="1106"/>
      <c r="AS130" s="1106"/>
      <c r="AT130" s="1107"/>
      <c r="AU130" s="224"/>
      <c r="AV130" s="224"/>
      <c r="AW130" s="224"/>
      <c r="AX130" s="1097" t="s">
        <v>488</v>
      </c>
      <c r="AY130" s="955"/>
      <c r="AZ130" s="955"/>
      <c r="BA130" s="955"/>
      <c r="BB130" s="955"/>
      <c r="BC130" s="955"/>
      <c r="BD130" s="955"/>
      <c r="BE130" s="956"/>
      <c r="BF130" s="1133">
        <v>8.1999999999999993</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489</v>
      </c>
      <c r="X131" s="1140"/>
      <c r="Y131" s="1140"/>
      <c r="Z131" s="1141"/>
      <c r="AA131" s="1036">
        <v>4101359</v>
      </c>
      <c r="AB131" s="1018"/>
      <c r="AC131" s="1018"/>
      <c r="AD131" s="1018"/>
      <c r="AE131" s="1019"/>
      <c r="AF131" s="1017">
        <v>4267307</v>
      </c>
      <c r="AG131" s="1018"/>
      <c r="AH131" s="1018"/>
      <c r="AI131" s="1018"/>
      <c r="AJ131" s="1019"/>
      <c r="AK131" s="1017">
        <v>4540193</v>
      </c>
      <c r="AL131" s="1018"/>
      <c r="AM131" s="1018"/>
      <c r="AN131" s="1018"/>
      <c r="AO131" s="1019"/>
      <c r="AP131" s="1142"/>
      <c r="AQ131" s="1143"/>
      <c r="AR131" s="1143"/>
      <c r="AS131" s="1143"/>
      <c r="AT131" s="1144"/>
      <c r="AU131" s="224"/>
      <c r="AV131" s="224"/>
      <c r="AW131" s="224"/>
      <c r="AX131" s="1115" t="s">
        <v>490</v>
      </c>
      <c r="AY131" s="758"/>
      <c r="AZ131" s="758"/>
      <c r="BA131" s="758"/>
      <c r="BB131" s="758"/>
      <c r="BC131" s="758"/>
      <c r="BD131" s="758"/>
      <c r="BE131" s="1068"/>
      <c r="BF131" s="1116">
        <v>6.1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491</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492</v>
      </c>
      <c r="W132" s="1126"/>
      <c r="X132" s="1126"/>
      <c r="Y132" s="1126"/>
      <c r="Z132" s="1127"/>
      <c r="AA132" s="1128">
        <v>9.3543384029999999</v>
      </c>
      <c r="AB132" s="1129"/>
      <c r="AC132" s="1129"/>
      <c r="AD132" s="1129"/>
      <c r="AE132" s="1130"/>
      <c r="AF132" s="1131">
        <v>8.0721635450000004</v>
      </c>
      <c r="AG132" s="1129"/>
      <c r="AH132" s="1129"/>
      <c r="AI132" s="1129"/>
      <c r="AJ132" s="1130"/>
      <c r="AK132" s="1131">
        <v>7.2019845849999999</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493</v>
      </c>
      <c r="W133" s="1109"/>
      <c r="X133" s="1109"/>
      <c r="Y133" s="1109"/>
      <c r="Z133" s="1110"/>
      <c r="AA133" s="1111">
        <v>9.4</v>
      </c>
      <c r="AB133" s="1112"/>
      <c r="AC133" s="1112"/>
      <c r="AD133" s="1112"/>
      <c r="AE133" s="1113"/>
      <c r="AF133" s="1111">
        <v>9.1999999999999993</v>
      </c>
      <c r="AG133" s="1112"/>
      <c r="AH133" s="1112"/>
      <c r="AI133" s="1112"/>
      <c r="AJ133" s="1113"/>
      <c r="AK133" s="1111">
        <v>8.1999999999999993</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leOL6kV06n50DttuHiK3FGMeLAGpgQhrCRrB6IdiPkwE24G42Ce5D4FL+XZCqQLOUzEB/LyWiy9T/KGzFXZ1g==" saltValue="vtSh391CCWmI0FAWEId5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EkmGeWB8YcUHK5njQFUNCEk6cyM8o+E5BZvLwfvcGqEkiLePtKEL4tbtbdvN6mU4N4oP/PO8XL5hHMh6fbJgtA==" saltValue="4UEBkcrwR3oKS554IJZP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RvL0QfTybFBt/Utsq4+NhfY3nThW1MHqx/0iWib0Tq4l4AiM4i+dPIFHBga42dO+Ab6vvz3MU0EUMMesBnWkw==" saltValue="Q2HWxhfLOjeebO5dSm0W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497</v>
      </c>
      <c r="AP7" s="263"/>
      <c r="AQ7" s="264" t="s">
        <v>498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499</v>
      </c>
      <c r="AQ8" s="270" t="s">
        <v>500</v>
      </c>
      <c r="AR8" s="271" t="s">
        <v>501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502</v>
      </c>
      <c r="AL9" s="1149"/>
      <c r="AM9" s="1149"/>
      <c r="AN9" s="1150"/>
      <c r="AO9" s="272">
        <v>1541355</v>
      </c>
      <c r="AP9" s="272">
        <v>91911</v>
      </c>
      <c r="AQ9" s="273">
        <v>91900</v>
      </c>
      <c r="AR9" s="274">
        <v>0</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503</v>
      </c>
      <c r="AL10" s="1149"/>
      <c r="AM10" s="1149"/>
      <c r="AN10" s="1150"/>
      <c r="AO10" s="275">
        <v>486718</v>
      </c>
      <c r="AP10" s="275">
        <v>29023</v>
      </c>
      <c r="AQ10" s="276">
        <v>11848</v>
      </c>
      <c r="AR10" s="277">
        <v>145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504</v>
      </c>
      <c r="AL11" s="1149"/>
      <c r="AM11" s="1149"/>
      <c r="AN11" s="1150"/>
      <c r="AO11" s="275" t="s">
        <v>505</v>
      </c>
      <c r="AP11" s="275" t="s">
        <v>505</v>
      </c>
      <c r="AQ11" s="276">
        <v>323</v>
      </c>
      <c r="AR11" s="277" t="s">
        <v>505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506</v>
      </c>
      <c r="AL12" s="1149"/>
      <c r="AM12" s="1149"/>
      <c r="AN12" s="1150"/>
      <c r="AO12" s="275" t="s">
        <v>505</v>
      </c>
      <c r="AP12" s="275" t="s">
        <v>505</v>
      </c>
      <c r="AQ12" s="276">
        <v>21</v>
      </c>
      <c r="AR12" s="277" t="s">
        <v>505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507</v>
      </c>
      <c r="AL13" s="1149"/>
      <c r="AM13" s="1149"/>
      <c r="AN13" s="1150"/>
      <c r="AO13" s="275">
        <v>43850</v>
      </c>
      <c r="AP13" s="275">
        <v>2615</v>
      </c>
      <c r="AQ13" s="276">
        <v>3646</v>
      </c>
      <c r="AR13" s="277">
        <v>-28.3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508</v>
      </c>
      <c r="AL14" s="1149"/>
      <c r="AM14" s="1149"/>
      <c r="AN14" s="1150"/>
      <c r="AO14" s="275">
        <v>24318</v>
      </c>
      <c r="AP14" s="275">
        <v>1450</v>
      </c>
      <c r="AQ14" s="276">
        <v>1700</v>
      </c>
      <c r="AR14" s="277">
        <v>-14.7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509</v>
      </c>
      <c r="AL15" s="1152"/>
      <c r="AM15" s="1152"/>
      <c r="AN15" s="1153"/>
      <c r="AO15" s="275">
        <v>-149466</v>
      </c>
      <c r="AP15" s="275">
        <v>-8913</v>
      </c>
      <c r="AQ15" s="276">
        <v>-7027</v>
      </c>
      <c r="AR15" s="277">
        <v>26.8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187</v>
      </c>
      <c r="AL16" s="1152"/>
      <c r="AM16" s="1152"/>
      <c r="AN16" s="1153"/>
      <c r="AO16" s="275">
        <v>1946775</v>
      </c>
      <c r="AP16" s="275">
        <v>116087</v>
      </c>
      <c r="AQ16" s="276">
        <v>102411</v>
      </c>
      <c r="AR16" s="277">
        <v>13.4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511</v>
      </c>
      <c r="AP20" s="284" t="s">
        <v>512</v>
      </c>
      <c r="AQ20" s="285" t="s">
        <v>513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514</v>
      </c>
      <c r="AL21" s="1155"/>
      <c r="AM21" s="1155"/>
      <c r="AN21" s="1156"/>
      <c r="AO21" s="288">
        <v>9.48</v>
      </c>
      <c r="AP21" s="289">
        <v>9.23</v>
      </c>
      <c r="AQ21" s="290">
        <v>0.25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515</v>
      </c>
      <c r="AL22" s="1155"/>
      <c r="AM22" s="1155"/>
      <c r="AN22" s="1156"/>
      <c r="AO22" s="293">
        <v>96</v>
      </c>
      <c r="AP22" s="294">
        <v>96.8</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516</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517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497</v>
      </c>
      <c r="AP30" s="263"/>
      <c r="AQ30" s="264" t="s">
        <v>498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499</v>
      </c>
      <c r="AQ31" s="270" t="s">
        <v>500</v>
      </c>
      <c r="AR31" s="271" t="s">
        <v>501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519</v>
      </c>
      <c r="AL32" s="1163"/>
      <c r="AM32" s="1163"/>
      <c r="AN32" s="1164"/>
      <c r="AO32" s="303">
        <v>666701</v>
      </c>
      <c r="AP32" s="303">
        <v>39756</v>
      </c>
      <c r="AQ32" s="304">
        <v>50517</v>
      </c>
      <c r="AR32" s="305">
        <v>-21.3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520</v>
      </c>
      <c r="AL33" s="1163"/>
      <c r="AM33" s="1163"/>
      <c r="AN33" s="1164"/>
      <c r="AO33" s="303" t="s">
        <v>505</v>
      </c>
      <c r="AP33" s="303" t="s">
        <v>505</v>
      </c>
      <c r="AQ33" s="304" t="s">
        <v>505</v>
      </c>
      <c r="AR33" s="305" t="s">
        <v>505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521</v>
      </c>
      <c r="AL34" s="1163"/>
      <c r="AM34" s="1163"/>
      <c r="AN34" s="1164"/>
      <c r="AO34" s="303" t="s">
        <v>505</v>
      </c>
      <c r="AP34" s="303" t="s">
        <v>505</v>
      </c>
      <c r="AQ34" s="304">
        <v>23</v>
      </c>
      <c r="AR34" s="305" t="s">
        <v>505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522</v>
      </c>
      <c r="AL35" s="1163"/>
      <c r="AM35" s="1163"/>
      <c r="AN35" s="1164"/>
      <c r="AO35" s="303">
        <v>216648</v>
      </c>
      <c r="AP35" s="303">
        <v>12919</v>
      </c>
      <c r="AQ35" s="304">
        <v>15430</v>
      </c>
      <c r="AR35" s="305">
        <v>-16.3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523</v>
      </c>
      <c r="AL36" s="1163"/>
      <c r="AM36" s="1163"/>
      <c r="AN36" s="1164"/>
      <c r="AO36" s="303">
        <v>172144</v>
      </c>
      <c r="AP36" s="303">
        <v>10265</v>
      </c>
      <c r="AQ36" s="304">
        <v>2664</v>
      </c>
      <c r="AR36" s="305">
        <v>285.3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524</v>
      </c>
      <c r="AL37" s="1163"/>
      <c r="AM37" s="1163"/>
      <c r="AN37" s="1164"/>
      <c r="AO37" s="303" t="s">
        <v>505</v>
      </c>
      <c r="AP37" s="303" t="s">
        <v>505</v>
      </c>
      <c r="AQ37" s="304">
        <v>451</v>
      </c>
      <c r="AR37" s="305" t="s">
        <v>505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525</v>
      </c>
      <c r="AL38" s="1166"/>
      <c r="AM38" s="1166"/>
      <c r="AN38" s="1167"/>
      <c r="AO38" s="306" t="s">
        <v>505</v>
      </c>
      <c r="AP38" s="306" t="s">
        <v>505</v>
      </c>
      <c r="AQ38" s="307">
        <v>4</v>
      </c>
      <c r="AR38" s="295" t="s">
        <v>505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526</v>
      </c>
      <c r="AL39" s="1166"/>
      <c r="AM39" s="1166"/>
      <c r="AN39" s="1167"/>
      <c r="AO39" s="303">
        <v>-57536</v>
      </c>
      <c r="AP39" s="303">
        <v>-3431</v>
      </c>
      <c r="AQ39" s="304">
        <v>-3528</v>
      </c>
      <c r="AR39" s="305">
        <v>-2.7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527</v>
      </c>
      <c r="AL40" s="1163"/>
      <c r="AM40" s="1163"/>
      <c r="AN40" s="1164"/>
      <c r="AO40" s="303">
        <v>-670973</v>
      </c>
      <c r="AP40" s="303">
        <v>-40010</v>
      </c>
      <c r="AQ40" s="304">
        <v>-45748</v>
      </c>
      <c r="AR40" s="305">
        <v>-12.5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297</v>
      </c>
      <c r="AL41" s="1169"/>
      <c r="AM41" s="1169"/>
      <c r="AN41" s="1170"/>
      <c r="AO41" s="303">
        <v>326984</v>
      </c>
      <c r="AP41" s="303">
        <v>19498</v>
      </c>
      <c r="AQ41" s="304">
        <v>19813</v>
      </c>
      <c r="AR41" s="305">
        <v>-1.6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497</v>
      </c>
      <c r="AN49" s="1159" t="s">
        <v>531</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532</v>
      </c>
      <c r="AO50" s="320" t="s">
        <v>533</v>
      </c>
      <c r="AP50" s="321" t="s">
        <v>534</v>
      </c>
      <c r="AQ50" s="322" t="s">
        <v>535</v>
      </c>
      <c r="AR50" s="323" t="s">
        <v>536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537</v>
      </c>
      <c r="AL51" s="316"/>
      <c r="AM51" s="324">
        <v>306331</v>
      </c>
      <c r="AN51" s="325">
        <v>16990</v>
      </c>
      <c r="AO51" s="326">
        <v>-27.7</v>
      </c>
      <c r="AP51" s="327">
        <v>67343</v>
      </c>
      <c r="AQ51" s="328">
        <v>0.1</v>
      </c>
      <c r="AR51" s="329">
        <v>-27.8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538</v>
      </c>
      <c r="AM52" s="332">
        <v>194029</v>
      </c>
      <c r="AN52" s="333">
        <v>10761</v>
      </c>
      <c r="AO52" s="334">
        <v>-44</v>
      </c>
      <c r="AP52" s="335">
        <v>32865</v>
      </c>
      <c r="AQ52" s="336">
        <v>-6.3</v>
      </c>
      <c r="AR52" s="337">
        <v>-37.700000000000003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539</v>
      </c>
      <c r="AL53" s="316"/>
      <c r="AM53" s="324">
        <v>372186</v>
      </c>
      <c r="AN53" s="325">
        <v>21004</v>
      </c>
      <c r="AO53" s="326">
        <v>23.6</v>
      </c>
      <c r="AP53" s="327">
        <v>73475</v>
      </c>
      <c r="AQ53" s="328">
        <v>9.1</v>
      </c>
      <c r="AR53" s="329">
        <v>14.5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538</v>
      </c>
      <c r="AM54" s="332">
        <v>227167</v>
      </c>
      <c r="AN54" s="333">
        <v>12820</v>
      </c>
      <c r="AO54" s="334">
        <v>19.100000000000001</v>
      </c>
      <c r="AP54" s="335">
        <v>43072</v>
      </c>
      <c r="AQ54" s="336">
        <v>31.1</v>
      </c>
      <c r="AR54" s="337">
        <v>-12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540</v>
      </c>
      <c r="AL55" s="316"/>
      <c r="AM55" s="324">
        <v>458083</v>
      </c>
      <c r="AN55" s="325">
        <v>26242</v>
      </c>
      <c r="AO55" s="326">
        <v>24.9</v>
      </c>
      <c r="AP55" s="327">
        <v>87464</v>
      </c>
      <c r="AQ55" s="328">
        <v>19</v>
      </c>
      <c r="AR55" s="329">
        <v>5.9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538</v>
      </c>
      <c r="AM56" s="332">
        <v>289297</v>
      </c>
      <c r="AN56" s="333">
        <v>16573</v>
      </c>
      <c r="AO56" s="334">
        <v>29.3</v>
      </c>
      <c r="AP56" s="335">
        <v>47479</v>
      </c>
      <c r="AQ56" s="336">
        <v>10.199999999999999</v>
      </c>
      <c r="AR56" s="337">
        <v>19.100000000000001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541</v>
      </c>
      <c r="AL57" s="316"/>
      <c r="AM57" s="324">
        <v>481223</v>
      </c>
      <c r="AN57" s="325">
        <v>28104</v>
      </c>
      <c r="AO57" s="326">
        <v>7.1</v>
      </c>
      <c r="AP57" s="327">
        <v>96248</v>
      </c>
      <c r="AQ57" s="328">
        <v>10</v>
      </c>
      <c r="AR57" s="329">
        <v>-2.9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538</v>
      </c>
      <c r="AM58" s="332">
        <v>234191</v>
      </c>
      <c r="AN58" s="333">
        <v>13677</v>
      </c>
      <c r="AO58" s="334">
        <v>-17.5</v>
      </c>
      <c r="AP58" s="335">
        <v>55768</v>
      </c>
      <c r="AQ58" s="336">
        <v>17.5</v>
      </c>
      <c r="AR58" s="337">
        <v>-35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542</v>
      </c>
      <c r="AL59" s="316"/>
      <c r="AM59" s="324">
        <v>690017</v>
      </c>
      <c r="AN59" s="325">
        <v>41146</v>
      </c>
      <c r="AO59" s="326">
        <v>46.4</v>
      </c>
      <c r="AP59" s="327">
        <v>76413</v>
      </c>
      <c r="AQ59" s="328">
        <v>-20.6</v>
      </c>
      <c r="AR59" s="329">
        <v>67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538</v>
      </c>
      <c r="AM60" s="332">
        <v>540272</v>
      </c>
      <c r="AN60" s="333">
        <v>32217</v>
      </c>
      <c r="AO60" s="334">
        <v>135.6</v>
      </c>
      <c r="AP60" s="335">
        <v>39658</v>
      </c>
      <c r="AQ60" s="336">
        <v>-28.9</v>
      </c>
      <c r="AR60" s="337">
        <v>164.5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543</v>
      </c>
      <c r="AL61" s="338"/>
      <c r="AM61" s="339">
        <v>461568</v>
      </c>
      <c r="AN61" s="340">
        <v>26697</v>
      </c>
      <c r="AO61" s="341">
        <v>14.9</v>
      </c>
      <c r="AP61" s="342">
        <v>80189</v>
      </c>
      <c r="AQ61" s="343">
        <v>3.5</v>
      </c>
      <c r="AR61" s="329">
        <v>11.4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538</v>
      </c>
      <c r="AM62" s="332">
        <v>296991</v>
      </c>
      <c r="AN62" s="333">
        <v>17210</v>
      </c>
      <c r="AO62" s="334">
        <v>24.5</v>
      </c>
      <c r="AP62" s="335">
        <v>43768</v>
      </c>
      <c r="AQ62" s="336">
        <v>4.7</v>
      </c>
      <c r="AR62" s="337">
        <v>19.8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5YV15ncPOf4czlyPACb4xAcSIVxMgOd167AWS2hmh9uRXxE7VyBdFRTZ+fYR/sVewscIpCcgZNAmWRhBnp2icQ==" saltValue="03KxwgNE5kJhSHx8C8f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545</v>
      </c>
    </row>
    <row r="121" spans="125:125" ht="13.5" hidden="1" customHeight="1" x14ac:dyDescent="0.15">
      <c r="DU121" s="250"/>
    </row>
  </sheetData>
  <sheetProtection algorithmName="SHA-512" hashValue="NoX6gakACvl1m1YeIjTn4/+laEzBg8RnKgLKVTOwb7bVLV6p6Bdza02AB/vng/CYO4tAmM38wEbY3MxKZ6a6MA==" saltValue="rNI3yWLcKgxOiG0edIVZ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546</v>
      </c>
    </row>
  </sheetData>
  <sheetProtection algorithmName="SHA-512" hashValue="vzLL2NRh3B7fVVy/HT8uxvT3ttibxMkccFUJzGCgri4eMYV224kI7PV+PxatB28j24qzwxOzBDLCsTp8bdYb7A==" saltValue="AcASzv4RqHzaQHXOjW1J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1" t="s">
        <v>3</v>
      </c>
      <c r="D47" s="1171"/>
      <c r="E47" s="1172"/>
      <c r="F47" s="11">
        <v>35.57</v>
      </c>
      <c r="G47" s="12">
        <v>30.02</v>
      </c>
      <c r="H47" s="12">
        <v>23.23</v>
      </c>
      <c r="I47" s="12">
        <v>28.66</v>
      </c>
      <c r="J47" s="13">
        <v>27.99</v>
      </c>
    </row>
    <row r="48" spans="2:10" ht="57.75" customHeight="1" x14ac:dyDescent="0.15">
      <c r="B48" s="14"/>
      <c r="C48" s="1173" t="s">
        <v>4</v>
      </c>
      <c r="D48" s="1173"/>
      <c r="E48" s="1174"/>
      <c r="F48" s="15">
        <v>1.05</v>
      </c>
      <c r="G48" s="16">
        <v>1.08</v>
      </c>
      <c r="H48" s="16">
        <v>1.1399999999999999</v>
      </c>
      <c r="I48" s="16">
        <v>1.25</v>
      </c>
      <c r="J48" s="17">
        <v>1.21</v>
      </c>
    </row>
    <row r="49" spans="2:10" ht="57.75" customHeight="1" thickBot="1" x14ac:dyDescent="0.2">
      <c r="B49" s="18"/>
      <c r="C49" s="1175" t="s">
        <v>5</v>
      </c>
      <c r="D49" s="1175"/>
      <c r="E49" s="1176"/>
      <c r="F49" s="19" t="s">
        <v>552</v>
      </c>
      <c r="G49" s="20" t="s">
        <v>553</v>
      </c>
      <c r="H49" s="20" t="s">
        <v>554</v>
      </c>
      <c r="I49" s="20">
        <v>5.74</v>
      </c>
      <c r="J49" s="21">
        <v>0.34</v>
      </c>
    </row>
    <row r="50" spans="2:10" x14ac:dyDescent="0.15"/>
  </sheetData>
  <sheetProtection algorithmName="SHA-512" hashValue="2t3sXI2HbTustgrMei6VbE28h5WlbehQHQ7fp8n/CvVAM4AKASEvEhbdAOUKYODKz+mQgYQibt+JadPn6PN95A==" saltValue="qpCpI/bUZ1zY4DY8nBNo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2023-12-04T01:53:58Z</cp:lastPrinted>
  <dcterms:created xsi:type="dcterms:W3CDTF">2023-02-20T06:22:32Z</dcterms:created>
  <dcterms:modified xsi:type="dcterms:W3CDTF">2024-02-06T06:30:43Z</dcterms:modified>
  <cp:category/>
</cp:coreProperties>
</file>