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06 桜井市○\0318\"/>
    </mc:Choice>
  </mc:AlternateContent>
  <xr:revisionPtr revIDLastSave="0" documentId="13_ncr:1_{69F49918-3945-4BE1-9980-9F486738986E}" xr6:coauthVersionLast="47" xr6:coauthVersionMax="47" xr10:uidLastSave="{00000000-0000-0000-0000-000000000000}"/>
  <bookViews>
    <workbookView xWindow="-135" yWindow="-135" windowWidth="29070" windowHeight="15870" tabRatio="8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l="1"/>
  <c r="BW36" i="10" s="1"/>
  <c r="BW37" i="10" s="1"/>
  <c r="CO34" i="10"/>
  <c r="CO35" i="10" s="1"/>
  <c r="CO36" i="10" s="1"/>
</calcChain>
</file>

<file path=xl/sharedStrings.xml><?xml version="1.0" encoding="utf-8"?>
<sst xmlns="http://schemas.openxmlformats.org/spreadsheetml/2006/main" count="1066" uniqueCount="608">
  <si>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</si>
  <si>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</si>
  <si>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</si>
  <si>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</si>
  <si>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</si>
  <si>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</si>
  <si>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</si>
  <si>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</si>
  <si>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</si>
  <si>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</si>
  <si>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</si>
  <si>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</si>
  <si>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</si>
  <si>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</si>
  <si>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</si>
  <si>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</si>
  <si>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</si>
  <si>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</si>
  <si>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</si>
  <si>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</si>
  <si>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</si>
  <si>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</si>
  <si>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</si>
  <si>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</si>
  <si>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</si>
  <si>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</si>
  <si>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</si>
  <si>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</si>
  <si>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</si>
  <si>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</si>
  <si>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</si>
  <si>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</si>
  <si>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</si>
  <si>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</si>
  <si>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</si>
  <si>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</si>
  <si>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</si>
  <si>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</si>
  <si>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</si>
  <si>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</si>
  <si>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</si>
  <si>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</si>
  <si>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</si>
  <si>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</si>
  <si>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</si>
  <si>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</si>
  <si>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</si>
  <si>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</si>
  <si>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</si>
  <si>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</si>
  <si>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</si>
  <si>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</si>
  <si>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</si>
  <si>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</si>
  <si>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</si>
  <si>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</si>
  <si>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</si>
  <si>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</si>
  <si>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</si>
  <si>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</si>
  <si>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</si>
  <si>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</si>
  <si>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</si>
  <si>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</si>
  <si>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</si>
  <si>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</si>
  <si>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</si>
  <si>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</si>
  <si>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</si>
  <si>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</si>
  <si>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</si>
  <si>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</si>
  <si>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</si>
  <si>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</si>
  <si>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</si>
  <si>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</si>
  <si>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</si>
  <si>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</si>
  <si>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</si>
  <si>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</si>
  <si>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</si>
  <si>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</si>
  <si>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</si>
  <si>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</si>
  <si>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</si>
  <si>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</si>
  <si>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</si>
  <si>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</si>
  <si>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</si>
  <si>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</si>
  <si>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</si>
  <si>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</si>
  <si>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</si>
  <si>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</si>
  <si>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</si>
  <si>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</si>
  <si>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</si>
  <si>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</si>
  <si>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</si>
  <si>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</si>
  <si>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桜井市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</si>
  <si>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</si>
  <si>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</si>
  <si>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</si>
  <si>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</si>
  <si>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</si>
  <si>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</si>
  <si>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</si>
  <si>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</si>
  <si>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</si>
  <si>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</si>
  <si>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</si>
  <si>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</si>
  <si>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</si>
  <si>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</si>
  <si>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</si>
  <si>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</si>
  <si>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</si>
  <si>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</si>
  <si>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</si>
  <si>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</si>
  <si>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</si>
  <si>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</si>
  <si>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</si>
  <si>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</si>
  <si>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</si>
  <si>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</si>
  <si>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</si>
  <si>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</si>
  <si>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</si>
  <si>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</si>
  <si>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</si>
  <si>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</si>
  <si>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</si>
  <si>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</si>
  <si>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</si>
  <si>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</si>
  <si>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</si>
  <si>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</si>
  <si>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</si>
  <si>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</si>
  <si>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</si>
  <si>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</si>
  <si>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</si>
  <si>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</si>
  <si>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</si>
  <si>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</si>
  <si>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</si>
  <si>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</si>
  <si>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</si>
  <si>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</si>
  <si>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</si>
  <si>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</si>
  <si>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</si>
  <si>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</si>
  <si>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</si>
  <si>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</si>
  <si>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</si>
  <si>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</si>
  <si>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</si>
  <si>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</si>
  <si>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</si>
  <si>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</si>
  <si>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</si>
  <si>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</si>
  <si>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</si>
  <si>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</si>
  <si>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</si>
  <si>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</si>
  <si>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</si>
  <si>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</si>
  <si>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</si>
  <si>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</si>
  <si>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</si>
  <si>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</si>
  <si>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</si>
  <si>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</si>
  <si>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</si>
  <si>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</si>
  <si>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</si>
  <si>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</si>
  <si>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</si>
  <si>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</si>
  <si>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</si>
  <si>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</si>
  <si>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</si>
  <si>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</si>
  <si>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</si>
  <si>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</si>
  <si>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</si>
  <si>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</si>
  <si>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</si>
  <si>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</si>
  <si>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</si>
  <si>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</si>
  <si>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</si>
  <si>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</si>
  <si>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</si>
  <si>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</si>
  <si>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</si>
  <si>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</si>
  <si>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</si>
  <si>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</si>
  <si>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</si>
  <si>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</si>
  <si>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</si>
  <si>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</si>
  <si>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</si>
  <si>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</si>
  <si>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</si>
  <si>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</si>
  <si>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</si>
  <si>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</si>
  <si>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</si>
  <si>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</si>
  <si>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</si>
  <si>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</si>
  <si>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</si>
  <si>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奈良県桜井市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</si>
  <si>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</si>
  <si>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</si>
  <si>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</si>
  <si>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</si>
  <si>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</si>
  <si>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</si>
  <si>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</si>
  <si>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</si>
  <si>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</si>
  <si>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</si>
  <si>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</si>
  <si>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</si>
  <si>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</si>
  <si>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</si>
  <si>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</si>
  <si>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</si>
  <si>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</si>
  <si>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</si>
  <si>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</si>
  <si>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</si>
  <si>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</si>
  <si>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</si>
  <si>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</si>
  <si>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</si>
  <si>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</si>
  <si>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</si>
  <si>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</si>
  <si>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</si>
  <si>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</si>
  <si>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</si>
  <si>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</si>
  <si>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</si>
  <si>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</si>
  <si>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</si>
  <si>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</si>
  <si>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</si>
  <si>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</si>
  <si>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</si>
  <si>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</si>
  <si>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</si>
  <si>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</si>
  <si>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</si>
  <si>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</si>
  <si>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</si>
  <si>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</si>
  <si>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</si>
  <si>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</si>
  <si>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</si>
  <si>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</si>
  <si>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</si>
  <si>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</si>
  <si>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</si>
  <si>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</si>
  <si>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</si>
  <si>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</si>
  <si>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</si>
  <si>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</si>
  <si>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</si>
  <si>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</si>
  <si>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</si>
  <si>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</si>
  <si>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</si>
  <si>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</si>
  <si>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</si>
  <si>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</si>
  <si>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</si>
  <si>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</si>
  <si>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</si>
  <si>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</si>
  <si>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</si>
  <si>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</si>
  <si>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</si>
  <si>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</si>
  <si>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</si>
  <si>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</si>
  <si>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t>
    <phoneticPr fontId="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</si>
  <si>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</si>
  <si>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</si>
  <si>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</si>
  <si>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</si>
  <si>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</si>
  <si>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</si>
  <si>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</si>
  <si>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</si>
  <si>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</si>
  <si>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</si>
  <si>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</si>
  <si>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</si>
  <si>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</si>
  <si>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</si>
  <si>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</si>
  <si>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</si>
  <si>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</si>
  <si>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</si>
  <si>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</si>
  <si>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</si>
  <si>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</si>
  <si>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</si>
  <si>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</si>
  <si>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</si>
  <si>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</si>
  <si>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</si>
  <si>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</si>
  <si>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</si>
  <si>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</si>
  <si>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</si>
  <si>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</si>
  <si>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</si>
  <si>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</si>
  <si>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</si>
  <si>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</si>
  <si>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</si>
  <si>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</si>
  <si>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</si>
  <si>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</si>
  <si>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</si>
  <si>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</si>
  <si>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</si>
  <si>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</si>
  <si>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</si>
  <si>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</si>
  <si>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</si>
  <si>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</si>
  <si>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</si>
  <si>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</si>
  <si>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</si>
  <si>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</si>
  <si>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</si>
  <si>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</si>
  <si>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</si>
  <si>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</si>
  <si>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</si>
  <si>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</si>
  <si>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</si>
  <si>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</si>
  <si>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</si>
  <si>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</si>
  <si>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</si>
  <si>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</si>
  <si>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</si>
  <si>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</si>
  <si>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</si>
  <si>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</si>
  <si>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</si>
  <si>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</si>
  <si>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</si>
  <si>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</si>
  <si>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</si>
  <si>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</si>
  <si>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</si>
  <si>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</si>
  <si>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</si>
  <si>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</si>
  <si>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奈良県桜井市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</si>
  <si>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</si>
  <si>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</si>
  <si>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</si>
  <si>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</si>
  <si>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</si>
  <si>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</si>
  <si>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</si>
  <si>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</si>
  <si>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</si>
  <si>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</si>
  <si>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</si>
  <si>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</si>
  <si>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</si>
  <si>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</si>
  <si>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</si>
  <si>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</si>
  <si>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</si>
  <si>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</si>
  <si>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</si>
  <si>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</si>
  <si>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</si>
  <si>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</si>
  <si>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</si>
  <si>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</si>
  <si>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</si>
  <si>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</si>
  <si>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</si>
  <si>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</si>
  <si>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</si>
  <si>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</si>
  <si>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</si>
  <si>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</si>
  <si>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</si>
  <si>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</si>
  <si>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</si>
  <si>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</si>
  <si>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</si>
  <si>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</si>
  <si>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</si>
  <si>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</si>
  <si>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</si>
  <si>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</si>
  <si>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</si>
  <si>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</si>
  <si>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</si>
  <si>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</si>
  <si>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</si>
  <si>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</si>
  <si>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</si>
  <si>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</si>
  <si>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</si>
  <si>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</si>
  <si>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</si>
  <si>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</si>
  <si>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</si>
  <si>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</si>
  <si>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</si>
  <si>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</si>
  <si>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</si>
  <si>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</si>
  <si>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</si>
  <si>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</si>
  <si>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</si>
  <si>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</si>
  <si>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</si>
  <si>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</si>
  <si>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</si>
  <si>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</si>
  <si>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</si>
  <si>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</si>
  <si>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</si>
  <si>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</si>
  <si>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</si>
  <si>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</si>
  <si>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</si>
  <si>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</si>
  <si>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</si>
  <si>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</si>
  <si>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</si>
  <si>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</si>
  <si>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</si>
  <si>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</si>
  <si>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</si>
  <si>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</si>
  <si>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</si>
  <si>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</si>
  <si>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</si>
  <si>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</si>
  <si>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</si>
  <si>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</si>
  <si>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</si>
  <si>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</si>
  <si>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</si>
  <si>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</si>
  <si>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</si>
  <si>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</si>
  <si>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</si>
  <si>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</si>
  <si>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</si>
  <si>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</si>
  <si>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</si>
  <si>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</si>
  <si>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</si>
  <si>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</si>
  <si>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</si>
  <si>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</si>
  <si>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</si>
  <si>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</si>
  <si>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</si>
  <si>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</si>
  <si>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</si>
  <si>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</si>
  <si>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</si>
  <si>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</si>
  <si>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</si>
  <si>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</si>
  <si>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</si>
  <si>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</si>
  <si>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</si>
  <si>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</si>
  <si>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</si>
  <si>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</si>
  <si>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</si>
  <si>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</si>
  <si>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</si>
  <si>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</si>
  <si>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</si>
  <si>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</si>
  <si>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</si>
  <si>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</si>
  <si>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</si>
  <si>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</si>
  <si>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</si>
  <si>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</si>
  <si>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</si>
  <si>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</si>
  <si>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</si>
  <si>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</si>
  <si>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</si>
  <si>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</si>
  <si>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</si>
  <si>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</si>
  <si>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</si>
  <si>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</si>
  <si>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</si>
  <si>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</si>
  <si>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</si>
  <si>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</si>
  <si>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</si>
  <si>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</si>
  <si>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</si>
  <si>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</si>
  <si>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</si>
  <si>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</si>
  <si>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</si>
  <si>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</si>
  <si>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</si>
  <si>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</si>
  <si>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</si>
  <si>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</si>
  <si>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</si>
  <si>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</si>
  <si>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</si>
  <si>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</si>
  <si>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</si>
  <si>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</si>
  <si>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</si>
  <si>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</si>
  <si>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</si>
  <si>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</si>
  <si>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</si>
  <si>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</si>
  <si>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</si>
  <si>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</si>
  <si>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</si>
  <si>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</si>
  <si>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</si>
  <si>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</si>
  <si>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</si>
  <si>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</si>
  <si>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</si>
  <si>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</si>
  <si>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</si>
  <si>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</si>
  <si>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</si>
  <si>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</si>
  <si>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</si>
  <si>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</si>
  <si>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</si>
  <si>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</si>
  <si>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</si>
  <si>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</si>
  <si>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</si>
  <si>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</si>
  <si>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</si>
  <si>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</si>
  <si>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</si>
  <si>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</si>
  <si>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1.61</t>
  </si>
  <si>
    <t>▲ 1.48</t>
  </si>
  <si>
    <t>駐車場事業特別会計</t>
  </si>
  <si>
    <t>▲ 0.94</t>
  </si>
  <si>
    <t>▲ 0.95</t>
  </si>
  <si>
    <t>▲ 0.98</t>
  </si>
  <si>
    <t>水道事業会計</t>
  </si>
  <si>
    <t>一般会計</t>
  </si>
  <si>
    <t>国民健康保険特別会計</t>
  </si>
  <si>
    <t>介護保険特別会計</t>
  </si>
  <si>
    <t>下水道事業会計</t>
  </si>
  <si>
    <t>住宅新築資金等貸付金特別会計</t>
  </si>
  <si>
    <t>▲ 0.42</t>
  </si>
  <si>
    <t>▲ 0.35</t>
  </si>
  <si>
    <t>▲ 0.23</t>
  </si>
  <si>
    <t>▲ 0.12</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</si>
  <si>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</si>
  <si>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</si>
  <si>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</si>
  <si>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</si>
  <si>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</si>
  <si>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</si>
  <si>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</si>
  <si>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</si>
  <si>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</si>
  <si>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奈良県広域水質検査センター</t>
    <rPh sb="0" eb="3">
      <t>ナラケン</t>
    </rPh>
    <rPh sb="3" eb="5">
      <t>コウイキ</t>
    </rPh>
    <rPh sb="5" eb="7">
      <t>スイシツ</t>
    </rPh>
    <rPh sb="7" eb="9">
      <t>ケンサ</t>
    </rPh>
    <phoneticPr fontId="2"/>
  </si>
  <si>
    <t>桜井宇陀広域連合</t>
    <rPh sb="0" eb="2">
      <t>サクライ</t>
    </rPh>
    <rPh sb="2" eb="4">
      <t>ウダ</t>
    </rPh>
    <rPh sb="4" eb="6">
      <t>コウイキ</t>
    </rPh>
    <rPh sb="6" eb="8">
      <t>レンゴウ</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</si>
  <si>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</si>
  <si>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</si>
  <si>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桜井市清掃公社</t>
    <rPh sb="0" eb="3">
      <t>サクライシ</t>
    </rPh>
    <rPh sb="3" eb="5">
      <t>セイソウ</t>
    </rPh>
    <rPh sb="5" eb="7">
      <t>コウシャ</t>
    </rPh>
    <phoneticPr fontId="2"/>
  </si>
  <si>
    <t>桜井市文化財協会</t>
    <rPh sb="0" eb="3">
      <t>サクライシ</t>
    </rPh>
    <rPh sb="3" eb="6">
      <t>ブンカザイ</t>
    </rPh>
    <rPh sb="6" eb="8">
      <t>キョウカイ</t>
    </rPh>
    <phoneticPr fontId="2"/>
  </si>
  <si>
    <t>桜井市体育協会</t>
    <rPh sb="0" eb="3">
      <t>サクライシ</t>
    </rPh>
    <rPh sb="3" eb="5">
      <t>タイイク</t>
    </rPh>
    <rPh sb="5" eb="7">
      <t>キョウカイ</t>
    </rPh>
    <phoneticPr fontId="2"/>
  </si>
  <si>
    <t>市有施設最適化整備更新基金</t>
    <rPh sb="0" eb="2">
      <t>シユウ</t>
    </rPh>
    <rPh sb="2" eb="4">
      <t>シセツ</t>
    </rPh>
    <rPh sb="4" eb="7">
      <t>サイテキカ</t>
    </rPh>
    <rPh sb="7" eb="9">
      <t>セイビ</t>
    </rPh>
    <rPh sb="9" eb="11">
      <t>コウシン</t>
    </rPh>
    <rPh sb="11" eb="13">
      <t>キキン</t>
    </rPh>
    <phoneticPr fontId="5"/>
  </si>
  <si>
    <t>卑弥呼の里・桜井ふるさと基金</t>
    <rPh sb="0" eb="3">
      <t>ヒミコ</t>
    </rPh>
    <rPh sb="4" eb="5">
      <t>サト</t>
    </rPh>
    <rPh sb="6" eb="8">
      <t>サクライ</t>
    </rPh>
    <rPh sb="12" eb="14">
      <t>キキン</t>
    </rPh>
    <phoneticPr fontId="2"/>
  </si>
  <si>
    <t>地域公共事業積立基金</t>
    <rPh sb="0" eb="2">
      <t>チイキ</t>
    </rPh>
    <rPh sb="2" eb="4">
      <t>コウキョウ</t>
    </rPh>
    <rPh sb="4" eb="6">
      <t>ジギョウ</t>
    </rPh>
    <rPh sb="6" eb="8">
      <t>ツミタテ</t>
    </rPh>
    <rPh sb="8" eb="10">
      <t>キキン</t>
    </rPh>
    <phoneticPr fontId="2"/>
  </si>
  <si>
    <t>戒重集会所管理基金</t>
    <rPh sb="0" eb="2">
      <t>カイジュウ</t>
    </rPh>
    <rPh sb="2" eb="5">
      <t>シュウカイショ</t>
    </rPh>
    <rPh sb="5" eb="7">
      <t>カンリ</t>
    </rPh>
    <rPh sb="7" eb="9">
      <t>キキン</t>
    </rPh>
    <phoneticPr fontId="2"/>
  </si>
  <si>
    <t>森林環境整備促進基金</t>
    <rPh sb="0" eb="2">
      <t>シンリン</t>
    </rPh>
    <rPh sb="2" eb="4">
      <t>カンキョウ</t>
    </rPh>
    <rPh sb="4" eb="6">
      <t>セイビ</t>
    </rPh>
    <rPh sb="6" eb="8">
      <t>ソクシン</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</si>
</sst>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9977-4F90-9766-DA9B5D8D1F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29096</c:v>
                </c:pt>
                <c:pt idx="1">
                  <c:v>43057</c:v>
                </c:pt>
                <c:pt idx="2">
                  <c:v>58974</c:v>
                </c:pt>
                <c:pt idx="3">
                  <c:v>25428</c:v>
                </c:pt>
                <c:pt idx="4">
                  <c:v>16452</c:v>
                </c:pt>
              </c:numCache>
            </c:numRef>
          </c:val>
          <c:smooth val="0"/>
          <c:extLst>
            <c:ext xmlns:c16="http://schemas.microsoft.com/office/drawing/2014/chart" uri="{C3380CC4-5D6E-409C-BE32-E72D297353CC}">
              <c16:uniqueId val="{00000001-9977-4F90-9766-DA9B5D8D1F28}"/>
            </c:ext>
          </c:extLst>
        </c:ser>
        <c:dLbls>
          <c:showLegendKey val="0"/>
          <c:showVal val="0"/>
          <c:showCatName val="0"/>
          <c:showSerName val="0"/>
          <c:showPercent val="0"/>
          <c:showBubbleSize val="0"/>
        </c:dLbls>
        <c:marker val="1"/>
        <c:smooth val="0"/>
        <c:axId val="353223376"/>
        <c:axId val="353222200"/>
      </c:lineChart>
      <c:catAx>
        <c:axId val="353223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222200"/>
        <c:crosses val="autoZero"/>
        <c:auto val="1"/>
        <c:lblAlgn val="ctr"/>
        <c:lblOffset val="100"/>
        <c:tickLblSkip val="1"/>
        <c:tickMarkSkip val="1"/>
        <c:noMultiLvlLbl val="0"/>
      </c:catAx>
      <c:valAx>
        <c:axId val="3532222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223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3.11</c:v>
                </c:pt>
                <c:pt idx="1">
                  <c:v>1.21</c:v>
                </c:pt>
                <c:pt idx="2">
                  <c:v>4.33</c:v>
                </c:pt>
                <c:pt idx="3">
                  <c:v>8.25</c:v>
                </c:pt>
                <c:pt idx="4">
                  <c:v>10.119999999999999</c:v>
                </c:pt>
              </c:numCache>
            </c:numRef>
          </c:val>
          <c:extLst>
            <c:ext xmlns:c16="http://schemas.microsoft.com/office/drawing/2014/chart" uri="{C3380CC4-5D6E-409C-BE32-E72D297353CC}">
              <c16:uniqueId val="{00000000-921A-4CAF-A675-7861831B26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3.25</c:v>
                </c:pt>
                <c:pt idx="1">
                  <c:v>3.66</c:v>
                </c:pt>
                <c:pt idx="2">
                  <c:v>2.4900000000000002</c:v>
                </c:pt>
                <c:pt idx="3">
                  <c:v>6.78</c:v>
                </c:pt>
                <c:pt idx="4">
                  <c:v>8.15</c:v>
                </c:pt>
              </c:numCache>
            </c:numRef>
          </c:val>
          <c:extLst>
            <c:ext xmlns:c16="http://schemas.microsoft.com/office/drawing/2014/chart" uri="{C3380CC4-5D6E-409C-BE32-E72D297353CC}">
              <c16:uniqueId val="{00000001-921A-4CAF-A675-7861831B260F}"/>
            </c:ext>
          </c:extLst>
        </c:ser>
        <c:dLbls>
          <c:showLegendKey val="0"/>
          <c:showVal val="0"/>
          <c:showCatName val="0"/>
          <c:showSerName val="0"/>
          <c:showPercent val="0"/>
          <c:showBubbleSize val="0"/>
        </c:dLbls>
        <c:gapWidth val="250"/>
        <c:overlap val="100"/>
        <c:axId val="353225728"/>
        <c:axId val="353226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-1.61</c:v>
                </c:pt>
                <c:pt idx="1">
                  <c:v>-1.48</c:v>
                </c:pt>
                <c:pt idx="2">
                  <c:v>2.09</c:v>
                </c:pt>
                <c:pt idx="3">
                  <c:v>8.51</c:v>
                </c:pt>
                <c:pt idx="4">
                  <c:v>2.9</c:v>
                </c:pt>
              </c:numCache>
            </c:numRef>
          </c:val>
          <c:smooth val="0"/>
          <c:extLst>
            <c:ext xmlns:c16="http://schemas.microsoft.com/office/drawing/2014/chart" uri="{C3380CC4-5D6E-409C-BE32-E72D297353CC}">
              <c16:uniqueId val="{00000002-921A-4CAF-A675-7861831B260F}"/>
            </c:ext>
          </c:extLst>
        </c:ser>
        <c:dLbls>
          <c:showLegendKey val="0"/>
          <c:showVal val="0"/>
          <c:showCatName val="0"/>
          <c:showSerName val="0"/>
          <c:showPercent val="0"/>
          <c:showBubbleSize val="0"/>
        </c:dLbls>
        <c:marker val="1"/>
        <c:smooth val="0"/>
        <c:axId val="353225728"/>
        <c:axId val="353226512"/>
      </c:lineChart>
      <c:catAx>
        <c:axId val="3532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226512"/>
        <c:crosses val="autoZero"/>
        <c:auto val="1"/>
        <c:lblAlgn val="ctr"/>
        <c:lblOffset val="100"/>
        <c:tickLblSkip val="1"/>
        <c:tickMarkSkip val="1"/>
        <c:noMultiLvlLbl val="0"/>
      </c:catAx>
      <c:valAx>
        <c:axId val="35322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2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9E-44F1-AE24-15573F1B71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9E-44F1-AE24-15573F1B71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E29E-44F1-AE24-15573F1B71FC}"/>
            </c:ext>
          </c:extLst>
        </c:ser>
        <c:ser>
          <c:idx val="3"/>
          <c:order val="3"/>
          <c:tx>
            <c:strRef>
              <c:f>データシート!$A$30</c:f>
              <c:strCache>
                <c:ptCount val="1"/>
                <c:pt idx="0">
                  <c:v>住宅新築資金等貸付金特別会計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0.42</c:v>
                </c:pt>
                <c:pt idx="1">
                  <c:v>#N/A</c:v>
                </c:pt>
                <c:pt idx="2">
                  <c:v>0.35</c:v>
                </c:pt>
                <c:pt idx="3">
                  <c:v>#N/A</c:v>
                </c:pt>
                <c:pt idx="4">
                  <c:v>0.23</c:v>
                </c:pt>
                <c:pt idx="5">
                  <c:v>#N/A</c:v>
                </c:pt>
                <c:pt idx="6">
                  <c:v>0.12</c:v>
                </c:pt>
                <c:pt idx="7">
                  <c:v>#N/A</c:v>
                </c:pt>
                <c:pt idx="8">
                  <c:v>#N/A</c:v>
                </c:pt>
                <c:pt idx="9">
                  <c:v>0.21</c:v>
                </c:pt>
              </c:numCache>
            </c:numRef>
          </c:val>
          <c:extLst>
            <c:ext xmlns:c16="http://schemas.microsoft.com/office/drawing/2014/chart" uri="{C3380CC4-5D6E-409C-BE32-E72D297353CC}">
              <c16:uniqueId val="{00000003-E29E-44F1-AE24-15573F1B71F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0.3</c:v>
                </c:pt>
                <c:pt idx="4">
                  <c:v>#N/A</c:v>
                </c:pt>
                <c:pt idx="5">
                  <c:v>0.11</c:v>
                </c:pt>
                <c:pt idx="6">
                  <c:v>#N/A</c:v>
                </c:pt>
                <c:pt idx="7">
                  <c:v>0.38</c:v>
                </c:pt>
                <c:pt idx="8">
                  <c:v>#N/A</c:v>
                </c:pt>
                <c:pt idx="9">
                  <c:v>0.36</c:v>
                </c:pt>
              </c:numCache>
            </c:numRef>
          </c:val>
          <c:extLst>
            <c:ext xmlns:c16="http://schemas.microsoft.com/office/drawing/2014/chart" uri="{C3380CC4-5D6E-409C-BE32-E72D297353CC}">
              <c16:uniqueId val="{00000004-E29E-44F1-AE24-15573F1B71F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1.78</c:v>
                </c:pt>
                <c:pt idx="2">
                  <c:v>#N/A</c:v>
                </c:pt>
                <c:pt idx="3">
                  <c:v>1.3</c:v>
                </c:pt>
                <c:pt idx="4">
                  <c:v>#N/A</c:v>
                </c:pt>
                <c:pt idx="5">
                  <c:v>1.39</c:v>
                </c:pt>
                <c:pt idx="6">
                  <c:v>#N/A</c:v>
                </c:pt>
                <c:pt idx="7">
                  <c:v>1.73</c:v>
                </c:pt>
                <c:pt idx="8">
                  <c:v>#N/A</c:v>
                </c:pt>
                <c:pt idx="9">
                  <c:v>2.21</c:v>
                </c:pt>
              </c:numCache>
            </c:numRef>
          </c:val>
          <c:extLst>
            <c:ext xmlns:c16="http://schemas.microsoft.com/office/drawing/2014/chart" uri="{C3380CC4-5D6E-409C-BE32-E72D297353CC}">
              <c16:uniqueId val="{00000005-E29E-44F1-AE24-15573F1B71F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2.16</c:v>
                </c:pt>
                <c:pt idx="2">
                  <c:v>#N/A</c:v>
                </c:pt>
                <c:pt idx="3">
                  <c:v>2.81</c:v>
                </c:pt>
                <c:pt idx="4">
                  <c:v>#N/A</c:v>
                </c:pt>
                <c:pt idx="5">
                  <c:v>2.97</c:v>
                </c:pt>
                <c:pt idx="6">
                  <c:v>#N/A</c:v>
                </c:pt>
                <c:pt idx="7">
                  <c:v>2.97</c:v>
                </c:pt>
                <c:pt idx="8">
                  <c:v>#N/A</c:v>
                </c:pt>
                <c:pt idx="9">
                  <c:v>3.03</c:v>
                </c:pt>
              </c:numCache>
            </c:numRef>
          </c:val>
          <c:extLst>
            <c:ext xmlns:c16="http://schemas.microsoft.com/office/drawing/2014/chart" uri="{C3380CC4-5D6E-409C-BE32-E72D297353CC}">
              <c16:uniqueId val="{00000006-E29E-44F1-AE24-15573F1B71F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3.53</c:v>
                </c:pt>
                <c:pt idx="2">
                  <c:v>#N/A</c:v>
                </c:pt>
                <c:pt idx="3">
                  <c:v>1.56</c:v>
                </c:pt>
                <c:pt idx="4">
                  <c:v>#N/A</c:v>
                </c:pt>
                <c:pt idx="5">
                  <c:v>4.5599999999999996</c:v>
                </c:pt>
                <c:pt idx="6">
                  <c:v>#N/A</c:v>
                </c:pt>
                <c:pt idx="7">
                  <c:v>8.3800000000000008</c:v>
                </c:pt>
                <c:pt idx="8">
                  <c:v>#N/A</c:v>
                </c:pt>
                <c:pt idx="9">
                  <c:v>9.89</c:v>
                </c:pt>
              </c:numCache>
            </c:numRef>
          </c:val>
          <c:extLst>
            <c:ext xmlns:c16="http://schemas.microsoft.com/office/drawing/2014/chart" uri="{C3380CC4-5D6E-409C-BE32-E72D297353CC}">
              <c16:uniqueId val="{00000007-E29E-44F1-AE24-15573F1B71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11.04</c:v>
                </c:pt>
                <c:pt idx="2">
                  <c:v>#N/A</c:v>
                </c:pt>
                <c:pt idx="3">
                  <c:v>10.74</c:v>
                </c:pt>
                <c:pt idx="4">
                  <c:v>#N/A</c:v>
                </c:pt>
                <c:pt idx="5">
                  <c:v>9.91</c:v>
                </c:pt>
                <c:pt idx="6">
                  <c:v>#N/A</c:v>
                </c:pt>
                <c:pt idx="7">
                  <c:v>10.29</c:v>
                </c:pt>
                <c:pt idx="8">
                  <c:v>#N/A</c:v>
                </c:pt>
                <c:pt idx="9">
                  <c:v>10.52</c:v>
                </c:pt>
              </c:numCache>
            </c:numRef>
          </c:val>
          <c:extLst>
            <c:ext xmlns:c16="http://schemas.microsoft.com/office/drawing/2014/chart" uri="{C3380CC4-5D6E-409C-BE32-E72D297353CC}">
              <c16:uniqueId val="{00000008-E29E-44F1-AE24-15573F1B71F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0.94</c:v>
                </c:pt>
                <c:pt idx="1">
                  <c:v>#N/A</c:v>
                </c:pt>
                <c:pt idx="2">
                  <c:v>0.94</c:v>
                </c:pt>
                <c:pt idx="3">
                  <c:v>#N/A</c:v>
                </c:pt>
                <c:pt idx="4">
                  <c:v>0.95</c:v>
                </c:pt>
                <c:pt idx="5">
                  <c:v>#N/A</c:v>
                </c:pt>
                <c:pt idx="6">
                  <c:v>0.94</c:v>
                </c:pt>
                <c:pt idx="7">
                  <c:v>#N/A</c:v>
                </c:pt>
                <c:pt idx="8">
                  <c:v>0.98</c:v>
                </c:pt>
                <c:pt idx="9">
                  <c:v>#N/A</c:v>
                </c:pt>
              </c:numCache>
            </c:numRef>
          </c:val>
          <c:extLst>
            <c:ext xmlns:c16="http://schemas.microsoft.com/office/drawing/2014/chart" uri="{C3380CC4-5D6E-409C-BE32-E72D297353CC}">
              <c16:uniqueId val="{00000009-E29E-44F1-AE24-15573F1B71FC}"/>
            </c:ext>
          </c:extLst>
        </c:ser>
        <c:dLbls>
          <c:showLegendKey val="0"/>
          <c:showVal val="0"/>
          <c:showCatName val="0"/>
          <c:showSerName val="0"/>
          <c:showPercent val="0"/>
          <c:showBubbleSize val="0"/>
        </c:dLbls>
        <c:gapWidth val="150"/>
        <c:overlap val="100"/>
        <c:axId val="506306520"/>
        <c:axId val="506309656"/>
      </c:barChart>
      <c:catAx>
        <c:axId val="50630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09656"/>
        <c:crosses val="autoZero"/>
        <c:auto val="1"/>
        <c:lblAlgn val="ctr"/>
        <c:lblOffset val="100"/>
        <c:tickLblSkip val="1"/>
        <c:tickMarkSkip val="1"/>
        <c:noMultiLvlLbl val="0"/>
      </c:catAx>
      <c:valAx>
        <c:axId val="506309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06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1883</c:v>
                </c:pt>
                <c:pt idx="5">
                  <c:v>1851</c:v>
                </c:pt>
                <c:pt idx="8">
                  <c:v>1821</c:v>
                </c:pt>
                <c:pt idx="11">
                  <c:v>1752</c:v>
                </c:pt>
                <c:pt idx="14">
                  <c:v>1659</c:v>
                </c:pt>
              </c:numCache>
            </c:numRef>
          </c:val>
          <c:extLst>
            <c:ext xmlns:c16="http://schemas.microsoft.com/office/drawing/2014/chart" uri="{C3380CC4-5D6E-409C-BE32-E72D297353CC}">
              <c16:uniqueId val="{00000000-1B4B-430C-948E-52ED15AF10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4B-430C-948E-52ED15AF10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103</c:v>
                </c:pt>
                <c:pt idx="3">
                  <c:v>105</c:v>
                </c:pt>
                <c:pt idx="6">
                  <c:v>88</c:v>
                </c:pt>
                <c:pt idx="9">
                  <c:v>89</c:v>
                </c:pt>
                <c:pt idx="12">
                  <c:v>90</c:v>
                </c:pt>
              </c:numCache>
            </c:numRef>
          </c:val>
          <c:extLst>
            <c:ext xmlns:c16="http://schemas.microsoft.com/office/drawing/2014/chart" uri="{C3380CC4-5D6E-409C-BE32-E72D297353CC}">
              <c16:uniqueId val="{00000002-1B4B-430C-948E-52ED15AF10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62</c:v>
                </c:pt>
                <c:pt idx="6">
                  <c:v>137</c:v>
                </c:pt>
                <c:pt idx="9">
                  <c:v>114</c:v>
                </c:pt>
                <c:pt idx="12">
                  <c:v>108</c:v>
                </c:pt>
              </c:numCache>
            </c:numRef>
          </c:val>
          <c:extLst>
            <c:ext xmlns:c16="http://schemas.microsoft.com/office/drawing/2014/chart" uri="{C3380CC4-5D6E-409C-BE32-E72D297353CC}">
              <c16:uniqueId val="{00000003-1B4B-430C-948E-52ED15AF10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547</c:v>
                </c:pt>
                <c:pt idx="3">
                  <c:v>206</c:v>
                </c:pt>
                <c:pt idx="6">
                  <c:v>164</c:v>
                </c:pt>
                <c:pt idx="9">
                  <c:v>204</c:v>
                </c:pt>
                <c:pt idx="12">
                  <c:v>189</c:v>
                </c:pt>
              </c:numCache>
            </c:numRef>
          </c:val>
          <c:extLst>
            <c:ext xmlns:c16="http://schemas.microsoft.com/office/drawing/2014/chart" uri="{C3380CC4-5D6E-409C-BE32-E72D297353CC}">
              <c16:uniqueId val="{00000004-1B4B-430C-948E-52ED15AF10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4B-430C-948E-52ED15AF10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4B-430C-948E-52ED15AF10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2187</c:v>
                </c:pt>
                <c:pt idx="3">
                  <c:v>2217</c:v>
                </c:pt>
                <c:pt idx="6">
                  <c:v>2160</c:v>
                </c:pt>
                <c:pt idx="9">
                  <c:v>2165</c:v>
                </c:pt>
                <c:pt idx="12">
                  <c:v>2117</c:v>
                </c:pt>
              </c:numCache>
            </c:numRef>
          </c:val>
          <c:extLst>
            <c:ext xmlns:c16="http://schemas.microsoft.com/office/drawing/2014/chart" uri="{C3380CC4-5D6E-409C-BE32-E72D297353CC}">
              <c16:uniqueId val="{00000007-1B4B-430C-948E-52ED15AF10C8}"/>
            </c:ext>
          </c:extLst>
        </c:ser>
        <c:dLbls>
          <c:showLegendKey val="0"/>
          <c:showVal val="0"/>
          <c:showCatName val="0"/>
          <c:showSerName val="0"/>
          <c:showPercent val="0"/>
          <c:showBubbleSize val="0"/>
        </c:dLbls>
        <c:gapWidth val="100"/>
        <c:overlap val="100"/>
        <c:axId val="506307696"/>
        <c:axId val="506308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996</c:v>
                </c:pt>
                <c:pt idx="2">
                  <c:v>#N/A</c:v>
                </c:pt>
                <c:pt idx="3">
                  <c:v>#N/A</c:v>
                </c:pt>
                <c:pt idx="4">
                  <c:v>739</c:v>
                </c:pt>
                <c:pt idx="5">
                  <c:v>#N/A</c:v>
                </c:pt>
                <c:pt idx="6">
                  <c:v>#N/A</c:v>
                </c:pt>
                <c:pt idx="7">
                  <c:v>728</c:v>
                </c:pt>
                <c:pt idx="8">
                  <c:v>#N/A</c:v>
                </c:pt>
                <c:pt idx="9">
                  <c:v>#N/A</c:v>
                </c:pt>
                <c:pt idx="10">
                  <c:v>820</c:v>
                </c:pt>
                <c:pt idx="11">
                  <c:v>#N/A</c:v>
                </c:pt>
                <c:pt idx="12">
                  <c:v>#N/A</c:v>
                </c:pt>
                <c:pt idx="13">
                  <c:v>845</c:v>
                </c:pt>
                <c:pt idx="14">
                  <c:v>#N/A</c:v>
                </c:pt>
              </c:numCache>
            </c:numRef>
          </c:val>
          <c:smooth val="0"/>
          <c:extLst>
            <c:ext xmlns:c16="http://schemas.microsoft.com/office/drawing/2014/chart" uri="{C3380CC4-5D6E-409C-BE32-E72D297353CC}">
              <c16:uniqueId val="{00000008-1B4B-430C-948E-52ED15AF10C8}"/>
            </c:ext>
          </c:extLst>
        </c:ser>
        <c:dLbls>
          <c:showLegendKey val="0"/>
          <c:showVal val="0"/>
          <c:showCatName val="0"/>
          <c:showSerName val="0"/>
          <c:showPercent val="0"/>
          <c:showBubbleSize val="0"/>
        </c:dLbls>
        <c:marker val="1"/>
        <c:smooth val="0"/>
        <c:axId val="506307696"/>
        <c:axId val="506308088"/>
      </c:lineChart>
      <c:catAx>
        <c:axId val="50630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08088"/>
        <c:crosses val="autoZero"/>
        <c:auto val="1"/>
        <c:lblAlgn val="ctr"/>
        <c:lblOffset val="100"/>
        <c:tickLblSkip val="1"/>
        <c:tickMarkSkip val="1"/>
        <c:noMultiLvlLbl val="0"/>
      </c:catAx>
      <c:valAx>
        <c:axId val="506308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0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18065</c:v>
                </c:pt>
                <c:pt idx="5">
                  <c:v>17817</c:v>
                </c:pt>
                <c:pt idx="8">
                  <c:v>17521</c:v>
                </c:pt>
                <c:pt idx="11">
                  <c:v>16895</c:v>
                </c:pt>
                <c:pt idx="14">
                  <c:v>15961</c:v>
                </c:pt>
              </c:numCache>
            </c:numRef>
          </c:val>
          <c:extLst>
            <c:ext xmlns:c16="http://schemas.microsoft.com/office/drawing/2014/chart" uri="{C3380CC4-5D6E-409C-BE32-E72D297353CC}">
              <c16:uniqueId val="{00000000-D44A-4219-BD38-3CCCEBE864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4079</c:v>
                </c:pt>
                <c:pt idx="5">
                  <c:v>3863</c:v>
                </c:pt>
                <c:pt idx="8">
                  <c:v>3604</c:v>
                </c:pt>
                <c:pt idx="11">
                  <c:v>3456</c:v>
                </c:pt>
                <c:pt idx="14">
                  <c:v>3345</c:v>
                </c:pt>
              </c:numCache>
            </c:numRef>
          </c:val>
          <c:extLst>
            <c:ext xmlns:c16="http://schemas.microsoft.com/office/drawing/2014/chart" uri="{C3380CC4-5D6E-409C-BE32-E72D297353CC}">
              <c16:uniqueId val="{00000001-D44A-4219-BD38-3CCCEBE864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1884</c:v>
                </c:pt>
                <c:pt idx="5">
                  <c:v>2226</c:v>
                </c:pt>
                <c:pt idx="8">
                  <c:v>2145</c:v>
                </c:pt>
                <c:pt idx="11">
                  <c:v>2844</c:v>
                </c:pt>
                <c:pt idx="14">
                  <c:v>3420</c:v>
                </c:pt>
              </c:numCache>
            </c:numRef>
          </c:val>
          <c:extLst>
            <c:ext xmlns:c16="http://schemas.microsoft.com/office/drawing/2014/chart" uri="{C3380CC4-5D6E-409C-BE32-E72D297353CC}">
              <c16:uniqueId val="{00000002-D44A-4219-BD38-3CCCEBE864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4A-4219-BD38-3CCCEBE864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4A-4219-BD38-3CCCEBE864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4A-4219-BD38-3CCCEBE864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2939</c:v>
                </c:pt>
                <c:pt idx="3">
                  <c:v>3089</c:v>
                </c:pt>
                <c:pt idx="6">
                  <c:v>3106</c:v>
                </c:pt>
                <c:pt idx="9">
                  <c:v>3172</c:v>
                </c:pt>
                <c:pt idx="12">
                  <c:v>2950</c:v>
                </c:pt>
              </c:numCache>
            </c:numRef>
          </c:val>
          <c:extLst>
            <c:ext xmlns:c16="http://schemas.microsoft.com/office/drawing/2014/chart" uri="{C3380CC4-5D6E-409C-BE32-E72D297353CC}">
              <c16:uniqueId val="{00000006-D44A-4219-BD38-3CCCEBE864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1132</c:v>
                </c:pt>
                <c:pt idx="3">
                  <c:v>1092</c:v>
                </c:pt>
                <c:pt idx="6">
                  <c:v>955</c:v>
                </c:pt>
                <c:pt idx="9">
                  <c:v>696</c:v>
                </c:pt>
                <c:pt idx="12">
                  <c:v>634</c:v>
                </c:pt>
              </c:numCache>
            </c:numRef>
          </c:val>
          <c:extLst>
            <c:ext xmlns:c16="http://schemas.microsoft.com/office/drawing/2014/chart" uri="{C3380CC4-5D6E-409C-BE32-E72D297353CC}">
              <c16:uniqueId val="{00000007-D44A-4219-BD38-3CCCEBE864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8567</c:v>
                </c:pt>
                <c:pt idx="3">
                  <c:v>8270</c:v>
                </c:pt>
                <c:pt idx="6">
                  <c:v>7556</c:v>
                </c:pt>
                <c:pt idx="9">
                  <c:v>6922</c:v>
                </c:pt>
                <c:pt idx="12">
                  <c:v>6386</c:v>
                </c:pt>
              </c:numCache>
            </c:numRef>
          </c:val>
          <c:extLst>
            <c:ext xmlns:c16="http://schemas.microsoft.com/office/drawing/2014/chart" uri="{C3380CC4-5D6E-409C-BE32-E72D297353CC}">
              <c16:uniqueId val="{00000008-D44A-4219-BD38-3CCCEBE864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604</c:v>
                </c:pt>
                <c:pt idx="3">
                  <c:v>565</c:v>
                </c:pt>
                <c:pt idx="6">
                  <c:v>515</c:v>
                </c:pt>
                <c:pt idx="9">
                  <c:v>474</c:v>
                </c:pt>
                <c:pt idx="12">
                  <c:v>433</c:v>
                </c:pt>
              </c:numCache>
            </c:numRef>
          </c:val>
          <c:extLst>
            <c:ext xmlns:c16="http://schemas.microsoft.com/office/drawing/2014/chart" uri="{C3380CC4-5D6E-409C-BE32-E72D297353CC}">
              <c16:uniqueId val="{00000009-D44A-4219-BD38-3CCCEBE864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21134</c:v>
                </c:pt>
                <c:pt idx="3">
                  <c:v>21118</c:v>
                </c:pt>
                <c:pt idx="6">
                  <c:v>22147</c:v>
                </c:pt>
                <c:pt idx="9">
                  <c:v>21934</c:v>
                </c:pt>
                <c:pt idx="12">
                  <c:v>20547</c:v>
                </c:pt>
              </c:numCache>
            </c:numRef>
          </c:val>
          <c:extLst>
            <c:ext xmlns:c16="http://schemas.microsoft.com/office/drawing/2014/chart" uri="{C3380CC4-5D6E-409C-BE32-E72D297353CC}">
              <c16:uniqueId val="{0000000A-D44A-4219-BD38-3CCCEBE864C2}"/>
            </c:ext>
          </c:extLst>
        </c:ser>
        <c:dLbls>
          <c:showLegendKey val="0"/>
          <c:showVal val="0"/>
          <c:showCatName val="0"/>
          <c:showSerName val="0"/>
          <c:showPercent val="0"/>
          <c:showBubbleSize val="0"/>
        </c:dLbls>
        <c:gapWidth val="100"/>
        <c:overlap val="100"/>
        <c:axId val="506310048"/>
        <c:axId val="506305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10348</c:v>
                </c:pt>
                <c:pt idx="2">
                  <c:v>#N/A</c:v>
                </c:pt>
                <c:pt idx="3">
                  <c:v>#N/A</c:v>
                </c:pt>
                <c:pt idx="4">
                  <c:v>10227</c:v>
                </c:pt>
                <c:pt idx="5">
                  <c:v>#N/A</c:v>
                </c:pt>
                <c:pt idx="6">
                  <c:v>#N/A</c:v>
                </c:pt>
                <c:pt idx="7">
                  <c:v>11009</c:v>
                </c:pt>
                <c:pt idx="8">
                  <c:v>#N/A</c:v>
                </c:pt>
                <c:pt idx="9">
                  <c:v>#N/A</c:v>
                </c:pt>
                <c:pt idx="10">
                  <c:v>10002</c:v>
                </c:pt>
                <c:pt idx="11">
                  <c:v>#N/A</c:v>
                </c:pt>
                <c:pt idx="12">
                  <c:v>#N/A</c:v>
                </c:pt>
                <c:pt idx="13">
                  <c:v>8224</c:v>
                </c:pt>
                <c:pt idx="14">
                  <c:v>#N/A</c:v>
                </c:pt>
              </c:numCache>
            </c:numRef>
          </c:val>
          <c:smooth val="0"/>
          <c:extLst>
            <c:ext xmlns:c16="http://schemas.microsoft.com/office/drawing/2014/chart" uri="{C3380CC4-5D6E-409C-BE32-E72D297353CC}">
              <c16:uniqueId val="{0000000B-D44A-4219-BD38-3CCCEBE864C2}"/>
            </c:ext>
          </c:extLst>
        </c:ser>
        <c:dLbls>
          <c:showLegendKey val="0"/>
          <c:showVal val="0"/>
          <c:showCatName val="0"/>
          <c:showSerName val="0"/>
          <c:showPercent val="0"/>
          <c:showBubbleSize val="0"/>
        </c:dLbls>
        <c:marker val="1"/>
        <c:smooth val="0"/>
        <c:axId val="506310048"/>
        <c:axId val="506305344"/>
      </c:lineChart>
      <c:catAx>
        <c:axId val="50631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05344"/>
        <c:crosses val="autoZero"/>
        <c:auto val="1"/>
        <c:lblAlgn val="ctr"/>
        <c:lblOffset val="100"/>
        <c:tickLblSkip val="1"/>
        <c:tickMarkSkip val="1"/>
        <c:noMultiLvlLbl val="0"/>
      </c:catAx>
      <c:valAx>
        <c:axId val="5063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1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318</c:v>
                </c:pt>
                <c:pt idx="1">
                  <c:v>905</c:v>
                </c:pt>
                <c:pt idx="2">
                  <c:v>1065</c:v>
                </c:pt>
              </c:numCache>
            </c:numRef>
          </c:val>
          <c:extLst>
            <c:ext xmlns:c16="http://schemas.microsoft.com/office/drawing/2014/chart" uri="{C3380CC4-5D6E-409C-BE32-E72D297353CC}">
              <c16:uniqueId val="{00000000-2A07-494D-8CF1-90E21FD1FD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135</c:v>
                </c:pt>
                <c:pt idx="1">
                  <c:v>348</c:v>
                </c:pt>
                <c:pt idx="2">
                  <c:v>344</c:v>
                </c:pt>
              </c:numCache>
            </c:numRef>
          </c:val>
          <c:extLst>
            <c:ext xmlns:c16="http://schemas.microsoft.com/office/drawing/2014/chart" uri="{C3380CC4-5D6E-409C-BE32-E72D297353CC}">
              <c16:uniqueId val="{00000001-2A07-494D-8CF1-90E21FD1FD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881</c:v>
                </c:pt>
                <c:pt idx="1">
                  <c:v>693</c:v>
                </c:pt>
                <c:pt idx="2">
                  <c:v>1026</c:v>
                </c:pt>
              </c:numCache>
            </c:numRef>
          </c:val>
          <c:extLst>
            <c:ext xmlns:c16="http://schemas.microsoft.com/office/drawing/2014/chart" uri="{C3380CC4-5D6E-409C-BE32-E72D297353CC}">
              <c16:uniqueId val="{00000002-2A07-494D-8CF1-90E21FD1FD8E}"/>
            </c:ext>
          </c:extLst>
        </c:ser>
        <c:dLbls>
          <c:showLegendKey val="0"/>
          <c:showVal val="0"/>
          <c:showCatName val="0"/>
          <c:showSerName val="0"/>
          <c:showPercent val="0"/>
          <c:showBubbleSize val="0"/>
        </c:dLbls>
        <c:gapWidth val="120"/>
        <c:overlap val="100"/>
        <c:axId val="506303384"/>
        <c:axId val="506304560"/>
      </c:barChart>
      <c:catAx>
        <c:axId val="50630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04560"/>
        <c:crosses val="autoZero"/>
        <c:auto val="1"/>
        <c:lblAlgn val="ctr"/>
        <c:lblOffset val="100"/>
        <c:tickLblSkip val="1"/>
        <c:tickMarkSkip val="1"/>
        <c:noMultiLvlLbl val="0"/>
      </c:catAx>
      <c:valAx>
        <c:axId val="50630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0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の高利率の起債の償還が進んでいることから、年々減少傾向となっている。算入公債費等については、起債の発行の抑制や、臨時財政対策債の発行額の減少により同じく年々減少傾向にある。</a:t>
          </a:r>
        </a:p>
        <a:p>
          <a:r>
            <a:rPr kumimoji="1" lang="ja-JP" altLang="en-US" sz="1400">
              <a:latin typeface="ＭＳ ゴシック" pitchFamily="49" charset="-128"/>
              <a:ea typeface="ＭＳ ゴシック" pitchFamily="49" charset="-128"/>
            </a:rPr>
            <a:t>　今後は、施設の老朽化に伴う更新や統廃合などの建設事業にかかる起債も見込まれるため、中長期的な見通しのもと計画的に事業を行い、起債の発行の抑制に努める。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将来負担額について、一般会計等に係る地方債の現在高は、起債を抑制しつつ着実に償還を進めているため、減少傾向にあるが、令和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年度は、新庁舎建設工事の本格実施に伴い現在高は増加した。組合等負担等見込額は、平成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年度から常備消防業務の広域化に伴い発生している。充当可能基金については、令和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に財政調整基金等への積立金が増加したことにより増加している。また、充当可能財源等については、地価の下落に伴う都市計画税の減収、基準財政需要額算入対象の地方債の完済等により、概ね減少傾向にある。</a:t>
          </a:r>
        </a:p>
        <a:p>
          <a:r>
            <a:rPr kumimoji="1" lang="ja-JP" altLang="en-US" sz="1300">
              <a:latin typeface="ＭＳ ゴシック" pitchFamily="49" charset="-128"/>
              <a:ea typeface="ＭＳ ゴシック" pitchFamily="49" charset="-128"/>
            </a:rPr>
            <a:t>　本市は、継続的に行財政改革を進め、新規発行の市債を極力抑制し、財政の健全化に向け取り組んでいる。今後は、施設の老朽化に伴う更新や統廃合などの建設事業にかかる起債も見込まれるが、計画的に事業を行い、将来負担が過度にならないよう財政運営に努めているところ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奈良県桜井市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年度末と比較すると、財政調整基金の残高が約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万円、減債基金の残高が約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万円増加し、今後の施設整備を見据えての積立を行ったことにより市有施設最適化整備更新基金の残高が約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万円増加している。一方で、令和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年度の退職者が非常に多かったことから職員退職手当基金を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万円取り崩している。全体としては、令和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庁舎等建設事業が完了したことから、市有施設最適化整備更新基金の大幅な取り崩しはなくなったものの、今後はごみ焼却施設の基幹的設備改良工事を予定しているため、基金の大幅な取り崩しが見込まれるが、その後は、老朽化した施設の更新や統廃合などの建設事業を実施するため、経常収支比率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％と硬直した財政状況ではあるものの、新たな行財政改革アクションプランに基づき経費削減を行い、基金残高の維持に努める。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市有施設最適化整備更新基金     ：市有施設の最適化整備及び更新に必要な財源を確保し、将来にわたる市財政の健全な運営に資することを目的とする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卑弥呼の里・桜井ふるさと基金   ：個人又は団体から広く寄附金を募り、これを財源として各種事業を実施し、桜井市の特色を生かした、個性豊かで</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魅力に満ちた「夢と希望とロマン」にあふれるまちづくりと次世代へ美しいふるさとを託すために資することを目的とする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地域公共事業積立基金　　　　   ：財産区財産を処分することにより発生する金銭を当該財産区住民の福祉を増進する目的をもって行う公共事業の資金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戒重集会所管理基金　　　　 　  ：戒重集会所の管理に要する資金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：森林環境の整備促進のため</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市有施設最適化整備更新基金     ：今後の施設整備のために大幅に積み立てたことによる増加</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卑弥呼の里・桜井ふるさと基金   ：寄附金を積み立てたことによる増加</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地域公共事業積立基金　　　　   ：住民の福祉を増進するために積み立てたことによる増加</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戒重集会所管理基金　　　　 　  ：戒重集会所の維持管理のために取り崩したことによる減少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：森林環境を整備するために積み立てたことによる増加</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市有施設最適化整備更新基金     ：施設の老朽化に伴う更新や統廃合などの建設事業のため、毎年積立予定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卑弥呼の里・桜井ふるさと基金   ：ふるさと寄附金の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を毎年積立予定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地域公共事業積立基金　　　　   ：財産処分代金から処分に係る必要経費を差し引いた額を積立予定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戒重集会所管理基金　　　　 　  ：基金の運用から生ずる収益を積立予定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森林環境整備促進基金　　　　　 ：森林環境を整備する事業に取り崩す予定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年度末と比較すると、令和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年度の実質収支が大きいことから令和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年度への繰越金が増加したことにより実質収支が大きく黒字となったため、約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年度は、経常収支比率が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97.6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％と前年度に引き続き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下回ったが、硬直した財政状況に変わりはなく、基金残高の増加は見込まれない。そのため、令和元年度より取り組んでいる新たな行財政改革アクションプランを着実に取り組むことにより、基金残高の維持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年度末と比較すると、残高が約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万円増加している。その要因は、令和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年度に臨時財政対策債の償還を推進するために増額された普通交付税の一部である約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万円を積み立てたことによるものである。令和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県とのまちづくり連携協定に基づき行った事業に伴い発行した地方債の償還に対する、県からの補助金を積み立てている。また、対象となる地方債の元利償還金に基づき按分した額を毎年取り崩し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まちづくり連携協定に基づき実施した事業に伴い発行した地方債の元利償還金に対して計画的に取り崩していく。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55,508
54,730
98.91
25,725,425
24,329,055
1,321,896
13,065,601
20,547,194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ほぼ横ばいの数値となっている。類似団体平均と比較すると、人口の減少や高齢者人口の増加に加え、市内に大きな法人がないこと等により、財政基盤が弱く、下回る状況が続いている。そのため、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次行財政改革（平成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次行財政改革（平成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年度）に引き続き、新たな行財政改革アクションプラン（令和元年度～令和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年度）を実施することで歳入を着実に確保するなど、財政の健全化に努めているところである。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前年度より悪化し、類似団体平均を上回る状況が続いており、硬直的な財政状況である。悪化の主な要因は、臨時財政対策債の大幅な減収、退職手当の増加や物価高騰による光熱費の増加等である。今後も物価高騰の影響による歳出の増加が見込まれ、人口減少等により市税の減少が見込まれるため、大幅な改善は見込めない。そのため、行財政改革アクションプランに基づき、定員管理計画の確実な実施及び更なる職員数の抑制や、補助金の見直し等の経費の徹底した削減に取り組むとともに、税の収納率向上対策による自主財源確保に努めるなど、行財政改革に取り組んで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64</xdr:row>
      <xdr:rowOff>34544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7968"/>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6621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09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34544</xdr:rowOff>
    </xdr:from>
    <xdr:to>
      <xdr:col>24</xdr:col>
      <xdr:colOff>12700</xdr:colOff>
      <xdr:row>64</xdr:row>
      <xdr:rowOff>34544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0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63</xdr:row>
      <xdr:rowOff>119126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9365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162323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4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64</xdr:row>
      <xdr:rowOff>29718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93654"/>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143510</xdr:rowOff>
    </xdr:from>
    <xdr:to>
      <xdr:col>19</xdr:col>
      <xdr:colOff>184150</xdr:colOff>
      <xdr:row>61</xdr:row>
      <xdr:rowOff>73660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126238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025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65</xdr:row>
      <xdr:rowOff>17526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990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61214</xdr:rowOff>
    </xdr:from>
    <xdr:to>
      <xdr:col>11</xdr:col>
      <xdr:colOff>82550</xdr:colOff>
      <xdr:row>62</xdr:row>
      <xdr:rowOff>162814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135653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6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99331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令和４年度は、前年度より改善している。改善の主な要因は、令和３年度の新庁舎完成に伴う費用が皆減したことである。しかしながら、し尿処理やごみ処理等の単独実施や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箇所の公立保育所の運営が、慢性的に人件費・物件費を押し上げる要因となり、類似団体平均を下回る状況が続いている。そのため、行財政改革アクションプランに基づき、定員管理計画の確実な実施及び更なる職員数の抑制、時間外勤務の抑制等の徹底した経費の削減に取り組んでいる。また、ごみ処理施設の改修工事を令和５年度より実施することで運営経費の見直しも行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102784</xdr:rowOff>
    </xdr:from>
    <xdr:to>
      <xdr:col>23</xdr:col>
      <xdr:colOff>133350</xdr:colOff>
      <xdr:row>85</xdr:row>
      <xdr:rowOff>6367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04584"/>
          <a:ext cx="838200" cy="7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42954</xdr:rowOff>
    </xdr:from>
    <xdr:to>
      <xdr:col>19</xdr:col>
      <xdr:colOff>133350</xdr:colOff>
      <xdr:row>85</xdr:row>
      <xdr:rowOff>6367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44754"/>
          <a:ext cx="889000" cy="1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32486</xdr:rowOff>
    </xdr:from>
    <xdr:to>
      <xdr:col>15</xdr:col>
      <xdr:colOff>82550</xdr:colOff>
      <xdr:row>84</xdr:row>
      <xdr:rowOff>42954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62836"/>
          <a:ext cx="889000" cy="18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32486</xdr:rowOff>
    </xdr:from>
    <xdr:to>
      <xdr:col>11</xdr:col>
      <xdr:colOff>31750</xdr:colOff>
      <xdr:row>83</xdr:row>
      <xdr:rowOff>92215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62836"/>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51984</xdr:rowOff>
    </xdr:from>
    <xdr:to>
      <xdr:col>23</xdr:col>
      <xdr:colOff>184150</xdr:colOff>
      <xdr:row>84</xdr:row>
      <xdr:rowOff>153584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24061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127017</xdr:rowOff>
    </xdr:from>
    <xdr:to>
      <xdr:col>19</xdr:col>
      <xdr:colOff>184150</xdr:colOff>
      <xdr:row>85</xdr:row>
      <xdr:rowOff>57167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41944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163604</xdr:rowOff>
    </xdr:from>
    <xdr:to>
      <xdr:col>15</xdr:col>
      <xdr:colOff>133350</xdr:colOff>
      <xdr:row>84</xdr:row>
      <xdr:rowOff>93754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78531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8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153136</xdr:rowOff>
    </xdr:from>
    <xdr:to>
      <xdr:col>11</xdr:col>
      <xdr:colOff>82550</xdr:colOff>
      <xdr:row>83</xdr:row>
      <xdr:rowOff>83286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68063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41415</xdr:rowOff>
    </xdr:from>
    <xdr:to>
      <xdr:col>7</xdr:col>
      <xdr:colOff>31750</xdr:colOff>
      <xdr:row>83</xdr:row>
      <xdr:rowOff>143015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127792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5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令和４年度においても前年度同様、類似団体平均を上回っているものの、平成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年度以降は国の給与とほぼ同水準で推移している。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今後も引き続き給与の適正化を図り、指数の抑制に努めていく。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51707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1048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120650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048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令和４年度は、前年度とほぼ横ばいの数値となっており、類似団体平均を上回っている。本市は、し尿処理やごみ処理等を単独で行っており、公立保育所も</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箇所運営していることが、職員数の多い要因となっている。また、近年は人口の減少傾向に歯止めがかからない状況も要因の一つに挙げられる。</a:t>
          </a:r>
        </a:p>
        <a:p>
          <a:r>
            <a:rPr kumimoji="1" lang="ja-JP" altLang="en-US" sz="1300">
              <a:latin typeface="ＭＳ Ｐゴシック" panose="020B0600070205080204" pitchFamily="50" charset="-128"/>
              <a:ea typeface="ＭＳ Ｐゴシック" panose="020B0600070205080204" pitchFamily="50" charset="-128"/>
            </a:rPr>
            <a:t>　このため、新たな行財政改革アクションプランに基づき、定員管理計画の確実な実施及び更なる職員数の抑制を行い、定員管理の適正化に努めているところである。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102764</xdr:rowOff>
    </xdr:from>
    <xdr:to>
      <xdr:col>81</xdr:col>
      <xdr:colOff>44450</xdr:colOff>
      <xdr:row>62</xdr:row>
      <xdr:rowOff>118851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3266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102764</xdr:rowOff>
    </xdr:from>
    <xdr:to>
      <xdr:col>77</xdr:col>
      <xdr:colOff>44450</xdr:colOff>
      <xdr:row>62</xdr:row>
      <xdr:rowOff>118851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326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102764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2663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98743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266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51964</xdr:rowOff>
    </xdr:from>
    <xdr:to>
      <xdr:col>81</xdr:col>
      <xdr:colOff>95250</xdr:colOff>
      <xdr:row>62</xdr:row>
      <xdr:rowOff>153564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24041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5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51964</xdr:rowOff>
    </xdr:from>
    <xdr:to>
      <xdr:col>73</xdr:col>
      <xdr:colOff>44450</xdr:colOff>
      <xdr:row>62</xdr:row>
      <xdr:rowOff>153564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138341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47943</xdr:rowOff>
    </xdr:from>
    <xdr:to>
      <xdr:col>64</xdr:col>
      <xdr:colOff>152400</xdr:colOff>
      <xdr:row>62</xdr:row>
      <xdr:rowOff>149543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134320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令和４年度は、前年度とほぼ横ばいの数値となっている。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今後は、施設の老朽化に伴う建替えや耐震化、統廃合などの建設事業にかかる起債も見込まれるため、中長期的な見通しのもと計画的に事業を行い、起債の発行を抑制することで、比率の改善に努めていく。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148590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217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156633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1270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基金残高が増加や、地方債残高の減少等により前年度より改善したものの、依然として類似団体平均を大きく上回っている。その主な要因としては、基金残高は増加傾向で、地方債残高も減少傾向にあるものの、それ以上に都市計画税収の減少など歳入の減少が影響していることが挙げられる。</a:t>
          </a:r>
        </a:p>
        <a:p>
          <a:r>
            <a:rPr kumimoji="1" lang="ja-JP" altLang="en-US" sz="1200">
              <a:latin typeface="ＭＳ Ｐゴシック" panose="020B0600070205080204" pitchFamily="50" charset="-128"/>
              <a:ea typeface="ＭＳ Ｐゴシック" panose="020B0600070205080204" pitchFamily="50" charset="-128"/>
            </a:rPr>
            <a:t>　今後は、施設の老朽化に伴う更新や統廃合などの建設事業にかかる起債も見込まれるため、地方債残高の増加が見込まれるが、中長期的な見通しのもと計画的に事業を行い、起債の発行を抑制することで、比率の改善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58208</xdr:rowOff>
    </xdr:from>
    <xdr:to>
      <xdr:col>81</xdr:col>
      <xdr:colOff>44450</xdr:colOff>
      <xdr:row>20</xdr:row>
      <xdr:rowOff>67733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1575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67733</xdr:rowOff>
    </xdr:from>
    <xdr:to>
      <xdr:col>77</xdr:col>
      <xdr:colOff>44450</xdr:colOff>
      <xdr:row>21</xdr:row>
      <xdr:rowOff>79939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96733"/>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27658</xdr:rowOff>
    </xdr:from>
    <xdr:to>
      <xdr:col>72</xdr:col>
      <xdr:colOff>203200</xdr:colOff>
      <xdr:row>21</xdr:row>
      <xdr:rowOff>79939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2810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27658</xdr:rowOff>
    </xdr:from>
    <xdr:to>
      <xdr:col>68</xdr:col>
      <xdr:colOff>152400</xdr:colOff>
      <xdr:row>21</xdr:row>
      <xdr:rowOff>47766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2810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7408</xdr:rowOff>
    </xdr:from>
    <xdr:to>
      <xdr:col>81</xdr:col>
      <xdr:colOff>95250</xdr:colOff>
      <xdr:row>19</xdr:row>
      <xdr:rowOff>109008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150935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3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16933</xdr:rowOff>
    </xdr:from>
    <xdr:to>
      <xdr:col>77</xdr:col>
      <xdr:colOff>95250</xdr:colOff>
      <xdr:row>20</xdr:row>
      <xdr:rowOff>118533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103310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3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29139</xdr:rowOff>
    </xdr:from>
    <xdr:to>
      <xdr:col>73</xdr:col>
      <xdr:colOff>44450</xdr:colOff>
      <xdr:row>21</xdr:row>
      <xdr:rowOff>130739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115516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148308</xdr:rowOff>
    </xdr:from>
    <xdr:to>
      <xdr:col>68</xdr:col>
      <xdr:colOff>203200</xdr:colOff>
      <xdr:row>21</xdr:row>
      <xdr:rowOff>78458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63235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168416</xdr:rowOff>
    </xdr:from>
    <xdr:to>
      <xdr:col>64</xdr:col>
      <xdr:colOff>152400</xdr:colOff>
      <xdr:row>21</xdr:row>
      <xdr:rowOff>98566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83343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55,508
54,730
98.91
25,725,425
24,329,055
1,321,896
13,065,601
20,547,194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令和４年度は前年度に比べて悪化している。悪化した要因は、退職者数が大幅に増加したことである。　</a:t>
          </a:r>
        </a:p>
        <a:p>
          <a:r>
            <a:rPr kumimoji="1" lang="ja-JP" altLang="en-US" sz="1300">
              <a:latin typeface="ＭＳ Ｐゴシック" panose="020B0600070205080204" pitchFamily="50" charset="-128"/>
              <a:ea typeface="ＭＳ Ｐゴシック" panose="020B0600070205080204" pitchFamily="50" charset="-128"/>
            </a:rPr>
            <a:t>　人件費については、新たな行財政改革アクションプランに基づき、定員管理計画の確実な実施及び更なる職員数の抑制、会計年度任用職員の配置の見直しなど、更なる職員数の抑制や、時間外勤務の抑制等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49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49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39</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1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前年度より悪化しており、悪化の主な要因は、物価高騰の影響を受けた光熱費や給食賄材料費の大幅な増加である。また、類似団体平均を上回っており、慢性的に数値が高くなっている主な要因としては、各施設の運営経費（需用費や指定管理料）やごみ焼却炉等の管理運営委託にかかる経費が考えられる。</a:t>
          </a:r>
        </a:p>
        <a:p>
          <a:r>
            <a:rPr kumimoji="1" lang="ja-JP" altLang="en-US" sz="1200">
              <a:latin typeface="ＭＳ Ｐゴシック" panose="020B0600070205080204" pitchFamily="50" charset="-128"/>
              <a:ea typeface="ＭＳ Ｐゴシック" panose="020B0600070205080204" pitchFamily="50" charset="-128"/>
            </a:rPr>
            <a:t>　物件費についても行財政改革に基づき、引き続き徹底した経費削減に取り組んでいるところである。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17</xdr:row>
      <xdr:rowOff>42418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6504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650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18</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3878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72136</xdr:rowOff>
    </xdr:from>
    <xdr:to>
      <xdr:col>69</xdr:col>
      <xdr:colOff>92075</xdr:colOff>
      <xdr:row>18</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58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令和４年度は、前年度より少し改善している。</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類似団体平均を下回っているものの、今後は、高齢者の割合や、障害福祉サービスの利用率が高いことから、増加していく傾向にあると見込まれる。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07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123190</xdr:rowOff>
    </xdr:from>
    <xdr:to>
      <xdr:col>19</xdr:col>
      <xdr:colOff>187325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57</xdr:row>
      <xdr:rowOff>62230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529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142240</xdr:rowOff>
    </xdr:from>
    <xdr:to>
      <xdr:col>11</xdr:col>
      <xdr:colOff>9525</xdr:colOff>
      <xdr:row>57</xdr:row>
      <xdr:rowOff>62230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72390</xdr:rowOff>
    </xdr:from>
    <xdr:to>
      <xdr:col>15</xdr:col>
      <xdr:colOff>149225</xdr:colOff>
      <xdr:row>56</xdr:row>
      <xdr:rowOff>2540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97807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91440</xdr:rowOff>
    </xdr:from>
    <xdr:to>
      <xdr:col>6</xdr:col>
      <xdr:colOff>171450</xdr:colOff>
      <xdr:row>57</xdr:row>
      <xdr:rowOff>21590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6367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ほぼ横ばいの数値となっている。類似団体平均と比較しても、令和元年度に下水道事業会計繰出金の性質変更に伴い改善し、ほぼ同水準となっている。しかしながら、扶助費同様、高齢化に伴い介護保険や後期高齢者医療等の特別会計への繰出金が増加している。</a:t>
          </a:r>
        </a:p>
        <a:p>
          <a:r>
            <a:rPr kumimoji="1" lang="ja-JP" altLang="en-US" sz="1300">
              <a:latin typeface="ＭＳ Ｐゴシック" panose="020B0600070205080204" pitchFamily="50" charset="-128"/>
              <a:ea typeface="ＭＳ Ｐゴシック" panose="020B0600070205080204" pitchFamily="50" charset="-128"/>
            </a:rPr>
            <a:t>　その他の経費についても、行財政改革に基づき、徹底した歳出削減に取り組んでいるところである。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0</xdr:rowOff>
    </xdr:from>
    <xdr:to>
      <xdr:col>82</xdr:col>
      <xdr:colOff>107950</xdr:colOff>
      <xdr:row>58</xdr:row>
      <xdr:rowOff>114300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44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101600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101600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3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61</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330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120650</xdr:rowOff>
    </xdr:from>
    <xdr:to>
      <xdr:col>78</xdr:col>
      <xdr:colOff>120650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35577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ほぼ横ばいの数値となっており、類似団体平均を下回っている。例年数値が低い要因としては、本市がし尿処理やごみ処理等を単独で行っているため、一部事務組合加入に伴う負担金等が抑制されていることが挙げられる。逆に、人件費や物件費の数値が高くなっているのはこのた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75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67564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75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751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令和４年度は、前年度とほぼ横ばいの数値となっている。類似団体平均を上回っているが、その差は縮まっている。</a:t>
          </a:r>
        </a:p>
        <a:p>
          <a:r>
            <a:rPr kumimoji="1" lang="ja-JP" altLang="en-US" sz="1300">
              <a:latin typeface="ＭＳ Ｐゴシック" panose="020B0600070205080204" pitchFamily="50" charset="-128"/>
              <a:ea typeface="ＭＳ Ｐゴシック" panose="020B0600070205080204" pitchFamily="50" charset="-128"/>
            </a:rPr>
            <a:t>　ごみ焼却施設基幹的設備改良事業の実施により多額の起債を発行する予定であるが、過去の起債の償還が進んでいることにより今後は減少傾向になると見込まれる。今後も中長期的な見通しのもと計画的に事業を行い、起債の発行を抑制することで、比率の改善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110998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98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44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8128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720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より悪化している。類似団体平均は上回っているものの、令和元年度以降その差は小さくなっている。これは令和元年度より取り組んでいる新たな行財政改革アクションプランに基づく取組の効果が一定表れているためである。</a:t>
          </a:r>
        </a:p>
        <a:p>
          <a:r>
            <a:rPr kumimoji="1" lang="ja-JP" altLang="en-US" sz="1300">
              <a:latin typeface="ＭＳ Ｐゴシック" panose="020B0600070205080204" pitchFamily="50" charset="-128"/>
              <a:ea typeface="ＭＳ Ｐゴシック" panose="020B0600070205080204" pitchFamily="50" charset="-128"/>
            </a:rPr>
            <a:t>　今後も、新たな行財政改革プログラム・アクションプランに基づき、特に人件費・物件費は徹底した経費削減に取り組んでいく。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86995</xdr:rowOff>
    </xdr:from>
    <xdr:to>
      <xdr:col>82</xdr:col>
      <xdr:colOff>107950</xdr:colOff>
      <xdr:row>77</xdr:row>
      <xdr:rowOff>167005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117195"/>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86995</xdr:rowOff>
    </xdr:from>
    <xdr:to>
      <xdr:col>78</xdr:col>
      <xdr:colOff>69850</xdr:colOff>
      <xdr:row>78</xdr:row>
      <xdr:rowOff>52705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11719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52705</xdr:rowOff>
    </xdr:from>
    <xdr:to>
      <xdr:col>73</xdr:col>
      <xdr:colOff>180975</xdr:colOff>
      <xdr:row>78</xdr:row>
      <xdr:rowOff>121286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258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121286</xdr:rowOff>
    </xdr:from>
    <xdr:to>
      <xdr:col>69</xdr:col>
      <xdr:colOff>92075</xdr:colOff>
      <xdr:row>79</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49438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116205</xdr:rowOff>
    </xdr:from>
    <xdr:to>
      <xdr:col>82</xdr:col>
      <xdr:colOff>158750</xdr:colOff>
      <xdr:row>78</xdr:row>
      <xdr:rowOff>46355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88282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36195</xdr:rowOff>
    </xdr:from>
    <xdr:to>
      <xdr:col>78</xdr:col>
      <xdr:colOff>120650</xdr:colOff>
      <xdr:row>76</xdr:row>
      <xdr:rowOff>137795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122572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5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xdr:rowOff>
    </xdr:from>
    <xdr:to>
      <xdr:col>74</xdr:col>
      <xdr:colOff>31750</xdr:colOff>
      <xdr:row>78</xdr:row>
      <xdr:rowOff>103505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88282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70486</xdr:rowOff>
    </xdr:from>
    <xdr:to>
      <xdr:col>69</xdr:col>
      <xdr:colOff>142875</xdr:colOff>
      <xdr:row>79</xdr:row>
      <xdr:rowOff>636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156863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12305</xdr:rowOff>
    </xdr:from>
    <xdr:to>
      <xdr:col>29</xdr:col>
      <xdr:colOff>127000</xdr:colOff>
      <xdr:row>17</xdr:row>
      <xdr:rowOff>25106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74580"/>
          <a:ext cx="6477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9904</xdr:rowOff>
    </xdr:from>
    <xdr:to>
      <xdr:col>26</xdr:col>
      <xdr:colOff>50800</xdr:colOff>
      <xdr:row>17</xdr:row>
      <xdr:rowOff>12305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972179"/>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9904</xdr:rowOff>
    </xdr:from>
    <xdr:to>
      <xdr:col>22</xdr:col>
      <xdr:colOff>114300</xdr:colOff>
      <xdr:row>17</xdr:row>
      <xdr:rowOff>70955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2179"/>
          <a:ext cx="698500" cy="61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70955</xdr:rowOff>
    </xdr:from>
    <xdr:to>
      <xdr:col>18</xdr:col>
      <xdr:colOff>177800</xdr:colOff>
      <xdr:row>17</xdr:row>
      <xdr:rowOff>85285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33230"/>
          <a:ext cx="698500" cy="1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145756</xdr:rowOff>
    </xdr:from>
    <xdr:to>
      <xdr:col>29</xdr:col>
      <xdr:colOff>177800</xdr:colOff>
      <xdr:row>17</xdr:row>
      <xdr:rowOff>75906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3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162283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132955</xdr:rowOff>
    </xdr:from>
    <xdr:to>
      <xdr:col>26</xdr:col>
      <xdr:colOff>101600</xdr:colOff>
      <xdr:row>17</xdr:row>
      <xdr:rowOff>63105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2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73282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9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130554</xdr:rowOff>
    </xdr:from>
    <xdr:to>
      <xdr:col>22</xdr:col>
      <xdr:colOff>165100</xdr:colOff>
      <xdr:row>17</xdr:row>
      <xdr:rowOff>60704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70881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9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20155</xdr:rowOff>
    </xdr:from>
    <xdr:to>
      <xdr:col>19</xdr:col>
      <xdr:colOff>38100</xdr:colOff>
      <xdr:row>17</xdr:row>
      <xdr:rowOff>121755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8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131932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5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34485</xdr:rowOff>
    </xdr:from>
    <xdr:to>
      <xdr:col>15</xdr:col>
      <xdr:colOff>101600</xdr:colOff>
      <xdr:row>17</xdr:row>
      <xdr:rowOff>136085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9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146262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175724</xdr:rowOff>
    </xdr:from>
    <xdr:to>
      <xdr:col>29</xdr:col>
      <xdr:colOff>127000</xdr:colOff>
      <xdr:row>35</xdr:row>
      <xdr:rowOff>193163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786074"/>
          <a:ext cx="6477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193163</xdr:rowOff>
    </xdr:from>
    <xdr:to>
      <xdr:col>26</xdr:col>
      <xdr:colOff>50800</xdr:colOff>
      <xdr:row>35</xdr:row>
      <xdr:rowOff>251751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03513"/>
          <a:ext cx="698500" cy="5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248811</xdr:rowOff>
    </xdr:from>
    <xdr:to>
      <xdr:col>22</xdr:col>
      <xdr:colOff>114300</xdr:colOff>
      <xdr:row>35</xdr:row>
      <xdr:rowOff>251751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859161"/>
          <a:ext cx="698500" cy="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106524</xdr:rowOff>
    </xdr:from>
    <xdr:to>
      <xdr:col>18</xdr:col>
      <xdr:colOff>177800</xdr:colOff>
      <xdr:row>35</xdr:row>
      <xdr:rowOff>248811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716874"/>
          <a:ext cx="698500" cy="14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124924</xdr:rowOff>
    </xdr:from>
    <xdr:to>
      <xdr:col>29</xdr:col>
      <xdr:colOff>177800</xdr:colOff>
      <xdr:row>35</xdr:row>
      <xdr:rowOff>226524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73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312901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58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142363</xdr:rowOff>
    </xdr:from>
    <xdr:to>
      <xdr:col>26</xdr:col>
      <xdr:colOff>101600</xdr:colOff>
      <xdr:row>35</xdr:row>
      <xdr:rowOff>243963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52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254140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2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200951</xdr:rowOff>
    </xdr:from>
    <xdr:to>
      <xdr:col>22</xdr:col>
      <xdr:colOff>165100</xdr:colOff>
      <xdr:row>35</xdr:row>
      <xdr:rowOff>302551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1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312728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8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198011</xdr:rowOff>
    </xdr:from>
    <xdr:to>
      <xdr:col>19</xdr:col>
      <xdr:colOff>38100</xdr:colOff>
      <xdr:row>35</xdr:row>
      <xdr:rowOff>299611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0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309788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57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55724</xdr:rowOff>
    </xdr:from>
    <xdr:to>
      <xdr:col>15</xdr:col>
      <xdr:colOff>101600</xdr:colOff>
      <xdr:row>35</xdr:row>
      <xdr:rowOff>157324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666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167501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43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55,508
54,730
98.91
25,725,425
24,329,055
1,321,896
13,065,601
20,547,194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120250</xdr:rowOff>
    </xdr:from>
    <xdr:to>
      <xdr:col>24</xdr:col>
      <xdr:colOff>63500</xdr:colOff>
      <xdr:row>35</xdr:row>
      <xdr:rowOff>11665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95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11665</xdr:rowOff>
    </xdr:from>
    <xdr:to>
      <xdr:col>19</xdr:col>
      <xdr:colOff>177800</xdr:colOff>
      <xdr:row>35</xdr:row>
      <xdr:rowOff>34353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2415"/>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34353</xdr:rowOff>
    </xdr:from>
    <xdr:to>
      <xdr:col>15</xdr:col>
      <xdr:colOff>50800</xdr:colOff>
      <xdr:row>36</xdr:row>
      <xdr:rowOff>126403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35103"/>
          <a:ext cx="889000" cy="2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64281</xdr:rowOff>
    </xdr:from>
    <xdr:to>
      <xdr:col>10</xdr:col>
      <xdr:colOff>114300</xdr:colOff>
      <xdr:row>36</xdr:row>
      <xdr:rowOff>126403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6481"/>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69450</xdr:rowOff>
    </xdr:from>
    <xdr:to>
      <xdr:col>24</xdr:col>
      <xdr:colOff>114300</xdr:colOff>
      <xdr:row>34</xdr:row>
      <xdr:rowOff>171050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92327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132315</xdr:rowOff>
    </xdr:from>
    <xdr:to>
      <xdr:col>20</xdr:col>
      <xdr:colOff>38100</xdr:colOff>
      <xdr:row>35</xdr:row>
      <xdr:rowOff>62465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78992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3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155003</xdr:rowOff>
    </xdr:from>
    <xdr:to>
      <xdr:col>15</xdr:col>
      <xdr:colOff>101600</xdr:colOff>
      <xdr:row>35</xdr:row>
      <xdr:rowOff>85153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101680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75603</xdr:rowOff>
    </xdr:from>
    <xdr:to>
      <xdr:col>10</xdr:col>
      <xdr:colOff>165100</xdr:colOff>
      <xdr:row>37</xdr:row>
      <xdr:rowOff>5753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22280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13481</xdr:rowOff>
    </xdr:from>
    <xdr:to>
      <xdr:col>6</xdr:col>
      <xdr:colOff>38100</xdr:colOff>
      <xdr:row>36</xdr:row>
      <xdr:rowOff>115081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131608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161243</xdr:rowOff>
    </xdr:from>
    <xdr:to>
      <xdr:col>24</xdr:col>
      <xdr:colOff>63500</xdr:colOff>
      <xdr:row>56</xdr:row>
      <xdr:rowOff>54573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90993"/>
          <a:ext cx="838200" cy="6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161243</xdr:rowOff>
    </xdr:from>
    <xdr:to>
      <xdr:col>19</xdr:col>
      <xdr:colOff>177800</xdr:colOff>
      <xdr:row>56</xdr:row>
      <xdr:rowOff>108055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0993"/>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108055</xdr:rowOff>
    </xdr:from>
    <xdr:to>
      <xdr:col>15</xdr:col>
      <xdr:colOff>50800</xdr:colOff>
      <xdr:row>56</xdr:row>
      <xdr:rowOff>152763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9255"/>
          <a:ext cx="8890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89179</xdr:rowOff>
    </xdr:from>
    <xdr:to>
      <xdr:col>10</xdr:col>
      <xdr:colOff>114300</xdr:colOff>
      <xdr:row>56</xdr:row>
      <xdr:rowOff>152763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90379"/>
          <a:ext cx="8890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3773</xdr:rowOff>
    </xdr:from>
    <xdr:to>
      <xdr:col>24</xdr:col>
      <xdr:colOff>114300</xdr:colOff>
      <xdr:row>56</xdr:row>
      <xdr:rowOff>105373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26650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110443</xdr:rowOff>
    </xdr:from>
    <xdr:to>
      <xdr:col>20</xdr:col>
      <xdr:colOff>38100</xdr:colOff>
      <xdr:row>56</xdr:row>
      <xdr:rowOff>40593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57255</xdr:rowOff>
    </xdr:from>
    <xdr:to>
      <xdr:col>15</xdr:col>
      <xdr:colOff>101600</xdr:colOff>
      <xdr:row>56</xdr:row>
      <xdr:rowOff>158855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3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101963</xdr:rowOff>
    </xdr:from>
    <xdr:to>
      <xdr:col>10</xdr:col>
      <xdr:colOff>165100</xdr:colOff>
      <xdr:row>57</xdr:row>
      <xdr:rowOff>32113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48640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38379</xdr:rowOff>
    </xdr:from>
    <xdr:to>
      <xdr:col>6</xdr:col>
      <xdr:colOff>38100</xdr:colOff>
      <xdr:row>56</xdr:row>
      <xdr:rowOff>139979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156506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122022</xdr:rowOff>
    </xdr:from>
    <xdr:to>
      <xdr:col>24</xdr:col>
      <xdr:colOff>63500</xdr:colOff>
      <xdr:row>78</xdr:row>
      <xdr:rowOff>144881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512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140309</xdr:rowOff>
    </xdr:from>
    <xdr:to>
      <xdr:col>19</xdr:col>
      <xdr:colOff>177800</xdr:colOff>
      <xdr:row>78</xdr:row>
      <xdr:rowOff>144881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340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140309</xdr:rowOff>
    </xdr:from>
    <xdr:to>
      <xdr:col>15</xdr:col>
      <xdr:colOff>50800</xdr:colOff>
      <xdr:row>78</xdr:row>
      <xdr:rowOff>155702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3409"/>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148082</xdr:rowOff>
    </xdr:from>
    <xdr:to>
      <xdr:col>10</xdr:col>
      <xdr:colOff>114300</xdr:colOff>
      <xdr:row>78</xdr:row>
      <xdr:rowOff>155702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11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71222</xdr:rowOff>
    </xdr:from>
    <xdr:to>
      <xdr:col>24</xdr:col>
      <xdr:colOff>114300</xdr:colOff>
      <xdr:row>79</xdr:row>
      <xdr:rowOff>1372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157599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94081</xdr:rowOff>
    </xdr:from>
    <xdr:to>
      <xdr:col>20</xdr:col>
      <xdr:colOff>38100</xdr:colOff>
      <xdr:row>79</xdr:row>
      <xdr:rowOff>24231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15358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89509</xdr:rowOff>
    </xdr:from>
    <xdr:to>
      <xdr:col>15</xdr:col>
      <xdr:colOff>101600</xdr:colOff>
      <xdr:row>79</xdr:row>
      <xdr:rowOff>19659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10786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104902</xdr:rowOff>
    </xdr:from>
    <xdr:to>
      <xdr:col>10</xdr:col>
      <xdr:colOff>165100</xdr:colOff>
      <xdr:row>79</xdr:row>
      <xdr:rowOff>35052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26179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97282</xdr:rowOff>
    </xdr:from>
    <xdr:to>
      <xdr:col>6</xdr:col>
      <xdr:colOff>38100</xdr:colOff>
      <xdr:row>79</xdr:row>
      <xdr:rowOff>27432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18559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56251</xdr:rowOff>
    </xdr:from>
    <xdr:to>
      <xdr:col>24</xdr:col>
      <xdr:colOff>63500</xdr:colOff>
      <xdr:row>96</xdr:row>
      <xdr:rowOff>64426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44001"/>
          <a:ext cx="838200" cy="17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56251</xdr:rowOff>
    </xdr:from>
    <xdr:to>
      <xdr:col>19</xdr:col>
      <xdr:colOff>177800</xdr:colOff>
      <xdr:row>96</xdr:row>
      <xdr:rowOff>157846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44001"/>
          <a:ext cx="889000" cy="2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154592</xdr:rowOff>
    </xdr:from>
    <xdr:to>
      <xdr:col>15</xdr:col>
      <xdr:colOff>50800</xdr:colOff>
      <xdr:row>96</xdr:row>
      <xdr:rowOff>157846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13792"/>
          <a:ext cx="889000" cy="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154592</xdr:rowOff>
    </xdr:from>
    <xdr:to>
      <xdr:col>10</xdr:col>
      <xdr:colOff>114300</xdr:colOff>
      <xdr:row>96</xdr:row>
      <xdr:rowOff>171171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13792"/>
          <a:ext cx="889000" cy="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13626</xdr:rowOff>
    </xdr:from>
    <xdr:to>
      <xdr:col>24</xdr:col>
      <xdr:colOff>114300</xdr:colOff>
      <xdr:row>96</xdr:row>
      <xdr:rowOff>115226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163503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5451</xdr:rowOff>
    </xdr:from>
    <xdr:to>
      <xdr:col>20</xdr:col>
      <xdr:colOff>38100</xdr:colOff>
      <xdr:row>95</xdr:row>
      <xdr:rowOff>107051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123578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6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107046</xdr:rowOff>
    </xdr:from>
    <xdr:to>
      <xdr:col>15</xdr:col>
      <xdr:colOff>101600</xdr:colOff>
      <xdr:row>97</xdr:row>
      <xdr:rowOff>37196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53723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34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103792</xdr:rowOff>
    </xdr:from>
    <xdr:to>
      <xdr:col>10</xdr:col>
      <xdr:colOff>165100</xdr:colOff>
      <xdr:row>97</xdr:row>
      <xdr:rowOff>33942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50469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3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120371</xdr:rowOff>
    </xdr:from>
    <xdr:to>
      <xdr:col>6</xdr:col>
      <xdr:colOff>38100</xdr:colOff>
      <xdr:row>97</xdr:row>
      <xdr:rowOff>50521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67048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5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34112</xdr:rowOff>
    </xdr:from>
    <xdr:to>
      <xdr:col>55</xdr:col>
      <xdr:colOff>0</xdr:colOff>
      <xdr:row>38</xdr:row>
      <xdr:rowOff>101029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49212"/>
          <a:ext cx="838200" cy="6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8369</xdr:rowOff>
    </xdr:from>
    <xdr:to>
      <xdr:col>50</xdr:col>
      <xdr:colOff>114300</xdr:colOff>
      <xdr:row>38</xdr:row>
      <xdr:rowOff>101029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23319"/>
          <a:ext cx="889000" cy="129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8369</xdr:rowOff>
    </xdr:from>
    <xdr:to>
      <xdr:col>45</xdr:col>
      <xdr:colOff>177800</xdr:colOff>
      <xdr:row>38</xdr:row>
      <xdr:rowOff>135154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23319"/>
          <a:ext cx="889000" cy="13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135154</xdr:rowOff>
    </xdr:from>
    <xdr:to>
      <xdr:col>41</xdr:col>
      <xdr:colOff>50800</xdr:colOff>
      <xdr:row>39</xdr:row>
      <xdr:rowOff>110642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50254"/>
          <a:ext cx="889000" cy="1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154762</xdr:rowOff>
    </xdr:from>
    <xdr:to>
      <xdr:col>55</xdr:col>
      <xdr:colOff>50800</xdr:colOff>
      <xdr:row>38</xdr:row>
      <xdr:rowOff>84913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98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133189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50229</xdr:rowOff>
    </xdr:from>
    <xdr:to>
      <xdr:col>50</xdr:col>
      <xdr:colOff>165100</xdr:colOff>
      <xdr:row>38</xdr:row>
      <xdr:rowOff>151829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142956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129019</xdr:rowOff>
    </xdr:from>
    <xdr:to>
      <xdr:col>46</xdr:col>
      <xdr:colOff>38100</xdr:colOff>
      <xdr:row>31</xdr:row>
      <xdr:rowOff>59169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50296</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6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84354</xdr:rowOff>
    </xdr:from>
    <xdr:to>
      <xdr:col>41</xdr:col>
      <xdr:colOff>101600</xdr:colOff>
      <xdr:row>39</xdr:row>
      <xdr:rowOff>14504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5631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59842</xdr:rowOff>
    </xdr:from>
    <xdr:to>
      <xdr:col>36</xdr:col>
      <xdr:colOff>165100</xdr:colOff>
      <xdr:row>39</xdr:row>
      <xdr:rowOff>161442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152569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3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22139</xdr:rowOff>
    </xdr:from>
    <xdr:to>
      <xdr:col>55</xdr:col>
      <xdr:colOff>0</xdr:colOff>
      <xdr:row>58</xdr:row>
      <xdr:rowOff>90536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66239"/>
          <a:ext cx="8382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109418</xdr:rowOff>
    </xdr:from>
    <xdr:to>
      <xdr:col>50</xdr:col>
      <xdr:colOff>114300</xdr:colOff>
      <xdr:row>58</xdr:row>
      <xdr:rowOff>22139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10618"/>
          <a:ext cx="889000" cy="25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109418</xdr:rowOff>
    </xdr:from>
    <xdr:to>
      <xdr:col>45</xdr:col>
      <xdr:colOff>177800</xdr:colOff>
      <xdr:row>57</xdr:row>
      <xdr:rowOff>59255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10618"/>
          <a:ext cx="889000" cy="12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59255</xdr:rowOff>
    </xdr:from>
    <xdr:to>
      <xdr:col>41</xdr:col>
      <xdr:colOff>50800</xdr:colOff>
      <xdr:row>57</xdr:row>
      <xdr:rowOff>165639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31905"/>
          <a:ext cx="889000" cy="10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39736</xdr:rowOff>
    </xdr:from>
    <xdr:to>
      <xdr:col>55</xdr:col>
      <xdr:colOff>50800</xdr:colOff>
      <xdr:row>58</xdr:row>
      <xdr:rowOff>141336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126113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142789</xdr:rowOff>
    </xdr:from>
    <xdr:to>
      <xdr:col>50</xdr:col>
      <xdr:colOff>165100</xdr:colOff>
      <xdr:row>58</xdr:row>
      <xdr:rowOff>72939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64066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58618</xdr:rowOff>
    </xdr:from>
    <xdr:to>
      <xdr:col>46</xdr:col>
      <xdr:colOff>38100</xdr:colOff>
      <xdr:row>56</xdr:row>
      <xdr:rowOff>160218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43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8455</xdr:rowOff>
    </xdr:from>
    <xdr:to>
      <xdr:col>41</xdr:col>
      <xdr:colOff>101600</xdr:colOff>
      <xdr:row>57</xdr:row>
      <xdr:rowOff>110055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101182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7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114839</xdr:rowOff>
    </xdr:from>
    <xdr:to>
      <xdr:col>36</xdr:col>
      <xdr:colOff>165100</xdr:colOff>
      <xdr:row>58</xdr:row>
      <xdr:rowOff>44989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36116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24092</xdr:rowOff>
    </xdr:from>
    <xdr:to>
      <xdr:col>55</xdr:col>
      <xdr:colOff>0</xdr:colOff>
      <xdr:row>79</xdr:row>
      <xdr:rowOff>41708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8642"/>
          <a:ext cx="8382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152031</xdr:rowOff>
    </xdr:from>
    <xdr:to>
      <xdr:col>50</xdr:col>
      <xdr:colOff>114300</xdr:colOff>
      <xdr:row>79</xdr:row>
      <xdr:rowOff>24092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25131"/>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50279</xdr:rowOff>
    </xdr:from>
    <xdr:to>
      <xdr:col>45</xdr:col>
      <xdr:colOff>177800</xdr:colOff>
      <xdr:row>78</xdr:row>
      <xdr:rowOff>152031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423379"/>
          <a:ext cx="889000" cy="1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50279</xdr:rowOff>
    </xdr:from>
    <xdr:to>
      <xdr:col>41</xdr:col>
      <xdr:colOff>50800</xdr:colOff>
      <xdr:row>79</xdr:row>
      <xdr:rowOff>3645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42337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162358</xdr:rowOff>
    </xdr:from>
    <xdr:to>
      <xdr:col>55</xdr:col>
      <xdr:colOff>50800</xdr:colOff>
      <xdr:row>79</xdr:row>
      <xdr:rowOff>92508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77285</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50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144742</xdr:rowOff>
    </xdr:from>
    <xdr:to>
      <xdr:col>50</xdr:col>
      <xdr:colOff>165100</xdr:colOff>
      <xdr:row>79</xdr:row>
      <xdr:rowOff>74892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66019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101231</xdr:rowOff>
    </xdr:from>
    <xdr:to>
      <xdr:col>46</xdr:col>
      <xdr:colOff>38100</xdr:colOff>
      <xdr:row>79</xdr:row>
      <xdr:rowOff>31381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22508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6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170929</xdr:rowOff>
    </xdr:from>
    <xdr:to>
      <xdr:col>41</xdr:col>
      <xdr:colOff>101600</xdr:colOff>
      <xdr:row>78</xdr:row>
      <xdr:rowOff>101079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3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92206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124295</xdr:rowOff>
    </xdr:from>
    <xdr:to>
      <xdr:col>36</xdr:col>
      <xdr:colOff>165100</xdr:colOff>
      <xdr:row>79</xdr:row>
      <xdr:rowOff>54445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45572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9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96062</xdr:rowOff>
    </xdr:from>
    <xdr:to>
      <xdr:col>55</xdr:col>
      <xdr:colOff>0</xdr:colOff>
      <xdr:row>98</xdr:row>
      <xdr:rowOff>32677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26712"/>
          <a:ext cx="838200" cy="10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56756</xdr:rowOff>
    </xdr:from>
    <xdr:to>
      <xdr:col>50</xdr:col>
      <xdr:colOff>114300</xdr:colOff>
      <xdr:row>97</xdr:row>
      <xdr:rowOff>96062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344506"/>
          <a:ext cx="889000" cy="3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56756</xdr:rowOff>
    </xdr:from>
    <xdr:to>
      <xdr:col>45</xdr:col>
      <xdr:colOff>177800</xdr:colOff>
      <xdr:row>97</xdr:row>
      <xdr:rowOff>54863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344506"/>
          <a:ext cx="889000" cy="3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54863</xdr:rowOff>
    </xdr:from>
    <xdr:to>
      <xdr:col>41</xdr:col>
      <xdr:colOff>50800</xdr:colOff>
      <xdr:row>97</xdr:row>
      <xdr:rowOff>130087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685513"/>
          <a:ext cx="889000" cy="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153327</xdr:rowOff>
    </xdr:from>
    <xdr:to>
      <xdr:col>55</xdr:col>
      <xdr:colOff>50800</xdr:colOff>
      <xdr:row>98</xdr:row>
      <xdr:rowOff>83477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131754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45262</xdr:rowOff>
    </xdr:from>
    <xdr:to>
      <xdr:col>50</xdr:col>
      <xdr:colOff>165100</xdr:colOff>
      <xdr:row>97</xdr:row>
      <xdr:rowOff>146862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137989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6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5956</xdr:rowOff>
    </xdr:from>
    <xdr:to>
      <xdr:col>46</xdr:col>
      <xdr:colOff>38100</xdr:colOff>
      <xdr:row>95</xdr:row>
      <xdr:rowOff>107556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2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124083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0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4063</xdr:rowOff>
    </xdr:from>
    <xdr:to>
      <xdr:col>41</xdr:col>
      <xdr:colOff>101600</xdr:colOff>
      <xdr:row>97</xdr:row>
      <xdr:rowOff>105663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122190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4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79287</xdr:rowOff>
    </xdr:from>
    <xdr:to>
      <xdr:col>36</xdr:col>
      <xdr:colOff>165100</xdr:colOff>
      <xdr:row>98</xdr:row>
      <xdr:rowOff>9437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98323</xdr:rowOff>
    </xdr:from>
    <xdr:to>
      <xdr:col>85</xdr:col>
      <xdr:colOff>127000</xdr:colOff>
      <xdr:row>38</xdr:row>
      <xdr:rowOff>105501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13423"/>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105501</xdr:rowOff>
    </xdr:from>
    <xdr:to>
      <xdr:col>81</xdr:col>
      <xdr:colOff>50800</xdr:colOff>
      <xdr:row>38</xdr:row>
      <xdr:rowOff>123241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2060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95900</xdr:rowOff>
    </xdr:from>
    <xdr:to>
      <xdr:col>76</xdr:col>
      <xdr:colOff>114300</xdr:colOff>
      <xdr:row>38</xdr:row>
      <xdr:rowOff>123241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1000"/>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1991</xdr:rowOff>
    </xdr:from>
    <xdr:to>
      <xdr:col>71</xdr:col>
      <xdr:colOff>177800</xdr:colOff>
      <xdr:row>38</xdr:row>
      <xdr:rowOff>95900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17091"/>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47523</xdr:rowOff>
    </xdr:from>
    <xdr:to>
      <xdr:col>85</xdr:col>
      <xdr:colOff>177800</xdr:colOff>
      <xdr:row>38</xdr:row>
      <xdr:rowOff>149123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54701</xdr:rowOff>
    </xdr:from>
    <xdr:to>
      <xdr:col>81</xdr:col>
      <xdr:colOff>101600</xdr:colOff>
      <xdr:row>38</xdr:row>
      <xdr:rowOff>156301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147428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72441</xdr:rowOff>
    </xdr:from>
    <xdr:to>
      <xdr:col>76</xdr:col>
      <xdr:colOff>165100</xdr:colOff>
      <xdr:row>39</xdr:row>
      <xdr:rowOff>2591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165168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6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45100</xdr:rowOff>
    </xdr:from>
    <xdr:to>
      <xdr:col>72</xdr:col>
      <xdr:colOff>38100</xdr:colOff>
      <xdr:row>38</xdr:row>
      <xdr:rowOff>146700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137827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122641</xdr:rowOff>
    </xdr:from>
    <xdr:to>
      <xdr:col>67</xdr:col>
      <xdr:colOff>101600</xdr:colOff>
      <xdr:row>38</xdr:row>
      <xdr:rowOff>52791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69318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65760</xdr:rowOff>
    </xdr:from>
    <xdr:to>
      <xdr:col>85</xdr:col>
      <xdr:colOff>127000</xdr:colOff>
      <xdr:row>76</xdr:row>
      <xdr:rowOff>74385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95960"/>
          <a:ext cx="838200" cy="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65760</xdr:rowOff>
    </xdr:from>
    <xdr:to>
      <xdr:col>81</xdr:col>
      <xdr:colOff>50800</xdr:colOff>
      <xdr:row>76</xdr:row>
      <xdr:rowOff>71932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9596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62891</xdr:rowOff>
    </xdr:from>
    <xdr:to>
      <xdr:col>76</xdr:col>
      <xdr:colOff>114300</xdr:colOff>
      <xdr:row>76</xdr:row>
      <xdr:rowOff>71932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093091"/>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62891</xdr:rowOff>
    </xdr:from>
    <xdr:to>
      <xdr:col>71</xdr:col>
      <xdr:colOff>177800</xdr:colOff>
      <xdr:row>76</xdr:row>
      <xdr:rowOff>74448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93091"/>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23585</xdr:rowOff>
    </xdr:from>
    <xdr:to>
      <xdr:col>85</xdr:col>
      <xdr:colOff>177800</xdr:colOff>
      <xdr:row>76</xdr:row>
      <xdr:rowOff>125185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46461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0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14960</xdr:rowOff>
    </xdr:from>
    <xdr:to>
      <xdr:col>81</xdr:col>
      <xdr:colOff>101600</xdr:colOff>
      <xdr:row>76</xdr:row>
      <xdr:rowOff>116560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133087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2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21132</xdr:rowOff>
    </xdr:from>
    <xdr:to>
      <xdr:col>76</xdr:col>
      <xdr:colOff>165100</xdr:colOff>
      <xdr:row>76</xdr:row>
      <xdr:rowOff>122732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139260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12091</xdr:rowOff>
    </xdr:from>
    <xdr:to>
      <xdr:col>72</xdr:col>
      <xdr:colOff>38100</xdr:colOff>
      <xdr:row>76</xdr:row>
      <xdr:rowOff>113691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130218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8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23648</xdr:rowOff>
    </xdr:from>
    <xdr:to>
      <xdr:col>67</xdr:col>
      <xdr:colOff>101600</xdr:colOff>
      <xdr:row>76</xdr:row>
      <xdr:rowOff>125248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141774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8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108941</xdr:rowOff>
    </xdr:from>
    <xdr:to>
      <xdr:col>85</xdr:col>
      <xdr:colOff>127000</xdr:colOff>
      <xdr:row>97</xdr:row>
      <xdr:rowOff>138557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39591"/>
          <a:ext cx="8382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108941</xdr:rowOff>
    </xdr:from>
    <xdr:to>
      <xdr:col>81</xdr:col>
      <xdr:colOff>50800</xdr:colOff>
      <xdr:row>98</xdr:row>
      <xdr:rowOff>58001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39591"/>
          <a:ext cx="8890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54139</xdr:rowOff>
    </xdr:from>
    <xdr:to>
      <xdr:col>76</xdr:col>
      <xdr:colOff>114300</xdr:colOff>
      <xdr:row>98</xdr:row>
      <xdr:rowOff>58001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56239"/>
          <a:ext cx="889000" cy="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54139</xdr:rowOff>
    </xdr:from>
    <xdr:to>
      <xdr:col>71</xdr:col>
      <xdr:colOff>177800</xdr:colOff>
      <xdr:row>98</xdr:row>
      <xdr:rowOff>86982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56239"/>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87757</xdr:rowOff>
    </xdr:from>
    <xdr:to>
      <xdr:col>85</xdr:col>
      <xdr:colOff>177800</xdr:colOff>
      <xdr:row>98</xdr:row>
      <xdr:rowOff>17907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66184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58141</xdr:rowOff>
    </xdr:from>
    <xdr:to>
      <xdr:col>81</xdr:col>
      <xdr:colOff>101600</xdr:colOff>
      <xdr:row>97</xdr:row>
      <xdr:rowOff>159741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150868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7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7201</xdr:rowOff>
    </xdr:from>
    <xdr:to>
      <xdr:col>76</xdr:col>
      <xdr:colOff>165100</xdr:colOff>
      <xdr:row>98</xdr:row>
      <xdr:rowOff>108801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99928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3339</xdr:rowOff>
    </xdr:from>
    <xdr:to>
      <xdr:col>72</xdr:col>
      <xdr:colOff>38100</xdr:colOff>
      <xdr:row>98</xdr:row>
      <xdr:rowOff>104939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121466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36182</xdr:rowOff>
    </xdr:from>
    <xdr:to>
      <xdr:col>67</xdr:col>
      <xdr:colOff>101600</xdr:colOff>
      <xdr:row>98</xdr:row>
      <xdr:rowOff>137782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128909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161607</xdr:rowOff>
    </xdr:from>
    <xdr:to>
      <xdr:col>116</xdr:col>
      <xdr:colOff>63500</xdr:colOff>
      <xdr:row>58</xdr:row>
      <xdr:rowOff>164350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5707"/>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160427</xdr:rowOff>
    </xdr:from>
    <xdr:to>
      <xdr:col>111</xdr:col>
      <xdr:colOff>177800</xdr:colOff>
      <xdr:row>58</xdr:row>
      <xdr:rowOff>164350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04527"/>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157797</xdr:rowOff>
    </xdr:from>
    <xdr:to>
      <xdr:col>107</xdr:col>
      <xdr:colOff>50800</xdr:colOff>
      <xdr:row>58</xdr:row>
      <xdr:rowOff>160427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1897"/>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155931</xdr:rowOff>
    </xdr:from>
    <xdr:to>
      <xdr:col>102</xdr:col>
      <xdr:colOff>114300</xdr:colOff>
      <xdr:row>58</xdr:row>
      <xdr:rowOff>157797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003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110807</xdr:rowOff>
    </xdr:from>
    <xdr:to>
      <xdr:col>116</xdr:col>
      <xdr:colOff>114300</xdr:colOff>
      <xdr:row>59</xdr:row>
      <xdr:rowOff>40957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113550</xdr:rowOff>
    </xdr:from>
    <xdr:to>
      <xdr:col>112</xdr:col>
      <xdr:colOff>38100</xdr:colOff>
      <xdr:row>59</xdr:row>
      <xdr:rowOff>43700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34827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109627</xdr:rowOff>
    </xdr:from>
    <xdr:to>
      <xdr:col>107</xdr:col>
      <xdr:colOff>101600</xdr:colOff>
      <xdr:row>59</xdr:row>
      <xdr:rowOff>39777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30904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106997</xdr:rowOff>
    </xdr:from>
    <xdr:to>
      <xdr:col>102</xdr:col>
      <xdr:colOff>165100</xdr:colOff>
      <xdr:row>59</xdr:row>
      <xdr:rowOff>37147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28274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105131</xdr:rowOff>
    </xdr:from>
    <xdr:to>
      <xdr:col>98</xdr:col>
      <xdr:colOff>38100</xdr:colOff>
      <xdr:row>59</xdr:row>
      <xdr:rowOff>35281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26408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58123</xdr:rowOff>
    </xdr:from>
    <xdr:to>
      <xdr:col>116</xdr:col>
      <xdr:colOff>63500</xdr:colOff>
      <xdr:row>75</xdr:row>
      <xdr:rowOff>105377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16873"/>
          <a:ext cx="8382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105377</xdr:rowOff>
    </xdr:from>
    <xdr:to>
      <xdr:col>111</xdr:col>
      <xdr:colOff>177800</xdr:colOff>
      <xdr:row>75</xdr:row>
      <xdr:rowOff>140712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64127"/>
          <a:ext cx="889000" cy="3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140712</xdr:rowOff>
    </xdr:from>
    <xdr:to>
      <xdr:col>107</xdr:col>
      <xdr:colOff>50800</xdr:colOff>
      <xdr:row>76</xdr:row>
      <xdr:rowOff>22363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99462"/>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33727</xdr:rowOff>
    </xdr:from>
    <xdr:to>
      <xdr:col>102</xdr:col>
      <xdr:colOff>114300</xdr:colOff>
      <xdr:row>76</xdr:row>
      <xdr:rowOff>22363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721027"/>
          <a:ext cx="889000" cy="3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7323</xdr:rowOff>
    </xdr:from>
    <xdr:to>
      <xdr:col>116</xdr:col>
      <xdr:colOff>114300</xdr:colOff>
      <xdr:row>75</xdr:row>
      <xdr:rowOff>108923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30200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54577</xdr:rowOff>
    </xdr:from>
    <xdr:to>
      <xdr:col>112</xdr:col>
      <xdr:colOff>38100</xdr:colOff>
      <xdr:row>75</xdr:row>
      <xdr:rowOff>156177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1254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8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89912</xdr:rowOff>
    </xdr:from>
    <xdr:to>
      <xdr:col>107</xdr:col>
      <xdr:colOff>101600</xdr:colOff>
      <xdr:row>76</xdr:row>
      <xdr:rowOff>20062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36589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143013</xdr:rowOff>
    </xdr:from>
    <xdr:to>
      <xdr:col>102</xdr:col>
      <xdr:colOff>165100</xdr:colOff>
      <xdr:row>76</xdr:row>
      <xdr:rowOff>73163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89690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7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154377</xdr:rowOff>
    </xdr:from>
    <xdr:to>
      <xdr:col>98</xdr:col>
      <xdr:colOff>38100</xdr:colOff>
      <xdr:row>74</xdr:row>
      <xdr:rowOff>84527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101054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44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類似団体平均と比較すると、本市は単独で行っているし尿処理やごみ処理、公立保育所</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箇所の運営等により、補助費等は抑制されている反面、人件費や物件費は上回っている。さらに、扶助費や繰出金についても、高齢者の増加、障がい者福祉サービスの利用率の上昇などにより、比較的高額となっている。総じて、これらが経常収支比率を押し上げ、財政を硬直化させている要因と言える。一方、普通建設事業費や維持補修費、積立金が比較的低水準で推移しているが、これは本市がそのような硬直化した財政構造のため、それらに支出する財政的余裕がなく、施設の老朽化対策等の解決すべき課題が積み残されている状況であることを示している。なお、令和４年度に数値が上昇している人件費は退職手当の増加によるものであり、減少している扶助費については、住民税非課税世帯等への給付金、子育て世帯等に対する臨時特別給付金事業が無く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　財政は今後も厳しい見通しとなるが、施設の老朽化に伴う更新や統廃合などの建設事業も見込まれるため、中長期的な見通しのもと計画的に事業を行うと同時に、新たな行財政改革アクションプランに基づき、定員管理計画の確実な実施や時間外勤務の抑制など、徹底した経費削減に取り組む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奈良県桜井市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55,508
54,730
98.91
25,725,425
24,329,055
1,321,896
13,065,601
20,547,194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157074</xdr:rowOff>
    </xdr:from>
    <xdr:to>
      <xdr:col>24</xdr:col>
      <xdr:colOff>63500</xdr:colOff>
      <xdr:row>34</xdr:row>
      <xdr:rowOff>94894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14924"/>
          <a:ext cx="8382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157074</xdr:rowOff>
    </xdr:from>
    <xdr:to>
      <xdr:col>19</xdr:col>
      <xdr:colOff>177800</xdr:colOff>
      <xdr:row>34</xdr:row>
      <xdr:rowOff>10313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14924"/>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131928</xdr:rowOff>
    </xdr:from>
    <xdr:to>
      <xdr:col>15</xdr:col>
      <xdr:colOff>50800</xdr:colOff>
      <xdr:row>34</xdr:row>
      <xdr:rowOff>10313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977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125527</xdr:rowOff>
    </xdr:from>
    <xdr:to>
      <xdr:col>10</xdr:col>
      <xdr:colOff>114300</xdr:colOff>
      <xdr:row>33</xdr:row>
      <xdr:rowOff>131928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833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44094</xdr:rowOff>
    </xdr:from>
    <xdr:to>
      <xdr:col>24</xdr:col>
      <xdr:colOff>114300</xdr:colOff>
      <xdr:row>34</xdr:row>
      <xdr:rowOff>145694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66971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106274</xdr:rowOff>
    </xdr:from>
    <xdr:to>
      <xdr:col>20</xdr:col>
      <xdr:colOff>38100</xdr:colOff>
      <xdr:row>34</xdr:row>
      <xdr:rowOff>36424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52951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3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130963</xdr:rowOff>
    </xdr:from>
    <xdr:to>
      <xdr:col>15</xdr:col>
      <xdr:colOff>101600</xdr:colOff>
      <xdr:row>34</xdr:row>
      <xdr:rowOff>61113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77640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81128</xdr:rowOff>
    </xdr:from>
    <xdr:to>
      <xdr:col>10</xdr:col>
      <xdr:colOff>165100</xdr:colOff>
      <xdr:row>34</xdr:row>
      <xdr:rowOff>11278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27805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74727</xdr:rowOff>
    </xdr:from>
    <xdr:to>
      <xdr:col>6</xdr:col>
      <xdr:colOff>38100</xdr:colOff>
      <xdr:row>34</xdr:row>
      <xdr:rowOff>4877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101821</xdr:rowOff>
    </xdr:from>
    <xdr:to>
      <xdr:col>24</xdr:col>
      <xdr:colOff>63500</xdr:colOff>
      <xdr:row>56</xdr:row>
      <xdr:rowOff>31579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31571"/>
          <a:ext cx="838200" cy="10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98415</xdr:rowOff>
    </xdr:from>
    <xdr:to>
      <xdr:col>19</xdr:col>
      <xdr:colOff>177800</xdr:colOff>
      <xdr:row>55</xdr:row>
      <xdr:rowOff>101821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670915"/>
          <a:ext cx="889000" cy="8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98415</xdr:rowOff>
    </xdr:from>
    <xdr:to>
      <xdr:col>15</xdr:col>
      <xdr:colOff>50800</xdr:colOff>
      <xdr:row>56</xdr:row>
      <xdr:rowOff>104930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670915"/>
          <a:ext cx="889000" cy="10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104930</xdr:rowOff>
    </xdr:from>
    <xdr:to>
      <xdr:col>10</xdr:col>
      <xdr:colOff>114300</xdr:colOff>
      <xdr:row>57</xdr:row>
      <xdr:rowOff>21377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6130"/>
          <a:ext cx="8890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152229</xdr:rowOff>
    </xdr:from>
    <xdr:to>
      <xdr:col>24</xdr:col>
      <xdr:colOff>114300</xdr:colOff>
      <xdr:row>56</xdr:row>
      <xdr:rowOff>82379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3656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51021</xdr:rowOff>
    </xdr:from>
    <xdr:to>
      <xdr:col>20</xdr:col>
      <xdr:colOff>38100</xdr:colOff>
      <xdr:row>55</xdr:row>
      <xdr:rowOff>152621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169148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47615</xdr:rowOff>
    </xdr:from>
    <xdr:to>
      <xdr:col>15</xdr:col>
      <xdr:colOff>101600</xdr:colOff>
      <xdr:row>50</xdr:row>
      <xdr:rowOff>149215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6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165742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39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54130</xdr:rowOff>
    </xdr:from>
    <xdr:to>
      <xdr:col>10</xdr:col>
      <xdr:colOff>165100</xdr:colOff>
      <xdr:row>56</xdr:row>
      <xdr:rowOff>155730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807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3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142027</xdr:rowOff>
    </xdr:from>
    <xdr:to>
      <xdr:col>6</xdr:col>
      <xdr:colOff>38100</xdr:colOff>
      <xdr:row>57</xdr:row>
      <xdr:rowOff>72177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88704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137223</xdr:rowOff>
    </xdr:from>
    <xdr:to>
      <xdr:col>24</xdr:col>
      <xdr:colOff>63500</xdr:colOff>
      <xdr:row>75</xdr:row>
      <xdr:rowOff>62891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24523"/>
          <a:ext cx="838200" cy="9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137223</xdr:rowOff>
    </xdr:from>
    <xdr:to>
      <xdr:col>19</xdr:col>
      <xdr:colOff>177800</xdr:colOff>
      <xdr:row>76</xdr:row>
      <xdr:rowOff>5603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24523"/>
          <a:ext cx="889000" cy="21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5603</xdr:rowOff>
    </xdr:from>
    <xdr:to>
      <xdr:col>15</xdr:col>
      <xdr:colOff>50800</xdr:colOff>
      <xdr:row>76</xdr:row>
      <xdr:rowOff>19510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35803"/>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19510</xdr:rowOff>
    </xdr:from>
    <xdr:to>
      <xdr:col>10</xdr:col>
      <xdr:colOff>114300</xdr:colOff>
      <xdr:row>76</xdr:row>
      <xdr:rowOff>35733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49710"/>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12091</xdr:rowOff>
    </xdr:from>
    <xdr:to>
      <xdr:col>24</xdr:col>
      <xdr:colOff>114300</xdr:colOff>
      <xdr:row>75</xdr:row>
      <xdr:rowOff>113691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34968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2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86423</xdr:rowOff>
    </xdr:from>
    <xdr:to>
      <xdr:col>20</xdr:col>
      <xdr:colOff>38100</xdr:colOff>
      <xdr:row>75</xdr:row>
      <xdr:rowOff>16573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33100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4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126254</xdr:rowOff>
    </xdr:from>
    <xdr:to>
      <xdr:col>15</xdr:col>
      <xdr:colOff>101600</xdr:colOff>
      <xdr:row>76</xdr:row>
      <xdr:rowOff>56403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850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72931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6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140160</xdr:rowOff>
    </xdr:from>
    <xdr:to>
      <xdr:col>10</xdr:col>
      <xdr:colOff>165100</xdr:colOff>
      <xdr:row>76</xdr:row>
      <xdr:rowOff>70309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98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86837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7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156383</xdr:rowOff>
    </xdr:from>
    <xdr:to>
      <xdr:col>6</xdr:col>
      <xdr:colOff>38100</xdr:colOff>
      <xdr:row>76</xdr:row>
      <xdr:rowOff>86533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103060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30004</xdr:rowOff>
    </xdr:from>
    <xdr:to>
      <xdr:col>24</xdr:col>
      <xdr:colOff>63500</xdr:colOff>
      <xdr:row>98</xdr:row>
      <xdr:rowOff>59832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2104"/>
          <a:ext cx="8382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59832</xdr:rowOff>
    </xdr:from>
    <xdr:to>
      <xdr:col>19</xdr:col>
      <xdr:colOff>177800</xdr:colOff>
      <xdr:row>98</xdr:row>
      <xdr:rowOff>125341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61932"/>
          <a:ext cx="889000" cy="6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125341</xdr:rowOff>
    </xdr:from>
    <xdr:to>
      <xdr:col>15</xdr:col>
      <xdr:colOff>50800</xdr:colOff>
      <xdr:row>98</xdr:row>
      <xdr:rowOff>148386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7441"/>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72351</xdr:rowOff>
    </xdr:from>
    <xdr:to>
      <xdr:col>10</xdr:col>
      <xdr:colOff>114300</xdr:colOff>
      <xdr:row>98</xdr:row>
      <xdr:rowOff>148386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74451"/>
          <a:ext cx="889000" cy="7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150654</xdr:rowOff>
    </xdr:from>
    <xdr:to>
      <xdr:col>24</xdr:col>
      <xdr:colOff>114300</xdr:colOff>
      <xdr:row>98</xdr:row>
      <xdr:rowOff>80804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9032</xdr:rowOff>
    </xdr:from>
    <xdr:to>
      <xdr:col>20</xdr:col>
      <xdr:colOff>38100</xdr:colOff>
      <xdr:row>98</xdr:row>
      <xdr:rowOff>110632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127159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74541</xdr:rowOff>
    </xdr:from>
    <xdr:to>
      <xdr:col>15</xdr:col>
      <xdr:colOff>101600</xdr:colOff>
      <xdr:row>99</xdr:row>
      <xdr:rowOff>4691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21218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97586</xdr:rowOff>
    </xdr:from>
    <xdr:to>
      <xdr:col>10</xdr:col>
      <xdr:colOff>165100</xdr:colOff>
      <xdr:row>99</xdr:row>
      <xdr:rowOff>27736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44263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21551</xdr:rowOff>
    </xdr:from>
    <xdr:to>
      <xdr:col>6</xdr:col>
      <xdr:colOff>38100</xdr:colOff>
      <xdr:row>98</xdr:row>
      <xdr:rowOff>123151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139678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113964</xdr:rowOff>
    </xdr:from>
    <xdr:to>
      <xdr:col>55</xdr:col>
      <xdr:colOff>0</xdr:colOff>
      <xdr:row>58</xdr:row>
      <xdr:rowOff>121945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58064"/>
          <a:ext cx="8382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101962</xdr:rowOff>
    </xdr:from>
    <xdr:to>
      <xdr:col>50</xdr:col>
      <xdr:colOff>114300</xdr:colOff>
      <xdr:row>58</xdr:row>
      <xdr:rowOff>113964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606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101962</xdr:rowOff>
    </xdr:from>
    <xdr:to>
      <xdr:col>45</xdr:col>
      <xdr:colOff>177800</xdr:colOff>
      <xdr:row>58</xdr:row>
      <xdr:rowOff>132347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6062"/>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100724</xdr:rowOff>
    </xdr:from>
    <xdr:to>
      <xdr:col>41</xdr:col>
      <xdr:colOff>50800</xdr:colOff>
      <xdr:row>58</xdr:row>
      <xdr:rowOff>132347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482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71145</xdr:rowOff>
    </xdr:from>
    <xdr:to>
      <xdr:col>55</xdr:col>
      <xdr:colOff>50800</xdr:colOff>
      <xdr:row>59</xdr:row>
      <xdr:rowOff>1295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63164</xdr:rowOff>
    </xdr:from>
    <xdr:to>
      <xdr:col>50</xdr:col>
      <xdr:colOff>165100</xdr:colOff>
      <xdr:row>58</xdr:row>
      <xdr:rowOff>164764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155891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51162</xdr:rowOff>
    </xdr:from>
    <xdr:to>
      <xdr:col>46</xdr:col>
      <xdr:colOff>38100</xdr:colOff>
      <xdr:row>58</xdr:row>
      <xdr:rowOff>152762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169289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77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81547</xdr:rowOff>
    </xdr:from>
    <xdr:to>
      <xdr:col>41</xdr:col>
      <xdr:colOff>101600</xdr:colOff>
      <xdr:row>59</xdr:row>
      <xdr:rowOff>11697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2824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49924</xdr:rowOff>
    </xdr:from>
    <xdr:to>
      <xdr:col>36</xdr:col>
      <xdr:colOff>165100</xdr:colOff>
      <xdr:row>58</xdr:row>
      <xdr:rowOff>151524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168051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76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31686</xdr:rowOff>
    </xdr:from>
    <xdr:to>
      <xdr:col>55</xdr:col>
      <xdr:colOff>0</xdr:colOff>
      <xdr:row>77</xdr:row>
      <xdr:rowOff>32525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3333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84379</xdr:rowOff>
    </xdr:from>
    <xdr:to>
      <xdr:col>50</xdr:col>
      <xdr:colOff>114300</xdr:colOff>
      <xdr:row>77</xdr:row>
      <xdr:rowOff>31686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14579"/>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84379</xdr:rowOff>
    </xdr:from>
    <xdr:to>
      <xdr:col>45</xdr:col>
      <xdr:colOff>177800</xdr:colOff>
      <xdr:row>77</xdr:row>
      <xdr:rowOff>74434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14579"/>
          <a:ext cx="889000" cy="1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7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86893</xdr:rowOff>
    </xdr:from>
    <xdr:to>
      <xdr:col>41</xdr:col>
      <xdr:colOff>50800</xdr:colOff>
      <xdr:row>77</xdr:row>
      <xdr:rowOff>74434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945643"/>
          <a:ext cx="889000" cy="3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22941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153175</xdr:rowOff>
    </xdr:from>
    <xdr:to>
      <xdr:col>55</xdr:col>
      <xdr:colOff>50800</xdr:colOff>
      <xdr:row>77</xdr:row>
      <xdr:rowOff>83325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131602</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6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152336</xdr:rowOff>
    </xdr:from>
    <xdr:to>
      <xdr:col>50</xdr:col>
      <xdr:colOff>165100</xdr:colOff>
      <xdr:row>77</xdr:row>
      <xdr:rowOff>82486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73613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7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33579</xdr:rowOff>
    </xdr:from>
    <xdr:to>
      <xdr:col>46</xdr:col>
      <xdr:colOff>38100</xdr:colOff>
      <xdr:row>76</xdr:row>
      <xdr:rowOff>135179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0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151706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8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23634</xdr:rowOff>
    </xdr:from>
    <xdr:to>
      <xdr:col>41</xdr:col>
      <xdr:colOff>101600</xdr:colOff>
      <xdr:row>77</xdr:row>
      <xdr:rowOff>125234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141761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00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36093</xdr:rowOff>
    </xdr:from>
    <xdr:to>
      <xdr:col>36</xdr:col>
      <xdr:colOff>165100</xdr:colOff>
      <xdr:row>75</xdr:row>
      <xdr:rowOff>137693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154220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6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21938</xdr:rowOff>
    </xdr:from>
    <xdr:to>
      <xdr:col>55</xdr:col>
      <xdr:colOff>0</xdr:colOff>
      <xdr:row>99</xdr:row>
      <xdr:rowOff>45354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95488"/>
          <a:ext cx="8382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21938</xdr:rowOff>
    </xdr:from>
    <xdr:to>
      <xdr:col>50</xdr:col>
      <xdr:colOff>114300</xdr:colOff>
      <xdr:row>99</xdr:row>
      <xdr:rowOff>51460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95488"/>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121983</xdr:rowOff>
    </xdr:from>
    <xdr:to>
      <xdr:col>45</xdr:col>
      <xdr:colOff>177800</xdr:colOff>
      <xdr:row>99</xdr:row>
      <xdr:rowOff>51460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24083"/>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121983</xdr:rowOff>
    </xdr:from>
    <xdr:to>
      <xdr:col>41</xdr:col>
      <xdr:colOff>50800</xdr:colOff>
      <xdr:row>99</xdr:row>
      <xdr:rowOff>3829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24083"/>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166004</xdr:rowOff>
    </xdr:from>
    <xdr:to>
      <xdr:col>55</xdr:col>
      <xdr:colOff>50800</xdr:colOff>
      <xdr:row>99</xdr:row>
      <xdr:rowOff>96154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80931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142588</xdr:rowOff>
    </xdr:from>
    <xdr:to>
      <xdr:col>50</xdr:col>
      <xdr:colOff>165100</xdr:colOff>
      <xdr:row>99</xdr:row>
      <xdr:rowOff>72738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63865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660</xdr:rowOff>
    </xdr:from>
    <xdr:to>
      <xdr:col>46</xdr:col>
      <xdr:colOff>38100</xdr:colOff>
      <xdr:row>99</xdr:row>
      <xdr:rowOff>102260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93387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71183</xdr:rowOff>
    </xdr:from>
    <xdr:to>
      <xdr:col>41</xdr:col>
      <xdr:colOff>101600</xdr:colOff>
      <xdr:row>99</xdr:row>
      <xdr:rowOff>1333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124479</xdr:rowOff>
    </xdr:from>
    <xdr:to>
      <xdr:col>36</xdr:col>
      <xdr:colOff>165100</xdr:colOff>
      <xdr:row>99</xdr:row>
      <xdr:rowOff>54629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45756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39665</xdr:rowOff>
    </xdr:from>
    <xdr:to>
      <xdr:col>85</xdr:col>
      <xdr:colOff>127000</xdr:colOff>
      <xdr:row>37</xdr:row>
      <xdr:rowOff>75098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83315"/>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16393</xdr:rowOff>
    </xdr:from>
    <xdr:to>
      <xdr:col>81</xdr:col>
      <xdr:colOff>50800</xdr:colOff>
      <xdr:row>37</xdr:row>
      <xdr:rowOff>75098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60043"/>
          <a:ext cx="889000" cy="5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16393</xdr:rowOff>
    </xdr:from>
    <xdr:to>
      <xdr:col>76</xdr:col>
      <xdr:colOff>114300</xdr:colOff>
      <xdr:row>37</xdr:row>
      <xdr:rowOff>111034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60043"/>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111034</xdr:rowOff>
    </xdr:from>
    <xdr:to>
      <xdr:col>71</xdr:col>
      <xdr:colOff>177800</xdr:colOff>
      <xdr:row>37</xdr:row>
      <xdr:rowOff>143220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54684"/>
          <a:ext cx="8890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160315</xdr:rowOff>
    </xdr:from>
    <xdr:to>
      <xdr:col>85</xdr:col>
      <xdr:colOff>177800</xdr:colOff>
      <xdr:row>37</xdr:row>
      <xdr:rowOff>90465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11742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24298</xdr:rowOff>
    </xdr:from>
    <xdr:to>
      <xdr:col>81</xdr:col>
      <xdr:colOff>101600</xdr:colOff>
      <xdr:row>37</xdr:row>
      <xdr:rowOff>125898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142425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137043</xdr:rowOff>
    </xdr:from>
    <xdr:to>
      <xdr:col>76</xdr:col>
      <xdr:colOff>165100</xdr:colOff>
      <xdr:row>37</xdr:row>
      <xdr:rowOff>67193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83720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60234</xdr:rowOff>
    </xdr:from>
    <xdr:to>
      <xdr:col>72</xdr:col>
      <xdr:colOff>38100</xdr:colOff>
      <xdr:row>37</xdr:row>
      <xdr:rowOff>161834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152961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92420</xdr:rowOff>
    </xdr:from>
    <xdr:to>
      <xdr:col>67</xdr:col>
      <xdr:colOff>101600</xdr:colOff>
      <xdr:row>38</xdr:row>
      <xdr:rowOff>22571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13698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133242</xdr:rowOff>
    </xdr:from>
    <xdr:to>
      <xdr:col>85</xdr:col>
      <xdr:colOff>127000</xdr:colOff>
      <xdr:row>57</xdr:row>
      <xdr:rowOff>162846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05892"/>
          <a:ext cx="8382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58356</xdr:rowOff>
    </xdr:from>
    <xdr:to>
      <xdr:col>81</xdr:col>
      <xdr:colOff>50800</xdr:colOff>
      <xdr:row>57</xdr:row>
      <xdr:rowOff>162846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31006"/>
          <a:ext cx="889000" cy="1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25629</xdr:rowOff>
    </xdr:from>
    <xdr:to>
      <xdr:col>76</xdr:col>
      <xdr:colOff>114300</xdr:colOff>
      <xdr:row>57</xdr:row>
      <xdr:rowOff>58356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98279"/>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25629</xdr:rowOff>
    </xdr:from>
    <xdr:to>
      <xdr:col>71</xdr:col>
      <xdr:colOff>177800</xdr:colOff>
      <xdr:row>58</xdr:row>
      <xdr:rowOff>41554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98279"/>
          <a:ext cx="889000" cy="1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82442</xdr:rowOff>
    </xdr:from>
    <xdr:to>
      <xdr:col>85</xdr:col>
      <xdr:colOff>177800</xdr:colOff>
      <xdr:row>58</xdr:row>
      <xdr:rowOff>12592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60869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112046</xdr:rowOff>
    </xdr:from>
    <xdr:to>
      <xdr:col>81</xdr:col>
      <xdr:colOff>101600</xdr:colOff>
      <xdr:row>58</xdr:row>
      <xdr:rowOff>42196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33323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7556</xdr:rowOff>
    </xdr:from>
    <xdr:to>
      <xdr:col>76</xdr:col>
      <xdr:colOff>165100</xdr:colOff>
      <xdr:row>57</xdr:row>
      <xdr:rowOff>109156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100283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146279</xdr:rowOff>
    </xdr:from>
    <xdr:to>
      <xdr:col>72</xdr:col>
      <xdr:colOff>38100</xdr:colOff>
      <xdr:row>57</xdr:row>
      <xdr:rowOff>76429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67556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4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162204</xdr:rowOff>
    </xdr:from>
    <xdr:to>
      <xdr:col>67</xdr:col>
      <xdr:colOff>101600</xdr:colOff>
      <xdr:row>58</xdr:row>
      <xdr:rowOff>92354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83481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98323</xdr:rowOff>
    </xdr:from>
    <xdr:to>
      <xdr:col>85</xdr:col>
      <xdr:colOff>127000</xdr:colOff>
      <xdr:row>78</xdr:row>
      <xdr:rowOff>105502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71423"/>
          <a:ext cx="8382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105502</xdr:rowOff>
    </xdr:from>
    <xdr:to>
      <xdr:col>81</xdr:col>
      <xdr:colOff>50800</xdr:colOff>
      <xdr:row>78</xdr:row>
      <xdr:rowOff>123241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78602"/>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95900</xdr:rowOff>
    </xdr:from>
    <xdr:to>
      <xdr:col>76</xdr:col>
      <xdr:colOff>114300</xdr:colOff>
      <xdr:row>78</xdr:row>
      <xdr:rowOff>123241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69000"/>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1992</xdr:rowOff>
    </xdr:from>
    <xdr:to>
      <xdr:col>71</xdr:col>
      <xdr:colOff>177800</xdr:colOff>
      <xdr:row>78</xdr:row>
      <xdr:rowOff>95900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75092"/>
          <a:ext cx="889000" cy="9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47523</xdr:rowOff>
    </xdr:from>
    <xdr:to>
      <xdr:col>85</xdr:col>
      <xdr:colOff>177800</xdr:colOff>
      <xdr:row>78</xdr:row>
      <xdr:rowOff>149123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54702</xdr:rowOff>
    </xdr:from>
    <xdr:to>
      <xdr:col>81</xdr:col>
      <xdr:colOff>101600</xdr:colOff>
      <xdr:row>78</xdr:row>
      <xdr:rowOff>156302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147429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2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72441</xdr:rowOff>
    </xdr:from>
    <xdr:to>
      <xdr:col>76</xdr:col>
      <xdr:colOff>165100</xdr:colOff>
      <xdr:row>79</xdr:row>
      <xdr:rowOff>2591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165168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3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45100</xdr:rowOff>
    </xdr:from>
    <xdr:to>
      <xdr:col>72</xdr:col>
      <xdr:colOff>38100</xdr:colOff>
      <xdr:row>78</xdr:row>
      <xdr:rowOff>146700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137827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1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122642</xdr:rowOff>
    </xdr:from>
    <xdr:to>
      <xdr:col>67</xdr:col>
      <xdr:colOff>101600</xdr:colOff>
      <xdr:row>78</xdr:row>
      <xdr:rowOff>52792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69319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09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65684</xdr:rowOff>
    </xdr:from>
    <xdr:to>
      <xdr:col>85</xdr:col>
      <xdr:colOff>127000</xdr:colOff>
      <xdr:row>96</xdr:row>
      <xdr:rowOff>74307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24884"/>
          <a:ext cx="8382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65684</xdr:rowOff>
    </xdr:from>
    <xdr:to>
      <xdr:col>81</xdr:col>
      <xdr:colOff>50800</xdr:colOff>
      <xdr:row>96</xdr:row>
      <xdr:rowOff>71870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24884"/>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62864</xdr:rowOff>
    </xdr:from>
    <xdr:to>
      <xdr:col>76</xdr:col>
      <xdr:colOff>114300</xdr:colOff>
      <xdr:row>96</xdr:row>
      <xdr:rowOff>71870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22064"/>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62864</xdr:rowOff>
    </xdr:from>
    <xdr:to>
      <xdr:col>71</xdr:col>
      <xdr:colOff>177800</xdr:colOff>
      <xdr:row>96</xdr:row>
      <xdr:rowOff>74434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22064"/>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23507</xdr:rowOff>
    </xdr:from>
    <xdr:to>
      <xdr:col>85</xdr:col>
      <xdr:colOff>177800</xdr:colOff>
      <xdr:row>96</xdr:row>
      <xdr:rowOff>125107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46384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3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14884</xdr:rowOff>
    </xdr:from>
    <xdr:to>
      <xdr:col>81</xdr:col>
      <xdr:colOff>101600</xdr:colOff>
      <xdr:row>96</xdr:row>
      <xdr:rowOff>116484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133011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21070</xdr:rowOff>
    </xdr:from>
    <xdr:to>
      <xdr:col>76</xdr:col>
      <xdr:colOff>165100</xdr:colOff>
      <xdr:row>96</xdr:row>
      <xdr:rowOff>122670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139197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5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12064</xdr:rowOff>
    </xdr:from>
    <xdr:to>
      <xdr:col>72</xdr:col>
      <xdr:colOff>38100</xdr:colOff>
      <xdr:row>96</xdr:row>
      <xdr:rowOff>113664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130191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23634</xdr:rowOff>
    </xdr:from>
    <xdr:to>
      <xdr:col>67</xdr:col>
      <xdr:colOff>101600</xdr:colOff>
      <xdr:row>96</xdr:row>
      <xdr:rowOff>125234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141761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類似団体平均と比較すると、議会費は近年類似団体平均より高い水準で推移しているが、平成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議会映像配信の開始に伴う経費が増額となったことが要因となっている。総務費が令和４年度に減少している主な要因は、令和３年度に新庁舎が完成したことにより各種経費が不要になったことによる。民生費が令和４年度に低下している主な要因は、住民税非課税世帯や子育て世帯への給付金事業がなくなったことによる。民生費については、近年、類似団体平均を上回っているが、高齢者数、障がい者福祉サービスの利用の増加により、扶助費等が年々急激な伸びを示していることから、その伸び率が類似団体より大きいことによるものと考えられる。令和元年度以降は、幼稚園・保育所の無償化による影響も増加の要因である。衛生費については、近年平均をやや上回って推移している。教育費については、令和元年度は公立小中学校への空調設置に伴い増加している。公債費については、ごみ処理施設建設に伴う起債や、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年度の土地開発公社解散に伴う第三セクター等改革推進債の償還により、平均を上回っていたが、平成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年度にごみ処理施設建設の起債が完済し平成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年度からは減少している。その他の費目については、近年概ね平均を下回って推移している。</a:t>
          </a:r>
        </a:p>
        <a:p>
          <a:r>
            <a:rPr kumimoji="1" lang="ja-JP" altLang="en-US" sz="1200">
              <a:latin typeface="ＭＳ Ｐゴシック" panose="020B0600070205080204" pitchFamily="50" charset="-128"/>
              <a:ea typeface="ＭＳ Ｐゴシック" panose="020B0600070205080204" pitchFamily="50" charset="-128"/>
            </a:rPr>
            <a:t>　目的別歳出としてもやはり、単独で行っているし尿処理やごみ処理に伴う衛生費の増加や、高齢者数や障がい者福祉サービスの利用の増加などに伴う民生費の増加が目立っており、これらが財政硬直化の要因と考えられる。これにより、土木費、教育費で計上される道路や学校など公共施設の老朽化対策等が先送りとなっている状況であることが分か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年度から令和元年度決算までは実質単年度収支で赤字となっていたが、令和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年度から黒字となっている。令和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年度は大幅に減少しているが、主な要因は、財政調整基金への積立が減少し、財政調整基金からの繰入金が増加したことによる。令和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年度も実質収支が増加したことにより、財政調整基金の一定の増加が見込まれるものの、依然として基金残高に余力のない状況が続いている。</a:t>
          </a:r>
        </a:p>
        <a:p>
          <a:r>
            <a:rPr kumimoji="1" lang="ja-JP" altLang="en-US" sz="1200">
              <a:latin typeface="ＭＳ ゴシック" pitchFamily="49" charset="-128"/>
              <a:ea typeface="ＭＳ ゴシック" pitchFamily="49" charset="-128"/>
            </a:rPr>
            <a:t>　行財政改革アクションプランを着実に実施し、経費の削減や収入の確保に努め、基金の積立を行い、財政需要に対応していく必要がある。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奈良県桜井市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比率に係る赤字・黒字の構成を見ると、住宅新築資金等貸付金特別会計については、例年赤字であったが、大幅に貸付金を回収できたこと等による歳入の増加により黒字となった。しかし駐車場事業特別会計については慢性的な赤字となっており、利用促進対策や運営の効率化を講じているところである。水道事業会計においては、安定した収益を確保しており、例年黒字となっているものの、人口減少による給水量の減少や、老朽化した基幹管路等の水道施設の改修が今後の課題となっている。国民健康保険特別会計や介護保険特別会計、後期高齢者医療特別会計においては、生産年齢人口の減少や高齢者人口の増加などにより厳しい財政運営となっているが、例年かろうじて黒字を確保している。</a:t>
          </a:r>
        </a:p>
        <a:p>
          <a:r>
            <a:rPr kumimoji="1" lang="ja-JP" altLang="en-US" sz="1300">
              <a:latin typeface="ＭＳ ゴシック" pitchFamily="49" charset="-128"/>
              <a:ea typeface="ＭＳ ゴシック" pitchFamily="49" charset="-128"/>
            </a:rPr>
            <a:t>　本市においては、第</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次行財政改革（平成</a:t>
          </a:r>
          <a:r>
            <a:rPr kumimoji="1" lang="en-US" altLang="ja-JP" sz="1300">
              <a:latin typeface="ＭＳ ゴシック" pitchFamily="49" charset="-128"/>
              <a:ea typeface="ＭＳ ゴシック" pitchFamily="49" charset="-128"/>
            </a:rPr>
            <a:t>16</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年度）に引き続き、抜本的な改革・見直しとして第</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次行財政改革プログラム（平成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年度）、第</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次行財政改革プログラム・アクションプラン（平成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年度）を策定しており、現在は第</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次行財政改革アクションプラン（令和元年度～令和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に取り組んでおり、一般会計だけではなく、各特別会計においても経費の削減や収入の確保に努めている。現在も財政健全化にむけて、新たな行財政改革アクションプランに取り組むとともに、これまでの取り組みも継続して行っている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25725425</v>
      </c>
      <c r="BO4" s="371"/>
      <c r="BP4" s="371"/>
      <c r="BQ4" s="371"/>
      <c r="BR4" s="371"/>
      <c r="BS4" s="371"/>
      <c r="BT4" s="371"/>
      <c r="BU4" s="372"/>
      <c r="BV4" s="370">
        <v>26874455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10.1</v>
      </c>
      <c r="CU4" s="377"/>
      <c r="CV4" s="377"/>
      <c r="CW4" s="377"/>
      <c r="CX4" s="377"/>
      <c r="CY4" s="377"/>
      <c r="CZ4" s="377"/>
      <c r="DA4" s="378"/>
      <c r="DB4" s="376">
        <v>8.3000000000000007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24329055</v>
      </c>
      <c r="BO5" s="439"/>
      <c r="BP5" s="439"/>
      <c r="BQ5" s="439"/>
      <c r="BR5" s="439"/>
      <c r="BS5" s="439"/>
      <c r="BT5" s="439"/>
      <c r="BU5" s="440"/>
      <c r="BV5" s="438">
        <v>25755117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97.6</v>
      </c>
      <c r="CU5" s="405"/>
      <c r="CV5" s="405"/>
      <c r="CW5" s="405"/>
      <c r="CX5" s="405"/>
      <c r="CY5" s="405"/>
      <c r="CZ5" s="405"/>
      <c r="DA5" s="406"/>
      <c r="DB5" s="404">
        <v>92.9</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1396370</v>
      </c>
      <c r="BO6" s="439"/>
      <c r="BP6" s="439"/>
      <c r="BQ6" s="439"/>
      <c r="BR6" s="439"/>
      <c r="BS6" s="439"/>
      <c r="BT6" s="439"/>
      <c r="BU6" s="440"/>
      <c r="BV6" s="438">
        <v>1119338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99.3</v>
      </c>
      <c r="CU6" s="445"/>
      <c r="CV6" s="445"/>
      <c r="CW6" s="445"/>
      <c r="CX6" s="445"/>
      <c r="CY6" s="445"/>
      <c r="CZ6" s="445"/>
      <c r="DA6" s="446"/>
      <c r="DB6" s="444">
        <v>98.4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74474</v>
      </c>
      <c r="BO7" s="439"/>
      <c r="BP7" s="439"/>
      <c r="BQ7" s="439"/>
      <c r="BR7" s="439"/>
      <c r="BS7" s="439"/>
      <c r="BT7" s="439"/>
      <c r="BU7" s="440"/>
      <c r="BV7" s="438">
        <v>16819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13065601</v>
      </c>
      <c r="CU7" s="439"/>
      <c r="CV7" s="439"/>
      <c r="CW7" s="439"/>
      <c r="CX7" s="439"/>
      <c r="CY7" s="439"/>
      <c r="CZ7" s="439"/>
      <c r="DA7" s="440"/>
      <c r="DB7" s="438">
        <v>13360786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1321896</v>
      </c>
      <c r="BO8" s="439"/>
      <c r="BP8" s="439"/>
      <c r="BQ8" s="439"/>
      <c r="BR8" s="439"/>
      <c r="BS8" s="439"/>
      <c r="BT8" s="439"/>
      <c r="BU8" s="440"/>
      <c r="BV8" s="438">
        <v>1102519</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0.52</v>
      </c>
      <c r="CU8" s="448"/>
      <c r="CV8" s="448"/>
      <c r="CW8" s="448"/>
      <c r="CX8" s="448"/>
      <c r="CY8" s="448"/>
      <c r="CZ8" s="448"/>
      <c r="DA8" s="449"/>
      <c r="DB8" s="447">
        <v>0.53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54857</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107</v>
      </c>
      <c r="AV9" s="434"/>
      <c r="AW9" s="434"/>
      <c r="AX9" s="434"/>
      <c r="AY9" s="435" t="s">
        <v>118</v>
      </c>
      <c r="AZ9" s="436"/>
      <c r="BA9" s="436"/>
      <c r="BB9" s="436"/>
      <c r="BC9" s="436"/>
      <c r="BD9" s="436"/>
      <c r="BE9" s="436"/>
      <c r="BF9" s="436"/>
      <c r="BG9" s="436"/>
      <c r="BH9" s="436"/>
      <c r="BI9" s="436"/>
      <c r="BJ9" s="436"/>
      <c r="BK9" s="436"/>
      <c r="BL9" s="436"/>
      <c r="BM9" s="437"/>
      <c r="BN9" s="438">
        <v>219377</v>
      </c>
      <c r="BO9" s="439"/>
      <c r="BP9" s="439"/>
      <c r="BQ9" s="439"/>
      <c r="BR9" s="439"/>
      <c r="BS9" s="439"/>
      <c r="BT9" s="439"/>
      <c r="BU9" s="440"/>
      <c r="BV9" s="438">
        <v>550065</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11.9</v>
      </c>
      <c r="CU9" s="405"/>
      <c r="CV9" s="405"/>
      <c r="CW9" s="405"/>
      <c r="CX9" s="405"/>
      <c r="CY9" s="405"/>
      <c r="CZ9" s="405"/>
      <c r="DA9" s="406"/>
      <c r="DB9" s="404">
        <v>12.7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57244</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560001</v>
      </c>
      <c r="BO10" s="439"/>
      <c r="BP10" s="439"/>
      <c r="BQ10" s="439"/>
      <c r="BR10" s="439"/>
      <c r="BS10" s="439"/>
      <c r="BT10" s="439"/>
      <c r="BU10" s="440"/>
      <c r="BV10" s="438">
        <v>800000</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107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55508</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400000</v>
      </c>
      <c r="BO12" s="439"/>
      <c r="BP12" s="439"/>
      <c r="BQ12" s="439"/>
      <c r="BR12" s="439"/>
      <c r="BS12" s="439"/>
      <c r="BT12" s="439"/>
      <c r="BU12" s="440"/>
      <c r="BV12" s="438">
        <v>212970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54730</v>
      </c>
      <c r="S13" s="492"/>
      <c r="T13" s="492"/>
      <c r="U13" s="492"/>
      <c r="V13" s="493"/>
      <c r="W13" s="417" t="s">
        <v>142</v>
      </c>
      <c r="X13" s="418"/>
      <c r="Y13" s="418"/>
      <c r="Z13" s="418"/>
      <c r="AA13" s="418"/>
      <c r="AB13" s="408"/>
      <c r="AC13" s="458">
        <v>593</v>
      </c>
      <c r="AD13" s="459"/>
      <c r="AE13" s="459"/>
      <c r="AF13" s="459"/>
      <c r="AG13" s="501"/>
      <c r="AH13" s="458">
        <v>656</v>
      </c>
      <c r="AI13" s="459"/>
      <c r="AJ13" s="459"/>
      <c r="AK13" s="459"/>
      <c r="AL13" s="460"/>
      <c r="AM13" s="430" t="s">
        <v>143</v>
      </c>
      <c r="AN13" s="431"/>
      <c r="AO13" s="431"/>
      <c r="AP13" s="431"/>
      <c r="AQ13" s="431"/>
      <c r="AR13" s="431"/>
      <c r="AS13" s="431"/>
      <c r="AT13" s="432"/>
      <c r="AU13" s="433" t="s">
        <v>144</v>
      </c>
      <c r="AV13" s="434"/>
      <c r="AW13" s="434"/>
      <c r="AX13" s="434"/>
      <c r="AY13" s="435" t="s">
        <v>145</v>
      </c>
      <c r="AZ13" s="436"/>
      <c r="BA13" s="436"/>
      <c r="BB13" s="436"/>
      <c r="BC13" s="436"/>
      <c r="BD13" s="436"/>
      <c r="BE13" s="436"/>
      <c r="BF13" s="436"/>
      <c r="BG13" s="436"/>
      <c r="BH13" s="436"/>
      <c r="BI13" s="436"/>
      <c r="BJ13" s="436"/>
      <c r="BK13" s="436"/>
      <c r="BL13" s="436"/>
      <c r="BM13" s="437"/>
      <c r="BN13" s="438">
        <v>379378</v>
      </c>
      <c r="BO13" s="439"/>
      <c r="BP13" s="439"/>
      <c r="BQ13" s="439"/>
      <c r="BR13" s="439"/>
      <c r="BS13" s="439"/>
      <c r="BT13" s="439"/>
      <c r="BU13" s="440"/>
      <c r="BV13" s="438">
        <v>1137095</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6.8</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55760</v>
      </c>
      <c r="S14" s="492"/>
      <c r="T14" s="492"/>
      <c r="U14" s="492"/>
      <c r="V14" s="493"/>
      <c r="W14" s="397"/>
      <c r="X14" s="398"/>
      <c r="Y14" s="398"/>
      <c r="Z14" s="398"/>
      <c r="AA14" s="398"/>
      <c r="AB14" s="387"/>
      <c r="AC14" s="494">
        <v>2.5</v>
      </c>
      <c r="AD14" s="495"/>
      <c r="AE14" s="495"/>
      <c r="AF14" s="495"/>
      <c r="AG14" s="496"/>
      <c r="AH14" s="494">
        <v>2.7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70.5</v>
      </c>
      <c r="CU14" s="506"/>
      <c r="CV14" s="506"/>
      <c r="CW14" s="506"/>
      <c r="CX14" s="506"/>
      <c r="CY14" s="506"/>
      <c r="CZ14" s="506"/>
      <c r="DA14" s="507"/>
      <c r="DB14" s="505">
        <v>84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55049</v>
      </c>
      <c r="S15" s="492"/>
      <c r="T15" s="492"/>
      <c r="U15" s="492"/>
      <c r="V15" s="493"/>
      <c r="W15" s="417" t="s">
        <v>149</v>
      </c>
      <c r="X15" s="418"/>
      <c r="Y15" s="418"/>
      <c r="Z15" s="418"/>
      <c r="AA15" s="418"/>
      <c r="AB15" s="408"/>
      <c r="AC15" s="458">
        <v>6037</v>
      </c>
      <c r="AD15" s="459"/>
      <c r="AE15" s="459"/>
      <c r="AF15" s="459"/>
      <c r="AG15" s="501"/>
      <c r="AH15" s="458">
        <v>6267</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5895207</v>
      </c>
      <c r="BO15" s="371"/>
      <c r="BP15" s="371"/>
      <c r="BQ15" s="371"/>
      <c r="BR15" s="371"/>
      <c r="BS15" s="371"/>
      <c r="BT15" s="371"/>
      <c r="BU15" s="372"/>
      <c r="BV15" s="370">
        <v>5666157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25.1</v>
      </c>
      <c r="AD16" s="495"/>
      <c r="AE16" s="495"/>
      <c r="AF16" s="495"/>
      <c r="AG16" s="496"/>
      <c r="AH16" s="494">
        <v>25.9</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11336844</v>
      </c>
      <c r="BO16" s="439"/>
      <c r="BP16" s="439"/>
      <c r="BQ16" s="439"/>
      <c r="BR16" s="439"/>
      <c r="BS16" s="439"/>
      <c r="BT16" s="439"/>
      <c r="BU16" s="440"/>
      <c r="BV16" s="438">
        <v>11110548</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155</v>
      </c>
      <c r="N17" s="517"/>
      <c r="O17" s="517"/>
      <c r="P17" s="517"/>
      <c r="Q17" s="518"/>
      <c r="R17" s="513" t="s">
        <v>156</v>
      </c>
      <c r="S17" s="514"/>
      <c r="T17" s="514"/>
      <c r="U17" s="514"/>
      <c r="V17" s="515"/>
      <c r="W17" s="417" t="s">
        <v>157</v>
      </c>
      <c r="X17" s="418"/>
      <c r="Y17" s="418"/>
      <c r="Z17" s="418"/>
      <c r="AA17" s="418"/>
      <c r="AB17" s="408"/>
      <c r="AC17" s="458">
        <v>17437</v>
      </c>
      <c r="AD17" s="459"/>
      <c r="AE17" s="459"/>
      <c r="AF17" s="459"/>
      <c r="AG17" s="501"/>
      <c r="AH17" s="458">
        <v>17278</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7426829</v>
      </c>
      <c r="BO17" s="439"/>
      <c r="BP17" s="439"/>
      <c r="BQ17" s="439"/>
      <c r="BR17" s="439"/>
      <c r="BS17" s="439"/>
      <c r="BT17" s="439"/>
      <c r="BU17" s="440"/>
      <c r="BV17" s="438">
        <v>7142048</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159</v>
      </c>
      <c r="C18" s="450"/>
      <c r="D18" s="450"/>
      <c r="E18" s="522"/>
      <c r="F18" s="522"/>
      <c r="G18" s="522"/>
      <c r="H18" s="522"/>
      <c r="I18" s="522"/>
      <c r="J18" s="522"/>
      <c r="K18" s="522"/>
      <c r="L18" s="523">
        <v>98.91</v>
      </c>
      <c r="M18" s="523"/>
      <c r="N18" s="523"/>
      <c r="O18" s="523"/>
      <c r="P18" s="523"/>
      <c r="Q18" s="523"/>
      <c r="R18" s="524"/>
      <c r="S18" s="524"/>
      <c r="T18" s="524"/>
      <c r="U18" s="524"/>
      <c r="V18" s="525"/>
      <c r="W18" s="419"/>
      <c r="X18" s="420"/>
      <c r="Y18" s="420"/>
      <c r="Z18" s="420"/>
      <c r="AA18" s="420"/>
      <c r="AB18" s="411"/>
      <c r="AC18" s="526">
        <v>72.5</v>
      </c>
      <c r="AD18" s="527"/>
      <c r="AE18" s="527"/>
      <c r="AF18" s="527"/>
      <c r="AG18" s="528"/>
      <c r="AH18" s="526">
        <v>71.400000000000006</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13005767</v>
      </c>
      <c r="BO18" s="439"/>
      <c r="BP18" s="439"/>
      <c r="BQ18" s="439"/>
      <c r="BR18" s="439"/>
      <c r="BS18" s="439"/>
      <c r="BT18" s="439"/>
      <c r="BU18" s="440"/>
      <c r="BV18" s="438">
        <v>12800168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161</v>
      </c>
      <c r="C19" s="450"/>
      <c r="D19" s="450"/>
      <c r="E19" s="522"/>
      <c r="F19" s="522"/>
      <c r="G19" s="522"/>
      <c r="H19" s="522"/>
      <c r="I19" s="522"/>
      <c r="J19" s="522"/>
      <c r="K19" s="522"/>
      <c r="L19" s="530">
        <v>555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17722707</v>
      </c>
      <c r="BO19" s="439"/>
      <c r="BP19" s="439"/>
      <c r="BQ19" s="439"/>
      <c r="BR19" s="439"/>
      <c r="BS19" s="439"/>
      <c r="BT19" s="439"/>
      <c r="BU19" s="440"/>
      <c r="BV19" s="438">
        <v>16962660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163</v>
      </c>
      <c r="C20" s="450"/>
      <c r="D20" s="450"/>
      <c r="E20" s="522"/>
      <c r="F20" s="522"/>
      <c r="G20" s="522"/>
      <c r="H20" s="522"/>
      <c r="I20" s="522"/>
      <c r="J20" s="522"/>
      <c r="K20" s="522"/>
      <c r="L20" s="530">
        <v>22011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20547194</v>
      </c>
      <c r="BO22" s="371"/>
      <c r="BP22" s="371"/>
      <c r="BQ22" s="371"/>
      <c r="BR22" s="371"/>
      <c r="BS22" s="371"/>
      <c r="BT22" s="371"/>
      <c r="BU22" s="372"/>
      <c r="BV22" s="370">
        <v>21934469</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15419335</v>
      </c>
      <c r="BO23" s="439"/>
      <c r="BP23" s="439"/>
      <c r="BQ23" s="439"/>
      <c r="BR23" s="439"/>
      <c r="BS23" s="439"/>
      <c r="BT23" s="439"/>
      <c r="BU23" s="440"/>
      <c r="BV23" s="438">
        <v>16387317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173</v>
      </c>
      <c r="F24" s="431"/>
      <c r="G24" s="431"/>
      <c r="H24" s="431"/>
      <c r="I24" s="431"/>
      <c r="J24" s="431"/>
      <c r="K24" s="432"/>
      <c r="L24" s="458">
        <v>1</v>
      </c>
      <c r="M24" s="459"/>
      <c r="N24" s="459"/>
      <c r="O24" s="459"/>
      <c r="P24" s="501"/>
      <c r="Q24" s="458">
        <v>7350</v>
      </c>
      <c r="R24" s="459"/>
      <c r="S24" s="459"/>
      <c r="T24" s="459"/>
      <c r="U24" s="459"/>
      <c r="V24" s="501"/>
      <c r="W24" s="566"/>
      <c r="X24" s="554"/>
      <c r="Y24" s="555"/>
      <c r="Z24" s="457" t="s">
        <v>174</v>
      </c>
      <c r="AA24" s="431"/>
      <c r="AB24" s="431"/>
      <c r="AC24" s="431"/>
      <c r="AD24" s="431"/>
      <c r="AE24" s="431"/>
      <c r="AF24" s="431"/>
      <c r="AG24" s="432"/>
      <c r="AH24" s="458">
        <v>406</v>
      </c>
      <c r="AI24" s="459"/>
      <c r="AJ24" s="459"/>
      <c r="AK24" s="459"/>
      <c r="AL24" s="501"/>
      <c r="AM24" s="458">
        <v>1271998</v>
      </c>
      <c r="AN24" s="459"/>
      <c r="AO24" s="459"/>
      <c r="AP24" s="459"/>
      <c r="AQ24" s="459"/>
      <c r="AR24" s="501"/>
      <c r="AS24" s="458">
        <v>3133</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11772071</v>
      </c>
      <c r="BO24" s="439"/>
      <c r="BP24" s="439"/>
      <c r="BQ24" s="439"/>
      <c r="BR24" s="439"/>
      <c r="BS24" s="439"/>
      <c r="BT24" s="439"/>
      <c r="BU24" s="440"/>
      <c r="BV24" s="438">
        <v>12535906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176</v>
      </c>
      <c r="F25" s="431"/>
      <c r="G25" s="431"/>
      <c r="H25" s="431"/>
      <c r="I25" s="431"/>
      <c r="J25" s="431"/>
      <c r="K25" s="432"/>
      <c r="L25" s="458">
        <v>1</v>
      </c>
      <c r="M25" s="459"/>
      <c r="N25" s="459"/>
      <c r="O25" s="459"/>
      <c r="P25" s="501"/>
      <c r="Q25" s="458">
        <v>6630</v>
      </c>
      <c r="R25" s="459"/>
      <c r="S25" s="459"/>
      <c r="T25" s="459"/>
      <c r="U25" s="459"/>
      <c r="V25" s="501"/>
      <c r="W25" s="566"/>
      <c r="X25" s="554"/>
      <c r="Y25" s="555"/>
      <c r="Z25" s="457" t="s">
        <v>177</v>
      </c>
      <c r="AA25" s="431"/>
      <c r="AB25" s="431"/>
      <c r="AC25" s="431"/>
      <c r="AD25" s="431"/>
      <c r="AE25" s="431"/>
      <c r="AF25" s="431"/>
      <c r="AG25" s="432"/>
      <c r="AH25" s="458" t="s">
        <v>178</v>
      </c>
      <c r="AI25" s="459"/>
      <c r="AJ25" s="459"/>
      <c r="AK25" s="459"/>
      <c r="AL25" s="501"/>
      <c r="AM25" s="458" t="s">
        <v>130</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9499134</v>
      </c>
      <c r="BO25" s="371"/>
      <c r="BP25" s="371"/>
      <c r="BQ25" s="371"/>
      <c r="BR25" s="371"/>
      <c r="BS25" s="371"/>
      <c r="BT25" s="371"/>
      <c r="BU25" s="372"/>
      <c r="BV25" s="370">
        <v>2256966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5840</v>
      </c>
      <c r="R26" s="459"/>
      <c r="S26" s="459"/>
      <c r="T26" s="459"/>
      <c r="U26" s="459"/>
      <c r="V26" s="501"/>
      <c r="W26" s="566"/>
      <c r="X26" s="554"/>
      <c r="Y26" s="555"/>
      <c r="Z26" s="457" t="s">
        <v>181</v>
      </c>
      <c r="AA26" s="578"/>
      <c r="AB26" s="578"/>
      <c r="AC26" s="578"/>
      <c r="AD26" s="578"/>
      <c r="AE26" s="578"/>
      <c r="AF26" s="578"/>
      <c r="AG26" s="579"/>
      <c r="AH26" s="458">
        <v>68</v>
      </c>
      <c r="AI26" s="459"/>
      <c r="AJ26" s="459"/>
      <c r="AK26" s="459"/>
      <c r="AL26" s="501"/>
      <c r="AM26" s="458">
        <v>230316</v>
      </c>
      <c r="AN26" s="459"/>
      <c r="AO26" s="459"/>
      <c r="AP26" s="459"/>
      <c r="AQ26" s="459"/>
      <c r="AR26" s="501"/>
      <c r="AS26" s="458">
        <v>3387</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140</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5870</v>
      </c>
      <c r="R27" s="459"/>
      <c r="S27" s="459"/>
      <c r="T27" s="459"/>
      <c r="U27" s="459"/>
      <c r="V27" s="501"/>
      <c r="W27" s="566"/>
      <c r="X27" s="554"/>
      <c r="Y27" s="555"/>
      <c r="Z27" s="457" t="s">
        <v>184</v>
      </c>
      <c r="AA27" s="431"/>
      <c r="AB27" s="431"/>
      <c r="AC27" s="431"/>
      <c r="AD27" s="431"/>
      <c r="AE27" s="431"/>
      <c r="AF27" s="431"/>
      <c r="AG27" s="432"/>
      <c r="AH27" s="458">
        <v>21</v>
      </c>
      <c r="AI27" s="459"/>
      <c r="AJ27" s="459"/>
      <c r="AK27" s="459"/>
      <c r="AL27" s="501"/>
      <c r="AM27" s="458">
        <v>73020</v>
      </c>
      <c r="AN27" s="459"/>
      <c r="AO27" s="459"/>
      <c r="AP27" s="459"/>
      <c r="AQ27" s="459"/>
      <c r="AR27" s="501"/>
      <c r="AS27" s="458">
        <v>3477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72031</v>
      </c>
      <c r="BO27" s="548"/>
      <c r="BP27" s="548"/>
      <c r="BQ27" s="548"/>
      <c r="BR27" s="548"/>
      <c r="BS27" s="548"/>
      <c r="BT27" s="548"/>
      <c r="BU27" s="549"/>
      <c r="BV27" s="547">
        <v>72031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5040</v>
      </c>
      <c r="R28" s="459"/>
      <c r="S28" s="459"/>
      <c r="T28" s="459"/>
      <c r="U28" s="459"/>
      <c r="V28" s="501"/>
      <c r="W28" s="566"/>
      <c r="X28" s="554"/>
      <c r="Y28" s="555"/>
      <c r="Z28" s="457" t="s">
        <v>187</v>
      </c>
      <c r="AA28" s="431"/>
      <c r="AB28" s="431"/>
      <c r="AC28" s="431"/>
      <c r="AD28" s="431"/>
      <c r="AE28" s="431"/>
      <c r="AF28" s="431"/>
      <c r="AG28" s="432"/>
      <c r="AH28" s="458" t="s">
        <v>140</v>
      </c>
      <c r="AI28" s="459"/>
      <c r="AJ28" s="459"/>
      <c r="AK28" s="459"/>
      <c r="AL28" s="501"/>
      <c r="AM28" s="458" t="s">
        <v>178</v>
      </c>
      <c r="AN28" s="459"/>
      <c r="AO28" s="459"/>
      <c r="AP28" s="459"/>
      <c r="AQ28" s="459"/>
      <c r="AR28" s="501"/>
      <c r="AS28" s="458" t="s">
        <v>140</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1065415</v>
      </c>
      <c r="BO28" s="371"/>
      <c r="BP28" s="371"/>
      <c r="BQ28" s="371"/>
      <c r="BR28" s="371"/>
      <c r="BS28" s="371"/>
      <c r="BT28" s="371"/>
      <c r="BU28" s="372"/>
      <c r="BV28" s="370">
        <v>905414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14</v>
      </c>
      <c r="M29" s="459"/>
      <c r="N29" s="459"/>
      <c r="O29" s="459"/>
      <c r="P29" s="501"/>
      <c r="Q29" s="458">
        <v>4730</v>
      </c>
      <c r="R29" s="459"/>
      <c r="S29" s="459"/>
      <c r="T29" s="459"/>
      <c r="U29" s="459"/>
      <c r="V29" s="501"/>
      <c r="W29" s="567"/>
      <c r="X29" s="568"/>
      <c r="Y29" s="569"/>
      <c r="Z29" s="457" t="s">
        <v>190</v>
      </c>
      <c r="AA29" s="431"/>
      <c r="AB29" s="431"/>
      <c r="AC29" s="431"/>
      <c r="AD29" s="431"/>
      <c r="AE29" s="431"/>
      <c r="AF29" s="431"/>
      <c r="AG29" s="432"/>
      <c r="AH29" s="458">
        <v>427</v>
      </c>
      <c r="AI29" s="459"/>
      <c r="AJ29" s="459"/>
      <c r="AK29" s="459"/>
      <c r="AL29" s="501"/>
      <c r="AM29" s="458">
        <v>1345018</v>
      </c>
      <c r="AN29" s="459"/>
      <c r="AO29" s="459"/>
      <c r="AP29" s="459"/>
      <c r="AQ29" s="459"/>
      <c r="AR29" s="501"/>
      <c r="AS29" s="458">
        <v>3150</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344393</v>
      </c>
      <c r="BO29" s="439"/>
      <c r="BP29" s="439"/>
      <c r="BQ29" s="439"/>
      <c r="BR29" s="439"/>
      <c r="BS29" s="439"/>
      <c r="BT29" s="439"/>
      <c r="BU29" s="440"/>
      <c r="BV29" s="438">
        <v>347786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99.9</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1025944</v>
      </c>
      <c r="BO30" s="548"/>
      <c r="BP30" s="548"/>
      <c r="BQ30" s="548"/>
      <c r="BR30" s="548"/>
      <c r="BS30" s="548"/>
      <c r="BT30" s="548"/>
      <c r="BU30" s="549"/>
      <c r="BV30" s="547">
        <v>693304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201</v>
      </c>
      <c r="X33" s="396"/>
      <c r="Y33" s="396"/>
      <c r="Z33" s="396"/>
      <c r="AA33" s="396"/>
      <c r="AB33" s="396"/>
      <c r="AC33" s="396"/>
      <c r="AD33" s="396"/>
      <c r="AE33" s="396"/>
      <c r="AF33" s="396"/>
      <c r="AG33" s="396"/>
      <c r="AH33" s="396"/>
      <c r="AI33" s="396"/>
      <c r="AJ33" s="396"/>
      <c r="AK33" s="396"/>
      <c r="AL33" s="206"/>
      <c r="AM33" s="425" t="s">
        <v>199</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199</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奈良県広域水質検査センター</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桜井市清掃公社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住宅新築資金等貸付金特別会計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桜井宇陀広域連合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桜井市文化財協会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奈良県後期高齢者医療広域連合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桜井市体育協会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奈良県広域消防組合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3tWLu4kTA/cR/jbCAjs0ii4EBSdnksaCKOHFpG6PMM5EaHhe8jhdtnpH05zdNR9kfhOf5Kv4qqBA/3yvhy9yVw==" saltValue="9sBfL/4k0rOK6aUq+uSg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573</v>
      </c>
      <c r="D34" s="1151"/>
      <c r="E34" s="1152"/>
      <c r="F34" s="32" t="s">
        <v>574</v>
      </c>
      <c r="G34" s="33" t="s">
        <v>574</v>
      </c>
      <c r="H34" s="33" t="s">
        <v>575</v>
      </c>
      <c r="I34" s="33" t="s">
        <v>574</v>
      </c>
      <c r="J34" s="34" t="s">
        <v>576</v>
      </c>
      <c r="K34" s="22"/>
      <c r="L34" s="22"/>
      <c r="M34" s="22"/>
      <c r="N34" s="22"/>
      <c r="O34" s="22"/>
      <c r="P34" s="22"/>
    </row>
    <row r="35" spans="1:16" ht="39" customHeight="1" x14ac:dyDescent="0.15">
      <c r="A35" s="22"/>
      <c r="B35" s="35"/>
      <c r="C35" s="1145" t="s">
        <v>577</v>
      </c>
      <c r="D35" s="1146"/>
      <c r="E35" s="1147"/>
      <c r="F35" s="36">
        <v>11.04</v>
      </c>
      <c r="G35" s="37">
        <v>10.74</v>
      </c>
      <c r="H35" s="37">
        <v>9.91</v>
      </c>
      <c r="I35" s="37">
        <v>10.29</v>
      </c>
      <c r="J35" s="38">
        <v>10.52</v>
      </c>
      <c r="K35" s="22"/>
      <c r="L35" s="22"/>
      <c r="M35" s="22"/>
      <c r="N35" s="22"/>
      <c r="O35" s="22"/>
      <c r="P35" s="22"/>
    </row>
    <row r="36" spans="1:16" ht="39" customHeight="1" x14ac:dyDescent="0.15">
      <c r="A36" s="22"/>
      <c r="B36" s="35"/>
      <c r="C36" s="1145" t="s">
        <v>578</v>
      </c>
      <c r="D36" s="1146"/>
      <c r="E36" s="1147"/>
      <c r="F36" s="36">
        <v>3.53</v>
      </c>
      <c r="G36" s="37">
        <v>1.56</v>
      </c>
      <c r="H36" s="37">
        <v>4.5599999999999996</v>
      </c>
      <c r="I36" s="37">
        <v>8.3800000000000008</v>
      </c>
      <c r="J36" s="38">
        <v>9.89</v>
      </c>
      <c r="K36" s="22"/>
      <c r="L36" s="22"/>
      <c r="M36" s="22"/>
      <c r="N36" s="22"/>
      <c r="O36" s="22"/>
      <c r="P36" s="22"/>
    </row>
    <row r="37" spans="1:16" ht="39" customHeight="1" x14ac:dyDescent="0.15">
      <c r="A37" s="22"/>
      <c r="B37" s="35"/>
      <c r="C37" s="1145" t="s">
        <v>579</v>
      </c>
      <c r="D37" s="1146"/>
      <c r="E37" s="1147"/>
      <c r="F37" s="36">
        <v>2.16</v>
      </c>
      <c r="G37" s="37">
        <v>2.81</v>
      </c>
      <c r="H37" s="37">
        <v>2.97</v>
      </c>
      <c r="I37" s="37">
        <v>2.97</v>
      </c>
      <c r="J37" s="38">
        <v>3.03</v>
      </c>
      <c r="K37" s="22"/>
      <c r="L37" s="22"/>
      <c r="M37" s="22"/>
      <c r="N37" s="22"/>
      <c r="O37" s="22"/>
      <c r="P37" s="22"/>
    </row>
    <row r="38" spans="1:16" ht="39" customHeight="1" x14ac:dyDescent="0.15">
      <c r="A38" s="22"/>
      <c r="B38" s="35"/>
      <c r="C38" s="1145" t="s">
        <v>580</v>
      </c>
      <c r="D38" s="1146"/>
      <c r="E38" s="1147"/>
      <c r="F38" s="36">
        <v>1.78</v>
      </c>
      <c r="G38" s="37">
        <v>1.3</v>
      </c>
      <c r="H38" s="37">
        <v>1.39</v>
      </c>
      <c r="I38" s="37">
        <v>1.73</v>
      </c>
      <c r="J38" s="38">
        <v>2.21</v>
      </c>
      <c r="K38" s="22"/>
      <c r="L38" s="22"/>
      <c r="M38" s="22"/>
      <c r="N38" s="22"/>
      <c r="O38" s="22"/>
      <c r="P38" s="22"/>
    </row>
    <row r="39" spans="1:16" ht="39" customHeight="1" x14ac:dyDescent="0.15">
      <c r="A39" s="22"/>
      <c r="B39" s="35"/>
      <c r="C39" s="1145" t="s">
        <v>581</v>
      </c>
      <c r="D39" s="1146"/>
      <c r="E39" s="1147"/>
      <c r="F39" s="36" t="s">
        <v>525</v>
      </c>
      <c r="G39" s="37">
        <v>0.3</v>
      </c>
      <c r="H39" s="37">
        <v>0.11</v>
      </c>
      <c r="I39" s="37">
        <v>0.38</v>
      </c>
      <c r="J39" s="38">
        <v>0.36</v>
      </c>
      <c r="K39" s="22"/>
      <c r="L39" s="22"/>
      <c r="M39" s="22"/>
      <c r="N39" s="22"/>
      <c r="O39" s="22"/>
      <c r="P39" s="22"/>
    </row>
    <row r="40" spans="1:16" ht="39" customHeight="1" x14ac:dyDescent="0.15">
      <c r="A40" s="22"/>
      <c r="B40" s="35"/>
      <c r="C40" s="1145" t="s">
        <v>582</v>
      </c>
      <c r="D40" s="1146"/>
      <c r="E40" s="1147"/>
      <c r="F40" s="36" t="s">
        <v>583</v>
      </c>
      <c r="G40" s="37" t="s">
        <v>584</v>
      </c>
      <c r="H40" s="37" t="s">
        <v>585</v>
      </c>
      <c r="I40" s="37" t="s">
        <v>586</v>
      </c>
      <c r="J40" s="38">
        <v>0.21</v>
      </c>
      <c r="K40" s="22"/>
      <c r="L40" s="22"/>
      <c r="M40" s="22"/>
      <c r="N40" s="22"/>
      <c r="O40" s="22"/>
      <c r="P40" s="22"/>
    </row>
    <row r="41" spans="1:16" ht="39" customHeight="1" x14ac:dyDescent="0.15">
      <c r="A41" s="22"/>
      <c r="B41" s="35"/>
      <c r="C41" s="1145" t="s">
        <v>587</v>
      </c>
      <c r="D41" s="1146"/>
      <c r="E41" s="1147"/>
      <c r="F41" s="36">
        <v>0.01</v>
      </c>
      <c r="G41" s="37">
        <v>0</v>
      </c>
      <c r="H41" s="37">
        <v>0.01</v>
      </c>
      <c r="I41" s="37">
        <v>0</v>
      </c>
      <c r="J41" s="38">
        <v>0</v>
      </c>
      <c r="K41" s="22"/>
      <c r="L41" s="22"/>
      <c r="M41" s="22"/>
      <c r="N41" s="22"/>
      <c r="O41" s="22"/>
      <c r="P41" s="22"/>
    </row>
    <row r="42" spans="1:16" ht="39" customHeight="1" x14ac:dyDescent="0.15">
      <c r="A42" s="22"/>
      <c r="B42" s="39"/>
      <c r="C42" s="1145" t="s">
        <v>588</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589</v>
      </c>
      <c r="D43" s="1149"/>
      <c r="E43" s="1150"/>
      <c r="F43" s="41">
        <v>0.01</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Uz89Jus6DkDPG7Giutum7XYHKwzTTbSlUCMECQ3YvqmNSZsWiNaaYbL8IzanXK96ObrxwAN8XJ+TGLY+6rLw==" saltValue="LZ4vQLr3FUDv532kKCVW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2187</v>
      </c>
      <c r="L45" s="60">
        <v>2217</v>
      </c>
      <c r="M45" s="60">
        <v>2160</v>
      </c>
      <c r="N45" s="60">
        <v>2165</v>
      </c>
      <c r="O45" s="61">
        <v>2117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15">
      <c r="A48" s="48"/>
      <c r="B48" s="1155"/>
      <c r="C48" s="1156"/>
      <c r="D48" s="62"/>
      <c r="E48" s="1161" t="s">
        <v>15</v>
      </c>
      <c r="F48" s="1161"/>
      <c r="G48" s="1161"/>
      <c r="H48" s="1161"/>
      <c r="I48" s="1161"/>
      <c r="J48" s="1162"/>
      <c r="K48" s="63">
        <v>547</v>
      </c>
      <c r="L48" s="64">
        <v>206</v>
      </c>
      <c r="M48" s="64">
        <v>164</v>
      </c>
      <c r="N48" s="64">
        <v>204</v>
      </c>
      <c r="O48" s="65">
        <v>189</v>
      </c>
      <c r="P48" s="48"/>
      <c r="Q48" s="48"/>
      <c r="R48" s="48"/>
      <c r="S48" s="48"/>
      <c r="T48" s="48"/>
      <c r="U48" s="48"/>
    </row>
    <row r="49" spans="1:21" ht="30.75" customHeight="1" x14ac:dyDescent="0.15">
      <c r="A49" s="48"/>
      <c r="B49" s="1155"/>
      <c r="C49" s="1156"/>
      <c r="D49" s="62"/>
      <c r="E49" s="1161" t="s">
        <v>16</v>
      </c>
      <c r="F49" s="1161"/>
      <c r="G49" s="1161"/>
      <c r="H49" s="1161"/>
      <c r="I49" s="1161"/>
      <c r="J49" s="1162"/>
      <c r="K49" s="63">
        <v>42</v>
      </c>
      <c r="L49" s="64">
        <v>62</v>
      </c>
      <c r="M49" s="64">
        <v>137</v>
      </c>
      <c r="N49" s="64">
        <v>114</v>
      </c>
      <c r="O49" s="65">
        <v>108</v>
      </c>
      <c r="P49" s="48"/>
      <c r="Q49" s="48"/>
      <c r="R49" s="48"/>
      <c r="S49" s="48"/>
      <c r="T49" s="48"/>
      <c r="U49" s="48"/>
    </row>
    <row r="50" spans="1:21" ht="30.75" customHeight="1" x14ac:dyDescent="0.15">
      <c r="A50" s="48"/>
      <c r="B50" s="1155"/>
      <c r="C50" s="1156"/>
      <c r="D50" s="62"/>
      <c r="E50" s="1161" t="s">
        <v>17</v>
      </c>
      <c r="F50" s="1161"/>
      <c r="G50" s="1161"/>
      <c r="H50" s="1161"/>
      <c r="I50" s="1161"/>
      <c r="J50" s="1162"/>
      <c r="K50" s="63">
        <v>103</v>
      </c>
      <c r="L50" s="64">
        <v>105</v>
      </c>
      <c r="M50" s="64">
        <v>88</v>
      </c>
      <c r="N50" s="64">
        <v>89</v>
      </c>
      <c r="O50" s="65">
        <v>90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t="s">
        <v>525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1883</v>
      </c>
      <c r="L52" s="64">
        <v>1851</v>
      </c>
      <c r="M52" s="64">
        <v>1821</v>
      </c>
      <c r="N52" s="64">
        <v>1752</v>
      </c>
      <c r="O52" s="65">
        <v>1659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996</v>
      </c>
      <c r="L53" s="69">
        <v>739</v>
      </c>
      <c r="M53" s="69">
        <v>728</v>
      </c>
      <c r="N53" s="69">
        <v>820</v>
      </c>
      <c r="O53" s="70">
        <v>845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2">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jgjvoN0WFa5wHC5geRWt9DXphEzMwz4ouFL8iFUaFFPFKKak9eNiix+Z8LIRJY+PCGtoaI5n0QnMzIQar+VAw==" saltValue="fwKUmbSnOWVOYfH+cmKwG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21134</v>
      </c>
      <c r="J41" s="356">
        <v>21118</v>
      </c>
      <c r="K41" s="356">
        <v>22147</v>
      </c>
      <c r="L41" s="356">
        <v>21934</v>
      </c>
      <c r="M41" s="357">
        <v>20547</v>
      </c>
    </row>
    <row r="42" spans="2:13" ht="27.75" customHeight="1" x14ac:dyDescent="0.15">
      <c r="B42" s="1186"/>
      <c r="C42" s="1187"/>
      <c r="D42" s="106"/>
      <c r="E42" s="1192" t="s">
        <v>34</v>
      </c>
      <c r="F42" s="1192"/>
      <c r="G42" s="1192"/>
      <c r="H42" s="1193"/>
      <c r="I42" s="358">
        <v>604</v>
      </c>
      <c r="J42" s="359">
        <v>565</v>
      </c>
      <c r="K42" s="359">
        <v>515</v>
      </c>
      <c r="L42" s="359">
        <v>474</v>
      </c>
      <c r="M42" s="360">
        <v>433</v>
      </c>
    </row>
    <row r="43" spans="2:13" ht="27.75" customHeight="1" x14ac:dyDescent="0.15">
      <c r="B43" s="1186"/>
      <c r="C43" s="1187"/>
      <c r="D43" s="106"/>
      <c r="E43" s="1192" t="s">
        <v>35</v>
      </c>
      <c r="F43" s="1192"/>
      <c r="G43" s="1192"/>
      <c r="H43" s="1193"/>
      <c r="I43" s="358">
        <v>8567</v>
      </c>
      <c r="J43" s="359">
        <v>8270</v>
      </c>
      <c r="K43" s="359">
        <v>7556</v>
      </c>
      <c r="L43" s="359">
        <v>6922</v>
      </c>
      <c r="M43" s="360">
        <v>6386</v>
      </c>
    </row>
    <row r="44" spans="2:13" ht="27.75" customHeight="1" x14ac:dyDescent="0.15">
      <c r="B44" s="1186"/>
      <c r="C44" s="1187"/>
      <c r="D44" s="106"/>
      <c r="E44" s="1192" t="s">
        <v>36</v>
      </c>
      <c r="F44" s="1192"/>
      <c r="G44" s="1192"/>
      <c r="H44" s="1193"/>
      <c r="I44" s="358">
        <v>1132</v>
      </c>
      <c r="J44" s="359">
        <v>1092</v>
      </c>
      <c r="K44" s="359">
        <v>955</v>
      </c>
      <c r="L44" s="359">
        <v>696</v>
      </c>
      <c r="M44" s="360">
        <v>634</v>
      </c>
    </row>
    <row r="45" spans="2:13" ht="27.75" customHeight="1" x14ac:dyDescent="0.15">
      <c r="B45" s="1186"/>
      <c r="C45" s="1187"/>
      <c r="D45" s="106"/>
      <c r="E45" s="1192" t="s">
        <v>37</v>
      </c>
      <c r="F45" s="1192"/>
      <c r="G45" s="1192"/>
      <c r="H45" s="1193"/>
      <c r="I45" s="358">
        <v>2939</v>
      </c>
      <c r="J45" s="359">
        <v>3089</v>
      </c>
      <c r="K45" s="359">
        <v>3106</v>
      </c>
      <c r="L45" s="359">
        <v>3172</v>
      </c>
      <c r="M45" s="360">
        <v>2950</v>
      </c>
    </row>
    <row r="46" spans="2:13" ht="27.75" customHeight="1" x14ac:dyDescent="0.15">
      <c r="B46" s="1186"/>
      <c r="C46" s="1187"/>
      <c r="D46" s="107"/>
      <c r="E46" s="1192" t="s">
        <v>38</v>
      </c>
      <c r="F46" s="1192"/>
      <c r="G46" s="1192"/>
      <c r="H46" s="1193"/>
      <c r="I46" s="358" t="s">
        <v>525</v>
      </c>
      <c r="J46" s="359" t="s">
        <v>525</v>
      </c>
      <c r="K46" s="359" t="s">
        <v>525</v>
      </c>
      <c r="L46" s="359" t="s">
        <v>525</v>
      </c>
      <c r="M46" s="360" t="s">
        <v>525</v>
      </c>
    </row>
    <row r="47" spans="2:13" ht="27.75" customHeight="1" x14ac:dyDescent="0.15">
      <c r="B47" s="1186"/>
      <c r="C47" s="1187"/>
      <c r="D47" s="108"/>
      <c r="E47" s="1194" t="s">
        <v>39</v>
      </c>
      <c r="F47" s="1195"/>
      <c r="G47" s="1195"/>
      <c r="H47" s="1196"/>
      <c r="I47" s="358" t="s">
        <v>525</v>
      </c>
      <c r="J47" s="359" t="s">
        <v>525</v>
      </c>
      <c r="K47" s="359" t="s">
        <v>525</v>
      </c>
      <c r="L47" s="359" t="s">
        <v>525</v>
      </c>
      <c r="M47" s="360" t="s">
        <v>525</v>
      </c>
    </row>
    <row r="48" spans="2:13" ht="27.75" customHeight="1" x14ac:dyDescent="0.15">
      <c r="B48" s="1186"/>
      <c r="C48" s="1187"/>
      <c r="D48" s="106"/>
      <c r="E48" s="1192" t="s">
        <v>40</v>
      </c>
      <c r="F48" s="1192"/>
      <c r="G48" s="1192"/>
      <c r="H48" s="1193"/>
      <c r="I48" s="358" t="s">
        <v>525</v>
      </c>
      <c r="J48" s="359" t="s">
        <v>525</v>
      </c>
      <c r="K48" s="359" t="s">
        <v>525</v>
      </c>
      <c r="L48" s="359" t="s">
        <v>525</v>
      </c>
      <c r="M48" s="360" t="s">
        <v>525</v>
      </c>
    </row>
    <row r="49" spans="2:13" ht="27.75" customHeight="1" x14ac:dyDescent="0.15">
      <c r="B49" s="1188"/>
      <c r="C49" s="1189"/>
      <c r="D49" s="106"/>
      <c r="E49" s="1192" t="s">
        <v>41</v>
      </c>
      <c r="F49" s="1192"/>
      <c r="G49" s="1192"/>
      <c r="H49" s="1193"/>
      <c r="I49" s="358" t="s">
        <v>525</v>
      </c>
      <c r="J49" s="359" t="s">
        <v>525</v>
      </c>
      <c r="K49" s="359" t="s">
        <v>525</v>
      </c>
      <c r="L49" s="359" t="s">
        <v>525</v>
      </c>
      <c r="M49" s="360" t="s">
        <v>525</v>
      </c>
    </row>
    <row r="50" spans="2:13" ht="27.75" customHeight="1" x14ac:dyDescent="0.15">
      <c r="B50" s="1197" t="s">
        <v>42</v>
      </c>
      <c r="C50" s="1198"/>
      <c r="D50" s="109"/>
      <c r="E50" s="1192" t="s">
        <v>43</v>
      </c>
      <c r="F50" s="1192"/>
      <c r="G50" s="1192"/>
      <c r="H50" s="1193"/>
      <c r="I50" s="358">
        <v>1884</v>
      </c>
      <c r="J50" s="359">
        <v>2226</v>
      </c>
      <c r="K50" s="359">
        <v>2145</v>
      </c>
      <c r="L50" s="359">
        <v>2844</v>
      </c>
      <c r="M50" s="360">
        <v>3420</v>
      </c>
    </row>
    <row r="51" spans="2:13" ht="27.75" customHeight="1" x14ac:dyDescent="0.15">
      <c r="B51" s="1186"/>
      <c r="C51" s="1187"/>
      <c r="D51" s="106"/>
      <c r="E51" s="1192" t="s">
        <v>44</v>
      </c>
      <c r="F51" s="1192"/>
      <c r="G51" s="1192"/>
      <c r="H51" s="1193"/>
      <c r="I51" s="358">
        <v>4079</v>
      </c>
      <c r="J51" s="359">
        <v>3863</v>
      </c>
      <c r="K51" s="359">
        <v>3604</v>
      </c>
      <c r="L51" s="359">
        <v>3456</v>
      </c>
      <c r="M51" s="360">
        <v>3345</v>
      </c>
    </row>
    <row r="52" spans="2:13" ht="27.75" customHeight="1" x14ac:dyDescent="0.15">
      <c r="B52" s="1188"/>
      <c r="C52" s="1189"/>
      <c r="D52" s="106"/>
      <c r="E52" s="1192" t="s">
        <v>45</v>
      </c>
      <c r="F52" s="1192"/>
      <c r="G52" s="1192"/>
      <c r="H52" s="1193"/>
      <c r="I52" s="358">
        <v>18065</v>
      </c>
      <c r="J52" s="359">
        <v>17817</v>
      </c>
      <c r="K52" s="359">
        <v>17521</v>
      </c>
      <c r="L52" s="359">
        <v>16895</v>
      </c>
      <c r="M52" s="360">
        <v>15961</v>
      </c>
    </row>
    <row r="53" spans="2:13" ht="27.75" customHeight="1" thickBot="1" x14ac:dyDescent="0.2">
      <c r="B53" s="1199" t="s">
        <v>46</v>
      </c>
      <c r="C53" s="1200"/>
      <c r="D53" s="110"/>
      <c r="E53" s="1201" t="s">
        <v>47</v>
      </c>
      <c r="F53" s="1201"/>
      <c r="G53" s="1201"/>
      <c r="H53" s="1202"/>
      <c r="I53" s="361">
        <v>10348</v>
      </c>
      <c r="J53" s="362">
        <v>10227</v>
      </c>
      <c r="K53" s="362">
        <v>11009</v>
      </c>
      <c r="L53" s="362">
        <v>10002</v>
      </c>
      <c r="M53" s="363">
        <v>8224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RXn1wM1OUZjm870CpVTr2rhrlHWqRt2M9N6WWNgTAQzr5Nadv3lSad28xJbzJ6H5TtZb6ukzRdsUlX3smQ9RQ==" saltValue="U7OYUByq/TeJSt7imAGq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318</v>
      </c>
      <c r="G55" s="122">
        <v>905</v>
      </c>
      <c r="H55" s="123">
        <v>1065</v>
      </c>
    </row>
    <row r="56" spans="2:8" ht="52.5" customHeight="1" x14ac:dyDescent="0.15">
      <c r="B56" s="124"/>
      <c r="C56" s="1213" t="s">
        <v>51</v>
      </c>
      <c r="D56" s="1213"/>
      <c r="E56" s="1214"/>
      <c r="F56" s="125">
        <v>135</v>
      </c>
      <c r="G56" s="125">
        <v>348</v>
      </c>
      <c r="H56" s="126">
        <v>344</v>
      </c>
    </row>
    <row r="57" spans="2:8" ht="53.25" customHeight="1" x14ac:dyDescent="0.15">
      <c r="B57" s="124"/>
      <c r="C57" s="1215" t="s">
        <v>52</v>
      </c>
      <c r="D57" s="1215"/>
      <c r="E57" s="1216"/>
      <c r="F57" s="127">
        <v>881</v>
      </c>
      <c r="G57" s="127">
        <v>693</v>
      </c>
      <c r="H57" s="128">
        <v>1026</v>
      </c>
    </row>
    <row r="58" spans="2:8" ht="45.75" customHeight="1" x14ac:dyDescent="0.15">
      <c r="B58" s="129"/>
      <c r="C58" s="1203" t="s">
        <v>603</v>
      </c>
      <c r="D58" s="1204"/>
      <c r="E58" s="1205"/>
      <c r="F58" s="130">
        <v>391</v>
      </c>
      <c r="G58" s="130">
        <v>162</v>
      </c>
      <c r="H58" s="131">
        <v>523</v>
      </c>
    </row>
    <row r="59" spans="2:8" ht="45.75" customHeight="1" x14ac:dyDescent="0.15">
      <c r="B59" s="129"/>
      <c r="C59" s="1203" t="s">
        <v>604</v>
      </c>
      <c r="D59" s="1204"/>
      <c r="E59" s="1205"/>
      <c r="F59" s="130">
        <v>208</v>
      </c>
      <c r="G59" s="130">
        <v>256</v>
      </c>
      <c r="H59" s="131">
        <v>318</v>
      </c>
    </row>
    <row r="60" spans="2:8" ht="45.75" customHeight="1" x14ac:dyDescent="0.15">
      <c r="B60" s="129"/>
      <c r="C60" s="1203" t="s">
        <v>605</v>
      </c>
      <c r="D60" s="1204"/>
      <c r="E60" s="1205"/>
      <c r="F60" s="130">
        <v>99</v>
      </c>
      <c r="G60" s="130">
        <v>98</v>
      </c>
      <c r="H60" s="131">
        <v>100</v>
      </c>
    </row>
    <row r="61" spans="2:8" ht="45.75" customHeight="1" x14ac:dyDescent="0.15">
      <c r="B61" s="129"/>
      <c r="C61" s="1203" t="s">
        <v>606</v>
      </c>
      <c r="D61" s="1204"/>
      <c r="E61" s="1205"/>
      <c r="F61" s="130">
        <v>40</v>
      </c>
      <c r="G61" s="130">
        <v>38</v>
      </c>
      <c r="H61" s="131">
        <v>36</v>
      </c>
    </row>
    <row r="62" spans="2:8" ht="45.75" customHeight="1" thickBot="1" x14ac:dyDescent="0.2">
      <c r="B62" s="132"/>
      <c r="C62" s="1206" t="s">
        <v>607</v>
      </c>
      <c r="D62" s="1207"/>
      <c r="E62" s="1208"/>
      <c r="F62" s="133">
        <v>22</v>
      </c>
      <c r="G62" s="133">
        <v>14</v>
      </c>
      <c r="H62" s="134">
        <v>17</v>
      </c>
    </row>
    <row r="63" spans="2:8" ht="52.5" customHeight="1" thickBot="1" x14ac:dyDescent="0.2">
      <c r="B63" s="135"/>
      <c r="C63" s="1209" t="s">
        <v>53</v>
      </c>
      <c r="D63" s="1209"/>
      <c r="E63" s="1210"/>
      <c r="F63" s="136">
        <v>1334</v>
      </c>
      <c r="G63" s="136">
        <v>1947</v>
      </c>
      <c r="H63" s="137">
        <v>2436</v>
      </c>
    </row>
    <row r="64" spans="2:8" x14ac:dyDescent="0.15"/>
  </sheetData>
  <sheetProtection algorithmName="SHA-512" hashValue="HuK4sMtW295rfNqdQmbac6bG8iSML0ioU94dHHL6DSF0kTsbsiYwR+s1z/veHrZ/fE6yNnJEFeCI3SrzbXzidg==" saltValue="PmESlIkpt6U1omJ+Rz9F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29096</v>
      </c>
      <c r="E3" s="156"/>
      <c r="F3" s="157">
        <v>41934</v>
      </c>
      <c r="G3" s="158"/>
      <c r="H3" s="159"/>
    </row>
    <row r="4" spans="1:8" x14ac:dyDescent="0.15">
      <c r="A4" s="160"/>
      <c r="B4" s="161"/>
      <c r="C4" s="162"/>
      <c r="D4" s="163">
        <v>11858</v>
      </c>
      <c r="E4" s="164"/>
      <c r="F4" s="165">
        <v>23352</v>
      </c>
      <c r="G4" s="166"/>
      <c r="H4" s="167"/>
    </row>
    <row r="5" spans="1:8" x14ac:dyDescent="0.15">
      <c r="A5" s="148" t="s">
        <v>558</v>
      </c>
      <c r="B5" s="153"/>
      <c r="C5" s="154"/>
      <c r="D5" s="155">
        <v>43057</v>
      </c>
      <c r="E5" s="156"/>
      <c r="F5" s="157">
        <v>45588</v>
      </c>
      <c r="G5" s="158"/>
      <c r="H5" s="159"/>
    </row>
    <row r="6" spans="1:8" x14ac:dyDescent="0.15">
      <c r="A6" s="160"/>
      <c r="B6" s="161"/>
      <c r="C6" s="162"/>
      <c r="D6" s="163">
        <v>28336</v>
      </c>
      <c r="E6" s="164"/>
      <c r="F6" s="165">
        <v>24150</v>
      </c>
      <c r="G6" s="166"/>
      <c r="H6" s="167"/>
    </row>
    <row r="7" spans="1:8" x14ac:dyDescent="0.15">
      <c r="A7" s="148" t="s">
        <v>559</v>
      </c>
      <c r="B7" s="153"/>
      <c r="C7" s="154"/>
      <c r="D7" s="155">
        <v>58974</v>
      </c>
      <c r="E7" s="156"/>
      <c r="F7" s="157">
        <v>45483</v>
      </c>
      <c r="G7" s="158"/>
      <c r="H7" s="159"/>
    </row>
    <row r="8" spans="1:8" x14ac:dyDescent="0.15">
      <c r="A8" s="160"/>
      <c r="B8" s="161"/>
      <c r="C8" s="162"/>
      <c r="D8" s="163">
        <v>50873</v>
      </c>
      <c r="E8" s="164"/>
      <c r="F8" s="165">
        <v>24241</v>
      </c>
      <c r="G8" s="166"/>
      <c r="H8" s="167"/>
    </row>
    <row r="9" spans="1:8" x14ac:dyDescent="0.15">
      <c r="A9" s="148" t="s">
        <v>560</v>
      </c>
      <c r="B9" s="153"/>
      <c r="C9" s="154"/>
      <c r="D9" s="155">
        <v>25428</v>
      </c>
      <c r="E9" s="156"/>
      <c r="F9" s="157">
        <v>45945</v>
      </c>
      <c r="G9" s="158"/>
      <c r="H9" s="159"/>
    </row>
    <row r="10" spans="1:8" x14ac:dyDescent="0.15">
      <c r="A10" s="160"/>
      <c r="B10" s="161"/>
      <c r="C10" s="162"/>
      <c r="D10" s="163">
        <v>19933</v>
      </c>
      <c r="E10" s="164"/>
      <c r="F10" s="165">
        <v>25180</v>
      </c>
      <c r="G10" s="166"/>
      <c r="H10" s="167"/>
    </row>
    <row r="11" spans="1:8" x14ac:dyDescent="0.15">
      <c r="A11" s="148" t="s">
        <v>561</v>
      </c>
      <c r="B11" s="153"/>
      <c r="C11" s="154"/>
      <c r="D11" s="155">
        <v>16452</v>
      </c>
      <c r="E11" s="156"/>
      <c r="F11" s="157">
        <v>44475</v>
      </c>
      <c r="G11" s="158"/>
      <c r="H11" s="159"/>
    </row>
    <row r="12" spans="1:8" x14ac:dyDescent="0.15">
      <c r="A12" s="160"/>
      <c r="B12" s="161"/>
      <c r="C12" s="168"/>
      <c r="D12" s="163">
        <v>12187</v>
      </c>
      <c r="E12" s="164"/>
      <c r="F12" s="165">
        <v>24780</v>
      </c>
      <c r="G12" s="166"/>
      <c r="H12" s="167"/>
    </row>
    <row r="13" spans="1:8" x14ac:dyDescent="0.15">
      <c r="A13" s="148"/>
      <c r="B13" s="153"/>
      <c r="C13" s="169"/>
      <c r="D13" s="170">
        <v>34601</v>
      </c>
      <c r="E13" s="171"/>
      <c r="F13" s="172">
        <v>44685</v>
      </c>
      <c r="G13" s="173"/>
      <c r="H13" s="159"/>
    </row>
    <row r="14" spans="1:8" x14ac:dyDescent="0.15">
      <c r="A14" s="160"/>
      <c r="B14" s="161"/>
      <c r="C14" s="162"/>
      <c r="D14" s="163">
        <v>24637</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3.11</v>
      </c>
      <c r="C19" s="174">
        <f>ROUND(VALUE(SUBSTITUTE(実質収支比率等に係る経年分析!G$48,"▲","-")),2)</f>
        <v>1.21</v>
      </c>
      <c r="D19" s="174">
        <f>ROUND(VALUE(SUBSTITUTE(実質収支比率等に係る経年分析!H$48,"▲","-")),2)</f>
        <v>4.33</v>
      </c>
      <c r="E19" s="174">
        <f>ROUND(VALUE(SUBSTITUTE(実質収支比率等に係る経年分析!I$48,"▲","-")),2)</f>
        <v>8.25</v>
      </c>
      <c r="F19" s="174">
        <f>ROUND(VALUE(SUBSTITUTE(実質収支比率等に係る経年分析!J$48,"▲","-")),2)</f>
        <v>10.119999999999999</v>
      </c>
    </row>
    <row r="20" spans="1:11" x14ac:dyDescent="0.15">
      <c r="A20" s="174" t="s">
        <v>57</v>
      </c>
      <c r="B20" s="174">
        <f>ROUND(VALUE(SUBSTITUTE(実質収支比率等に係る経年分析!F$47,"▲","-")),2)</f>
        <v>3.25</v>
      </c>
      <c r="C20" s="174">
        <f>ROUND(VALUE(SUBSTITUTE(実質収支比率等に係る経年分析!G$47,"▲","-")),2)</f>
        <v>3.66</v>
      </c>
      <c r="D20" s="174">
        <f>ROUND(VALUE(SUBSTITUTE(実質収支比率等に係る経年分析!H$47,"▲","-")),2)</f>
        <v>2.4900000000000002</v>
      </c>
      <c r="E20" s="174">
        <f>ROUND(VALUE(SUBSTITUTE(実質収支比率等に係る経年分析!I$47,"▲","-")),2)</f>
        <v>6.78</v>
      </c>
      <c r="F20" s="174">
        <f>ROUND(VALUE(SUBSTITUTE(実質収支比率等に係る経年分析!J$47,"▲","-")),2)</f>
        <v>8.15</v>
      </c>
    </row>
    <row r="21" spans="1:11" x14ac:dyDescent="0.15">
      <c r="A21" s="174" t="s">
        <v>58</v>
      </c>
      <c r="B21" s="174">
        <f>IF(ISNUMBER(VALUE(SUBSTITUTE(実質収支比率等に係る経年分析!F$49,"▲","-"))),ROUND(VALUE(SUBSTITUTE(実質収支比率等に係る経年分析!F$49,"▲","-")),2),NA())</f>
        <v>-1.61</v>
      </c>
      <c r="C21" s="174">
        <f>IF(ISNUMBER(VALUE(SUBSTITUTE(実質収支比率等に係る経年分析!G$49,"▲","-"))),ROUND(VALUE(SUBSTITUTE(実質収支比率等に係る経年分析!G$49,"▲","-")),2),NA())</f>
        <v>-1.48</v>
      </c>
      <c r="D21" s="174">
        <f>IF(ISNUMBER(VALUE(SUBSTITUTE(実質収支比率等に係る経年分析!H$49,"▲","-"))),ROUND(VALUE(SUBSTITUTE(実質収支比率等に係る経年分析!H$49,"▲","-")),2),NA())</f>
        <v>2.09</v>
      </c>
      <c r="E21" s="174">
        <f>IF(ISNUMBER(VALUE(SUBSTITUTE(実質収支比率等に係る経年分析!I$49,"▲","-"))),ROUND(VALUE(SUBSTITUTE(実質収支比率等に係る経年分析!I$49,"▲","-")),2),NA())</f>
        <v>8.51</v>
      </c>
      <c r="F21" s="174">
        <f>IF(ISNUMBER(VALUE(SUBSTITUTE(実質収支比率等に係る経年分析!J$49,"▲","-"))),ROUND(VALUE(SUBSTITUTE(実質収支比率等に係る経年分析!J$49,"▲","-")),2),NA())</f>
        <v>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住宅新築資金等貸付金特別会計</v>
      </c>
      <c r="B30" s="175">
        <f>IF(ROUND(VALUE(SUBSTITUTE(連結実質赤字比率に係る赤字・黒字の構成分析!F$40,"▲", "-")), 2) &lt; 0, ABS(ROUND(VALUE(SUBSTITUTE(連結実質赤字比率に係る赤字・黒字の構成分析!F$40,"▲", "-")), 2)), NA())</f>
        <v>0.42</v>
      </c>
      <c r="C30" s="175" t="e">
        <f>IF(ROUND(VALUE(SUBSTITUTE(連結実質赤字比率に係る赤字・黒字の構成分析!F$40,"▲", "-")), 2) &gt;= 0, ABS(ROUND(VALUE(SUBSTITUTE(連結実質赤字比率に係る赤字・黒字の構成分析!F$40,"▲", "-")), 2)), NA())</f>
        <v>#N/A</v>
      </c>
      <c r="D30" s="175">
        <f>IF(ROUND(VALUE(SUBSTITUTE(連結実質赤字比率に係る赤字・黒字の構成分析!G$40,"▲", "-")), 2) &lt; 0, ABS(ROUND(VALUE(SUBSTITUTE(連結実質赤字比率に係る赤字・黒字の構成分析!G$40,"▲", "-")), 2)), NA())</f>
        <v>0.35</v>
      </c>
      <c r="E30" s="175" t="e">
        <f>IF(ROUND(VALUE(SUBSTITUTE(連結実質赤字比率に係る赤字・黒字の構成分析!G$40,"▲", "-")), 2) &gt;= 0, ABS(ROUND(VALUE(SUBSTITUTE(連結実質赤字比率に係る赤字・黒字の構成分析!G$40,"▲", "-")), 2)), NA())</f>
        <v>#N/A</v>
      </c>
      <c r="F30" s="175">
        <f>IF(ROUND(VALUE(SUBSTITUTE(連結実質赤字比率に係る赤字・黒字の構成分析!H$40,"▲", "-")), 2) &lt; 0, ABS(ROUND(VALUE(SUBSTITUTE(連結実質赤字比率に係る赤字・黒字の構成分析!H$40,"▲", "-")), 2)), NA())</f>
        <v>0.23</v>
      </c>
      <c r="G30" s="175" t="e">
        <f>IF(ROUND(VALUE(SUBSTITUTE(連結実質赤字比率に係る赤字・黒字の構成分析!H$40,"▲", "-")), 2) &gt;= 0, ABS(ROUND(VALUE(SUBSTITUTE(連結実質赤字比率に係る赤字・黒字の構成分析!H$40,"▲", "-")), 2)), NA())</f>
        <v>#N/A</v>
      </c>
      <c r="H30" s="175">
        <f>IF(ROUND(VALUE(SUBSTITUTE(連結実質赤字比率に係る赤字・黒字の構成分析!I$40,"▲", "-")), 2) &lt; 0, ABS(ROUND(VALUE(SUBSTITUTE(連結実質赤字比率に係る赤字・黒字の構成分析!I$40,"▲", "-")), 2)), NA())</f>
        <v>0.12</v>
      </c>
      <c r="I30" s="175" t="e">
        <f>IF(ROUND(VALUE(SUBSTITUTE(連結実質赤字比率に係る赤字・黒字の構成分析!I$40,"▲", "-")), 2) &gt;= 0, ABS(ROUND(VALUE(SUBSTITUTE(連結実質赤字比率に係る赤字・黒字の構成分析!I$40,"▲", "-")), 2)), NA())</f>
        <v>#N/A</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0.21</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0.36</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1.73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2.21</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4.5599999999999996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8.3800000000000008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9.89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10.74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9.91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10.52</v>
      </c>
    </row>
    <row r="36" spans="1:16" x14ac:dyDescent="0.15">
      <c r="A36" s="175" t="str">
        <f>IF(連結実質赤字比率に係る赤字・黒字の構成分析!C$34="",NA(),連結実質赤字比率に係る赤字・黒字の構成分析!C$34)</f>
        <v>駐車場事業特別会計</v>
      </c>
      <c r="B36" s="175">
        <f>IF(ROUND(VALUE(SUBSTITUTE(連結実質赤字比率に係る赤字・黒字の構成分析!F$34,"▲", "-")), 2) &lt; 0, ABS(ROUND(VALUE(SUBSTITUTE(連結実質赤字比率に係る赤字・黒字の構成分析!F$34,"▲", "-")), 2)), NA())</f>
        <v>0.94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0.94</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0.95</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0.94</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0.98</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1883</v>
      </c>
      <c r="E42" s="176"/>
      <c r="F42" s="176"/>
      <c r="G42" s="176">
        <f>'実質公債費比率（分子）の構造'!L$52</f>
        <v>1851</v>
      </c>
      <c r="H42" s="176"/>
      <c r="I42" s="176"/>
      <c r="J42" s="176">
        <f>'実質公債費比率（分子）の構造'!M$52</f>
        <v>1821</v>
      </c>
      <c r="K42" s="176"/>
      <c r="L42" s="176"/>
      <c r="M42" s="176">
        <f>'実質公債費比率（分子）の構造'!N$52</f>
        <v>1752</v>
      </c>
      <c r="N42" s="176"/>
      <c r="O42" s="176"/>
      <c r="P42" s="176">
        <f>'実質公債費比率（分子）の構造'!O$52</f>
        <v>1659</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103</v>
      </c>
      <c r="C44" s="176"/>
      <c r="D44" s="176"/>
      <c r="E44" s="176">
        <f>'実質公債費比率（分子）の構造'!L$50</f>
        <v>105</v>
      </c>
      <c r="F44" s="176"/>
      <c r="G44" s="176"/>
      <c r="H44" s="176">
        <f>'実質公債費比率（分子）の構造'!M$50</f>
        <v>88</v>
      </c>
      <c r="I44" s="176"/>
      <c r="J44" s="176"/>
      <c r="K44" s="176">
        <f>'実質公債費比率（分子）の構造'!N$50</f>
        <v>89</v>
      </c>
      <c r="L44" s="176"/>
      <c r="M44" s="176"/>
      <c r="N44" s="176">
        <f>'実質公債費比率（分子）の構造'!O$50</f>
        <v>90</v>
      </c>
      <c r="O44" s="176"/>
      <c r="P44" s="176"/>
    </row>
    <row r="45" spans="1:16" x14ac:dyDescent="0.15">
      <c r="A45" s="176" t="s">
        <v>68</v>
      </c>
      <c r="B45" s="176">
        <f>'実質公債費比率（分子）の構造'!K$49</f>
        <v>42</v>
      </c>
      <c r="C45" s="176"/>
      <c r="D45" s="176"/>
      <c r="E45" s="176">
        <f>'実質公債費比率（分子）の構造'!L$49</f>
        <v>62</v>
      </c>
      <c r="F45" s="176"/>
      <c r="G45" s="176"/>
      <c r="H45" s="176">
        <f>'実質公債費比率（分子）の構造'!M$49</f>
        <v>137</v>
      </c>
      <c r="I45" s="176"/>
      <c r="J45" s="176"/>
      <c r="K45" s="176">
        <f>'実質公債費比率（分子）の構造'!N$49</f>
        <v>114</v>
      </c>
      <c r="L45" s="176"/>
      <c r="M45" s="176"/>
      <c r="N45" s="176">
        <f>'実質公債費比率（分子）の構造'!O$49</f>
        <v>108</v>
      </c>
      <c r="O45" s="176"/>
      <c r="P45" s="176"/>
    </row>
    <row r="46" spans="1:16" x14ac:dyDescent="0.15">
      <c r="A46" s="176" t="s">
        <v>69</v>
      </c>
      <c r="B46" s="176">
        <f>'実質公債費比率（分子）の構造'!K$48</f>
        <v>547</v>
      </c>
      <c r="C46" s="176"/>
      <c r="D46" s="176"/>
      <c r="E46" s="176">
        <f>'実質公債費比率（分子）の構造'!L$48</f>
        <v>206</v>
      </c>
      <c r="F46" s="176"/>
      <c r="G46" s="176"/>
      <c r="H46" s="176">
        <f>'実質公債費比率（分子）の構造'!M$48</f>
        <v>164</v>
      </c>
      <c r="I46" s="176"/>
      <c r="J46" s="176"/>
      <c r="K46" s="176">
        <f>'実質公債費比率（分子）の構造'!N$48</f>
        <v>204</v>
      </c>
      <c r="L46" s="176"/>
      <c r="M46" s="176"/>
      <c r="N46" s="176">
        <f>'実質公債費比率（分子）の構造'!O$48</f>
        <v>189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2187</v>
      </c>
      <c r="C49" s="176"/>
      <c r="D49" s="176"/>
      <c r="E49" s="176">
        <f>'実質公債費比率（分子）の構造'!L$45</f>
        <v>2217</v>
      </c>
      <c r="F49" s="176"/>
      <c r="G49" s="176"/>
      <c r="H49" s="176">
        <f>'実質公債費比率（分子）の構造'!M$45</f>
        <v>2160</v>
      </c>
      <c r="I49" s="176"/>
      <c r="J49" s="176"/>
      <c r="K49" s="176">
        <f>'実質公債費比率（分子）の構造'!N$45</f>
        <v>2165</v>
      </c>
      <c r="L49" s="176"/>
      <c r="M49" s="176"/>
      <c r="N49" s="176">
        <f>'実質公債費比率（分子）の構造'!O$45</f>
        <v>2117</v>
      </c>
      <c r="O49" s="176"/>
      <c r="P49" s="176"/>
    </row>
    <row r="50" spans="1:16" x14ac:dyDescent="0.15">
      <c r="A50" s="176" t="s">
        <v>73</v>
      </c>
      <c r="B50" s="176" t="e">
        <f>NA()</f>
        <v>#N/A</v>
      </c>
      <c r="C50" s="176">
        <f>IF(ISNUMBER('実質公債費比率（分子）の構造'!K$53),'実質公債費比率（分子）の構造'!K$53,NA())</f>
        <v>996</v>
      </c>
      <c r="D50" s="176" t="e">
        <f>NA()</f>
        <v>#N/A</v>
      </c>
      <c r="E50" s="176" t="e">
        <f>NA()</f>
        <v>#N/A</v>
      </c>
      <c r="F50" s="176">
        <f>IF(ISNUMBER('実質公債費比率（分子）の構造'!L$53),'実質公債費比率（分子）の構造'!L$53,NA())</f>
        <v>739</v>
      </c>
      <c r="G50" s="176" t="e">
        <f>NA()</f>
        <v>#N/A</v>
      </c>
      <c r="H50" s="176" t="e">
        <f>NA()</f>
        <v>#N/A</v>
      </c>
      <c r="I50" s="176">
        <f>IF(ISNUMBER('実質公債費比率（分子）の構造'!M$53),'実質公債費比率（分子）の構造'!M$53,NA())</f>
        <v>728</v>
      </c>
      <c r="J50" s="176" t="e">
        <f>NA()</f>
        <v>#N/A</v>
      </c>
      <c r="K50" s="176" t="e">
        <f>NA()</f>
        <v>#N/A</v>
      </c>
      <c r="L50" s="176">
        <f>IF(ISNUMBER('実質公債費比率（分子）の構造'!N$53),'実質公債費比率（分子）の構造'!N$53,NA())</f>
        <v>820</v>
      </c>
      <c r="M50" s="176" t="e">
        <f>NA()</f>
        <v>#N/A</v>
      </c>
      <c r="N50" s="176" t="e">
        <f>NA()</f>
        <v>#N/A</v>
      </c>
      <c r="O50" s="176">
        <f>IF(ISNUMBER('実質公債費比率（分子）の構造'!O$53),'実質公債費比率（分子）の構造'!O$53,NA())</f>
        <v>845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18065</v>
      </c>
      <c r="E56" s="175"/>
      <c r="F56" s="175"/>
      <c r="G56" s="175">
        <f>'将来負担比率（分子）の構造'!J$52</f>
        <v>17817</v>
      </c>
      <c r="H56" s="175"/>
      <c r="I56" s="175"/>
      <c r="J56" s="175">
        <f>'将来負担比率（分子）の構造'!K$52</f>
        <v>17521</v>
      </c>
      <c r="K56" s="175"/>
      <c r="L56" s="175"/>
      <c r="M56" s="175">
        <f>'将来負担比率（分子）の構造'!L$52</f>
        <v>16895</v>
      </c>
      <c r="N56" s="175"/>
      <c r="O56" s="175"/>
      <c r="P56" s="175">
        <f>'将来負担比率（分子）の構造'!M$52</f>
        <v>15961</v>
      </c>
    </row>
    <row r="57" spans="1:16" x14ac:dyDescent="0.15">
      <c r="A57" s="175" t="s">
        <v>44</v>
      </c>
      <c r="B57" s="175"/>
      <c r="C57" s="175"/>
      <c r="D57" s="175">
        <f>'将来負担比率（分子）の構造'!I$51</f>
        <v>4079</v>
      </c>
      <c r="E57" s="175"/>
      <c r="F57" s="175"/>
      <c r="G57" s="175">
        <f>'将来負担比率（分子）の構造'!J$51</f>
        <v>3863</v>
      </c>
      <c r="H57" s="175"/>
      <c r="I57" s="175"/>
      <c r="J57" s="175">
        <f>'将来負担比率（分子）の構造'!K$51</f>
        <v>3604</v>
      </c>
      <c r="K57" s="175"/>
      <c r="L57" s="175"/>
      <c r="M57" s="175">
        <f>'将来負担比率（分子）の構造'!L$51</f>
        <v>3456</v>
      </c>
      <c r="N57" s="175"/>
      <c r="O57" s="175"/>
      <c r="P57" s="175">
        <f>'将来負担比率（分子）の構造'!M$51</f>
        <v>3345</v>
      </c>
    </row>
    <row r="58" spans="1:16" x14ac:dyDescent="0.15">
      <c r="A58" s="175" t="s">
        <v>43</v>
      </c>
      <c r="B58" s="175"/>
      <c r="C58" s="175"/>
      <c r="D58" s="175">
        <f>'将来負担比率（分子）の構造'!I$50</f>
        <v>1884</v>
      </c>
      <c r="E58" s="175"/>
      <c r="F58" s="175"/>
      <c r="G58" s="175">
        <f>'将来負担比率（分子）の構造'!J$50</f>
        <v>2226</v>
      </c>
      <c r="H58" s="175"/>
      <c r="I58" s="175"/>
      <c r="J58" s="175">
        <f>'将来負担比率（分子）の構造'!K$50</f>
        <v>2145</v>
      </c>
      <c r="K58" s="175"/>
      <c r="L58" s="175"/>
      <c r="M58" s="175">
        <f>'将来負担比率（分子）の構造'!L$50</f>
        <v>2844</v>
      </c>
      <c r="N58" s="175"/>
      <c r="O58" s="175"/>
      <c r="P58" s="175">
        <f>'将来負担比率（分子）の構造'!M$50</f>
        <v>3420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2939</v>
      </c>
      <c r="C62" s="175"/>
      <c r="D62" s="175"/>
      <c r="E62" s="175">
        <f>'将来負担比率（分子）の構造'!J$45</f>
        <v>3089</v>
      </c>
      <c r="F62" s="175"/>
      <c r="G62" s="175"/>
      <c r="H62" s="175">
        <f>'将来負担比率（分子）の構造'!K$45</f>
        <v>3106</v>
      </c>
      <c r="I62" s="175"/>
      <c r="J62" s="175"/>
      <c r="K62" s="175">
        <f>'将来負担比率（分子）の構造'!L$45</f>
        <v>3172</v>
      </c>
      <c r="L62" s="175"/>
      <c r="M62" s="175"/>
      <c r="N62" s="175">
        <f>'将来負担比率（分子）の構造'!M$45</f>
        <v>2950</v>
      </c>
      <c r="O62" s="175"/>
      <c r="P62" s="175"/>
    </row>
    <row r="63" spans="1:16" x14ac:dyDescent="0.15">
      <c r="A63" s="175" t="s">
        <v>36</v>
      </c>
      <c r="B63" s="175">
        <f>'将来負担比率（分子）の構造'!I$44</f>
        <v>1132</v>
      </c>
      <c r="C63" s="175"/>
      <c r="D63" s="175"/>
      <c r="E63" s="175">
        <f>'将来負担比率（分子）の構造'!J$44</f>
        <v>1092</v>
      </c>
      <c r="F63" s="175"/>
      <c r="G63" s="175"/>
      <c r="H63" s="175">
        <f>'将来負担比率（分子）の構造'!K$44</f>
        <v>955</v>
      </c>
      <c r="I63" s="175"/>
      <c r="J63" s="175"/>
      <c r="K63" s="175">
        <f>'将来負担比率（分子）の構造'!L$44</f>
        <v>696</v>
      </c>
      <c r="L63" s="175"/>
      <c r="M63" s="175"/>
      <c r="N63" s="175">
        <f>'将来負担比率（分子）の構造'!M$44</f>
        <v>634</v>
      </c>
      <c r="O63" s="175"/>
      <c r="P63" s="175"/>
    </row>
    <row r="64" spans="1:16" x14ac:dyDescent="0.15">
      <c r="A64" s="175" t="s">
        <v>35</v>
      </c>
      <c r="B64" s="175">
        <f>'将来負担比率（分子）の構造'!I$43</f>
        <v>8567</v>
      </c>
      <c r="C64" s="175"/>
      <c r="D64" s="175"/>
      <c r="E64" s="175">
        <f>'将来負担比率（分子）の構造'!J$43</f>
        <v>8270</v>
      </c>
      <c r="F64" s="175"/>
      <c r="G64" s="175"/>
      <c r="H64" s="175">
        <f>'将来負担比率（分子）の構造'!K$43</f>
        <v>7556</v>
      </c>
      <c r="I64" s="175"/>
      <c r="J64" s="175"/>
      <c r="K64" s="175">
        <f>'将来負担比率（分子）の構造'!L$43</f>
        <v>6922</v>
      </c>
      <c r="L64" s="175"/>
      <c r="M64" s="175"/>
      <c r="N64" s="175">
        <f>'将来負担比率（分子）の構造'!M$43</f>
        <v>6386</v>
      </c>
      <c r="O64" s="175"/>
      <c r="P64" s="175"/>
    </row>
    <row r="65" spans="1:16" x14ac:dyDescent="0.15">
      <c r="A65" s="175" t="s">
        <v>34</v>
      </c>
      <c r="B65" s="175">
        <f>'将来負担比率（分子）の構造'!I$42</f>
        <v>604</v>
      </c>
      <c r="C65" s="175"/>
      <c r="D65" s="175"/>
      <c r="E65" s="175">
        <f>'将来負担比率（分子）の構造'!J$42</f>
        <v>565</v>
      </c>
      <c r="F65" s="175"/>
      <c r="G65" s="175"/>
      <c r="H65" s="175">
        <f>'将来負担比率（分子）の構造'!K$42</f>
        <v>515</v>
      </c>
      <c r="I65" s="175"/>
      <c r="J65" s="175"/>
      <c r="K65" s="175">
        <f>'将来負担比率（分子）の構造'!L$42</f>
        <v>474</v>
      </c>
      <c r="L65" s="175"/>
      <c r="M65" s="175"/>
      <c r="N65" s="175">
        <f>'将来負担比率（分子）の構造'!M$42</f>
        <v>433</v>
      </c>
      <c r="O65" s="175"/>
      <c r="P65" s="175"/>
    </row>
    <row r="66" spans="1:16" x14ac:dyDescent="0.15">
      <c r="A66" s="175" t="s">
        <v>33</v>
      </c>
      <c r="B66" s="175">
        <f>'将来負担比率（分子）の構造'!I$41</f>
        <v>21134</v>
      </c>
      <c r="C66" s="175"/>
      <c r="D66" s="175"/>
      <c r="E66" s="175">
        <f>'将来負担比率（分子）の構造'!J$41</f>
        <v>21118</v>
      </c>
      <c r="F66" s="175"/>
      <c r="G66" s="175"/>
      <c r="H66" s="175">
        <f>'将来負担比率（分子）の構造'!K$41</f>
        <v>22147</v>
      </c>
      <c r="I66" s="175"/>
      <c r="J66" s="175"/>
      <c r="K66" s="175">
        <f>'将来負担比率（分子）の構造'!L$41</f>
        <v>21934</v>
      </c>
      <c r="L66" s="175"/>
      <c r="M66" s="175"/>
      <c r="N66" s="175">
        <f>'将来負担比率（分子）の構造'!M$41</f>
        <v>20547</v>
      </c>
      <c r="O66" s="175"/>
      <c r="P66" s="175"/>
    </row>
    <row r="67" spans="1:16" x14ac:dyDescent="0.15">
      <c r="A67" s="175" t="s">
        <v>77</v>
      </c>
      <c r="B67" s="175" t="e">
        <f>NA()</f>
        <v>#N/A</v>
      </c>
      <c r="C67" s="175">
        <f>IF(ISNUMBER('将来負担比率（分子）の構造'!I$53), IF('将来負担比率（分子）の構造'!I$53 &lt; 0, 0, '将来負担比率（分子）の構造'!I$53), NA())</f>
        <v>10348</v>
      </c>
      <c r="D67" s="175" t="e">
        <f>NA()</f>
        <v>#N/A</v>
      </c>
      <c r="E67" s="175" t="e">
        <f>NA()</f>
        <v>#N/A</v>
      </c>
      <c r="F67" s="175">
        <f>IF(ISNUMBER('将来負担比率（分子）の構造'!J$53), IF('将来負担比率（分子）の構造'!J$53 &lt; 0, 0, '将来負担比率（分子）の構造'!J$53), NA())</f>
        <v>10227</v>
      </c>
      <c r="G67" s="175" t="e">
        <f>NA()</f>
        <v>#N/A</v>
      </c>
      <c r="H67" s="175" t="e">
        <f>NA()</f>
        <v>#N/A</v>
      </c>
      <c r="I67" s="175">
        <f>IF(ISNUMBER('将来負担比率（分子）の構造'!K$53), IF('将来負担比率（分子）の構造'!K$53 &lt; 0, 0, '将来負担比率（分子）の構造'!K$53), NA())</f>
        <v>11009</v>
      </c>
      <c r="J67" s="175" t="e">
        <f>NA()</f>
        <v>#N/A</v>
      </c>
      <c r="K67" s="175" t="e">
        <f>NA()</f>
        <v>#N/A</v>
      </c>
      <c r="L67" s="175">
        <f>IF(ISNUMBER('将来負担比率（分子）の構造'!L$53), IF('将来負担比率（分子）の構造'!L$53 &lt; 0, 0, '将来負担比率（分子）の構造'!L$53), NA())</f>
        <v>10002</v>
      </c>
      <c r="M67" s="175" t="e">
        <f>NA()</f>
        <v>#N/A</v>
      </c>
      <c r="N67" s="175" t="e">
        <f>NA()</f>
        <v>#N/A</v>
      </c>
      <c r="O67" s="175">
        <f>IF(ISNUMBER('将来負担比率（分子）の構造'!M$53), IF('将来負担比率（分子）の構造'!M$53 &lt; 0, 0, '将来負担比率（分子）の構造'!M$53), NA())</f>
        <v>8224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318</v>
      </c>
      <c r="C72" s="179">
        <f>基金残高に係る経年分析!G55</f>
        <v>905</v>
      </c>
      <c r="D72" s="179">
        <f>基金残高に係る経年分析!H55</f>
        <v>1065</v>
      </c>
    </row>
    <row r="73" spans="1:16" x14ac:dyDescent="0.15">
      <c r="A73" s="178" t="s">
        <v>80</v>
      </c>
      <c r="B73" s="179">
        <f>基金残高に係る経年分析!F56</f>
        <v>135</v>
      </c>
      <c r="C73" s="179">
        <f>基金残高に係る経年分析!G56</f>
        <v>348</v>
      </c>
      <c r="D73" s="179">
        <f>基金残高に係る経年分析!H56</f>
        <v>344</v>
      </c>
    </row>
    <row r="74" spans="1:16" x14ac:dyDescent="0.15">
      <c r="A74" s="178" t="s">
        <v>81</v>
      </c>
      <c r="B74" s="179">
        <f>基金残高に係る経年分析!F57</f>
        <v>881</v>
      </c>
      <c r="C74" s="179">
        <f>基金残高に係る経年分析!G57</f>
        <v>693</v>
      </c>
      <c r="D74" s="179">
        <f>基金残高に係る経年分析!H57</f>
        <v>1026</v>
      </c>
    </row>
  </sheetData>
  <sheetProtection algorithmName="SHA-512" hashValue="Q6ocAqOP6lUjtvHruFxH6BNOCxUA9PWWmuBFMNQXMqQTUunmzQbIZBUO9aoD1qFVbBtZ4blzdVEZuoqDqIC8MQ==" saltValue="r+6FxZYlwK365CSMZXhQ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6374655</v>
      </c>
      <c r="S5" s="613"/>
      <c r="T5" s="613"/>
      <c r="U5" s="613"/>
      <c r="V5" s="613"/>
      <c r="W5" s="613"/>
      <c r="X5" s="613"/>
      <c r="Y5" s="614"/>
      <c r="Z5" s="615">
        <v>24.8</v>
      </c>
      <c r="AA5" s="615"/>
      <c r="AB5" s="615"/>
      <c r="AC5" s="615"/>
      <c r="AD5" s="616">
        <v>5934090</v>
      </c>
      <c r="AE5" s="616"/>
      <c r="AF5" s="616"/>
      <c r="AG5" s="616"/>
      <c r="AH5" s="616"/>
      <c r="AI5" s="616"/>
      <c r="AJ5" s="616"/>
      <c r="AK5" s="616"/>
      <c r="AL5" s="617">
        <v>45.3</v>
      </c>
      <c r="AM5" s="618"/>
      <c r="AN5" s="618"/>
      <c r="AO5" s="619"/>
      <c r="AP5" s="609" t="s">
        <v>231</v>
      </c>
      <c r="AQ5" s="610"/>
      <c r="AR5" s="610"/>
      <c r="AS5" s="610"/>
      <c r="AT5" s="610"/>
      <c r="AU5" s="610"/>
      <c r="AV5" s="610"/>
      <c r="AW5" s="610"/>
      <c r="AX5" s="610"/>
      <c r="AY5" s="610"/>
      <c r="AZ5" s="610"/>
      <c r="BA5" s="610"/>
      <c r="BB5" s="610"/>
      <c r="BC5" s="610"/>
      <c r="BD5" s="610"/>
      <c r="BE5" s="610"/>
      <c r="BF5" s="611"/>
      <c r="BG5" s="623">
        <v>5934090</v>
      </c>
      <c r="BH5" s="624"/>
      <c r="BI5" s="624"/>
      <c r="BJ5" s="624"/>
      <c r="BK5" s="624"/>
      <c r="BL5" s="624"/>
      <c r="BM5" s="624"/>
      <c r="BN5" s="625"/>
      <c r="BO5" s="626">
        <v>93.1</v>
      </c>
      <c r="BP5" s="626"/>
      <c r="BQ5" s="626"/>
      <c r="BR5" s="626"/>
      <c r="BS5" s="627">
        <v>53921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176202</v>
      </c>
      <c r="S6" s="624"/>
      <c r="T6" s="624"/>
      <c r="U6" s="624"/>
      <c r="V6" s="624"/>
      <c r="W6" s="624"/>
      <c r="X6" s="624"/>
      <c r="Y6" s="625"/>
      <c r="Z6" s="626">
        <v>0.7</v>
      </c>
      <c r="AA6" s="626"/>
      <c r="AB6" s="626"/>
      <c r="AC6" s="626"/>
      <c r="AD6" s="627">
        <v>176202</v>
      </c>
      <c r="AE6" s="627"/>
      <c r="AF6" s="627"/>
      <c r="AG6" s="627"/>
      <c r="AH6" s="627"/>
      <c r="AI6" s="627"/>
      <c r="AJ6" s="627"/>
      <c r="AK6" s="627"/>
      <c r="AL6" s="628">
        <v>1.3</v>
      </c>
      <c r="AM6" s="629"/>
      <c r="AN6" s="629"/>
      <c r="AO6" s="630"/>
      <c r="AP6" s="620" t="s">
        <v>236</v>
      </c>
      <c r="AQ6" s="621"/>
      <c r="AR6" s="621"/>
      <c r="AS6" s="621"/>
      <c r="AT6" s="621"/>
      <c r="AU6" s="621"/>
      <c r="AV6" s="621"/>
      <c r="AW6" s="621"/>
      <c r="AX6" s="621"/>
      <c r="AY6" s="621"/>
      <c r="AZ6" s="621"/>
      <c r="BA6" s="621"/>
      <c r="BB6" s="621"/>
      <c r="BC6" s="621"/>
      <c r="BD6" s="621"/>
      <c r="BE6" s="621"/>
      <c r="BF6" s="622"/>
      <c r="BG6" s="623">
        <v>5934090</v>
      </c>
      <c r="BH6" s="624"/>
      <c r="BI6" s="624"/>
      <c r="BJ6" s="624"/>
      <c r="BK6" s="624"/>
      <c r="BL6" s="624"/>
      <c r="BM6" s="624"/>
      <c r="BN6" s="625"/>
      <c r="BO6" s="626">
        <v>93.1</v>
      </c>
      <c r="BP6" s="626"/>
      <c r="BQ6" s="626"/>
      <c r="BR6" s="626"/>
      <c r="BS6" s="627">
        <v>53921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199741</v>
      </c>
      <c r="CS6" s="624"/>
      <c r="CT6" s="624"/>
      <c r="CU6" s="624"/>
      <c r="CV6" s="624"/>
      <c r="CW6" s="624"/>
      <c r="CX6" s="624"/>
      <c r="CY6" s="625"/>
      <c r="CZ6" s="617">
        <v>0.8</v>
      </c>
      <c r="DA6" s="618"/>
      <c r="DB6" s="618"/>
      <c r="DC6" s="634"/>
      <c r="DD6" s="632" t="s">
        <v>238</v>
      </c>
      <c r="DE6" s="624"/>
      <c r="DF6" s="624"/>
      <c r="DG6" s="624"/>
      <c r="DH6" s="624"/>
      <c r="DI6" s="624"/>
      <c r="DJ6" s="624"/>
      <c r="DK6" s="624"/>
      <c r="DL6" s="624"/>
      <c r="DM6" s="624"/>
      <c r="DN6" s="624"/>
      <c r="DO6" s="624"/>
      <c r="DP6" s="625"/>
      <c r="DQ6" s="632">
        <v>199681</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3301</v>
      </c>
      <c r="S7" s="624"/>
      <c r="T7" s="624"/>
      <c r="U7" s="624"/>
      <c r="V7" s="624"/>
      <c r="W7" s="624"/>
      <c r="X7" s="624"/>
      <c r="Y7" s="625"/>
      <c r="Z7" s="626">
        <v>0</v>
      </c>
      <c r="AA7" s="626"/>
      <c r="AB7" s="626"/>
      <c r="AC7" s="626"/>
      <c r="AD7" s="627">
        <v>3301</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2808556</v>
      </c>
      <c r="BH7" s="624"/>
      <c r="BI7" s="624"/>
      <c r="BJ7" s="624"/>
      <c r="BK7" s="624"/>
      <c r="BL7" s="624"/>
      <c r="BM7" s="624"/>
      <c r="BN7" s="625"/>
      <c r="BO7" s="626">
        <v>44.1</v>
      </c>
      <c r="BP7" s="626"/>
      <c r="BQ7" s="626"/>
      <c r="BR7" s="626"/>
      <c r="BS7" s="627">
        <v>53921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3840560</v>
      </c>
      <c r="CS7" s="624"/>
      <c r="CT7" s="624"/>
      <c r="CU7" s="624"/>
      <c r="CV7" s="624"/>
      <c r="CW7" s="624"/>
      <c r="CX7" s="624"/>
      <c r="CY7" s="625"/>
      <c r="CZ7" s="626">
        <v>15.8</v>
      </c>
      <c r="DA7" s="626"/>
      <c r="DB7" s="626"/>
      <c r="DC7" s="626"/>
      <c r="DD7" s="632">
        <v>254450</v>
      </c>
      <c r="DE7" s="624"/>
      <c r="DF7" s="624"/>
      <c r="DG7" s="624"/>
      <c r="DH7" s="624"/>
      <c r="DI7" s="624"/>
      <c r="DJ7" s="624"/>
      <c r="DK7" s="624"/>
      <c r="DL7" s="624"/>
      <c r="DM7" s="624"/>
      <c r="DN7" s="624"/>
      <c r="DO7" s="624"/>
      <c r="DP7" s="625"/>
      <c r="DQ7" s="632">
        <v>3222362</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70028</v>
      </c>
      <c r="S8" s="624"/>
      <c r="T8" s="624"/>
      <c r="U8" s="624"/>
      <c r="V8" s="624"/>
      <c r="W8" s="624"/>
      <c r="X8" s="624"/>
      <c r="Y8" s="625"/>
      <c r="Z8" s="626">
        <v>0.3</v>
      </c>
      <c r="AA8" s="626"/>
      <c r="AB8" s="626"/>
      <c r="AC8" s="626"/>
      <c r="AD8" s="627">
        <v>70028</v>
      </c>
      <c r="AE8" s="627"/>
      <c r="AF8" s="627"/>
      <c r="AG8" s="627"/>
      <c r="AH8" s="627"/>
      <c r="AI8" s="627"/>
      <c r="AJ8" s="627"/>
      <c r="AK8" s="627"/>
      <c r="AL8" s="628">
        <v>0.5</v>
      </c>
      <c r="AM8" s="629"/>
      <c r="AN8" s="629"/>
      <c r="AO8" s="630"/>
      <c r="AP8" s="620" t="s">
        <v>243</v>
      </c>
      <c r="AQ8" s="621"/>
      <c r="AR8" s="621"/>
      <c r="AS8" s="621"/>
      <c r="AT8" s="621"/>
      <c r="AU8" s="621"/>
      <c r="AV8" s="621"/>
      <c r="AW8" s="621"/>
      <c r="AX8" s="621"/>
      <c r="AY8" s="621"/>
      <c r="AZ8" s="621"/>
      <c r="BA8" s="621"/>
      <c r="BB8" s="621"/>
      <c r="BC8" s="621"/>
      <c r="BD8" s="621"/>
      <c r="BE8" s="621"/>
      <c r="BF8" s="622"/>
      <c r="BG8" s="623">
        <v>92542</v>
      </c>
      <c r="BH8" s="624"/>
      <c r="BI8" s="624"/>
      <c r="BJ8" s="624"/>
      <c r="BK8" s="624"/>
      <c r="BL8" s="624"/>
      <c r="BM8" s="624"/>
      <c r="BN8" s="625"/>
      <c r="BO8" s="626">
        <v>1.5</v>
      </c>
      <c r="BP8" s="626"/>
      <c r="BQ8" s="626"/>
      <c r="BR8" s="626"/>
      <c r="BS8" s="627" t="s">
        <v>178</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10412184</v>
      </c>
      <c r="CS8" s="624"/>
      <c r="CT8" s="624"/>
      <c r="CU8" s="624"/>
      <c r="CV8" s="624"/>
      <c r="CW8" s="624"/>
      <c r="CX8" s="624"/>
      <c r="CY8" s="625"/>
      <c r="CZ8" s="626">
        <v>42.8</v>
      </c>
      <c r="DA8" s="626"/>
      <c r="DB8" s="626"/>
      <c r="DC8" s="626"/>
      <c r="DD8" s="632">
        <v>4480</v>
      </c>
      <c r="DE8" s="624"/>
      <c r="DF8" s="624"/>
      <c r="DG8" s="624"/>
      <c r="DH8" s="624"/>
      <c r="DI8" s="624"/>
      <c r="DJ8" s="624"/>
      <c r="DK8" s="624"/>
      <c r="DL8" s="624"/>
      <c r="DM8" s="624"/>
      <c r="DN8" s="624"/>
      <c r="DO8" s="624"/>
      <c r="DP8" s="625"/>
      <c r="DQ8" s="632">
        <v>4782204</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49023</v>
      </c>
      <c r="S9" s="624"/>
      <c r="T9" s="624"/>
      <c r="U9" s="624"/>
      <c r="V9" s="624"/>
      <c r="W9" s="624"/>
      <c r="X9" s="624"/>
      <c r="Y9" s="625"/>
      <c r="Z9" s="626">
        <v>0.2</v>
      </c>
      <c r="AA9" s="626"/>
      <c r="AB9" s="626"/>
      <c r="AC9" s="626"/>
      <c r="AD9" s="627">
        <v>49023</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2407948</v>
      </c>
      <c r="BH9" s="624"/>
      <c r="BI9" s="624"/>
      <c r="BJ9" s="624"/>
      <c r="BK9" s="624"/>
      <c r="BL9" s="624"/>
      <c r="BM9" s="624"/>
      <c r="BN9" s="625"/>
      <c r="BO9" s="626">
        <v>37.799999999999997</v>
      </c>
      <c r="BP9" s="626"/>
      <c r="BQ9" s="626"/>
      <c r="BR9" s="626"/>
      <c r="BS9" s="627" t="s">
        <v>238</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2890672</v>
      </c>
      <c r="CS9" s="624"/>
      <c r="CT9" s="624"/>
      <c r="CU9" s="624"/>
      <c r="CV9" s="624"/>
      <c r="CW9" s="624"/>
      <c r="CX9" s="624"/>
      <c r="CY9" s="625"/>
      <c r="CZ9" s="626">
        <v>11.9</v>
      </c>
      <c r="DA9" s="626"/>
      <c r="DB9" s="626"/>
      <c r="DC9" s="626"/>
      <c r="DD9" s="632">
        <v>260432</v>
      </c>
      <c r="DE9" s="624"/>
      <c r="DF9" s="624"/>
      <c r="DG9" s="624"/>
      <c r="DH9" s="624"/>
      <c r="DI9" s="624"/>
      <c r="DJ9" s="624"/>
      <c r="DK9" s="624"/>
      <c r="DL9" s="624"/>
      <c r="DM9" s="624"/>
      <c r="DN9" s="624"/>
      <c r="DO9" s="624"/>
      <c r="DP9" s="625"/>
      <c r="DQ9" s="632">
        <v>2113222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178</v>
      </c>
      <c r="AE10" s="627"/>
      <c r="AF10" s="627"/>
      <c r="AG10" s="627"/>
      <c r="AH10" s="627"/>
      <c r="AI10" s="627"/>
      <c r="AJ10" s="627"/>
      <c r="AK10" s="627"/>
      <c r="AL10" s="628" t="s">
        <v>238</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117460</v>
      </c>
      <c r="BH10" s="624"/>
      <c r="BI10" s="624"/>
      <c r="BJ10" s="624"/>
      <c r="BK10" s="624"/>
      <c r="BL10" s="624"/>
      <c r="BM10" s="624"/>
      <c r="BN10" s="625"/>
      <c r="BO10" s="626">
        <v>1.8</v>
      </c>
      <c r="BP10" s="626"/>
      <c r="BQ10" s="626"/>
      <c r="BR10" s="626"/>
      <c r="BS10" s="627" t="s">
        <v>238</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238</v>
      </c>
      <c r="CS10" s="624"/>
      <c r="CT10" s="624"/>
      <c r="CU10" s="624"/>
      <c r="CV10" s="624"/>
      <c r="CW10" s="624"/>
      <c r="CX10" s="624"/>
      <c r="CY10" s="625"/>
      <c r="CZ10" s="626" t="s">
        <v>238</v>
      </c>
      <c r="DA10" s="626"/>
      <c r="DB10" s="626"/>
      <c r="DC10" s="626"/>
      <c r="DD10" s="632" t="s">
        <v>238</v>
      </c>
      <c r="DE10" s="624"/>
      <c r="DF10" s="624"/>
      <c r="DG10" s="624"/>
      <c r="DH10" s="624"/>
      <c r="DI10" s="624"/>
      <c r="DJ10" s="624"/>
      <c r="DK10" s="624"/>
      <c r="DL10" s="624"/>
      <c r="DM10" s="624"/>
      <c r="DN10" s="624"/>
      <c r="DO10" s="624"/>
      <c r="DP10" s="625"/>
      <c r="DQ10" s="632" t="s">
        <v>178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1202149</v>
      </c>
      <c r="S11" s="624"/>
      <c r="T11" s="624"/>
      <c r="U11" s="624"/>
      <c r="V11" s="624"/>
      <c r="W11" s="624"/>
      <c r="X11" s="624"/>
      <c r="Y11" s="625"/>
      <c r="Z11" s="628">
        <v>4.7</v>
      </c>
      <c r="AA11" s="629"/>
      <c r="AB11" s="629"/>
      <c r="AC11" s="635"/>
      <c r="AD11" s="632">
        <v>1202149</v>
      </c>
      <c r="AE11" s="624"/>
      <c r="AF11" s="624"/>
      <c r="AG11" s="624"/>
      <c r="AH11" s="624"/>
      <c r="AI11" s="624"/>
      <c r="AJ11" s="624"/>
      <c r="AK11" s="625"/>
      <c r="AL11" s="628">
        <v>9.1999999999999993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190606</v>
      </c>
      <c r="BH11" s="624"/>
      <c r="BI11" s="624"/>
      <c r="BJ11" s="624"/>
      <c r="BK11" s="624"/>
      <c r="BL11" s="624"/>
      <c r="BM11" s="624"/>
      <c r="BN11" s="625"/>
      <c r="BO11" s="626">
        <v>3</v>
      </c>
      <c r="BP11" s="626"/>
      <c r="BQ11" s="626"/>
      <c r="BR11" s="626"/>
      <c r="BS11" s="627">
        <v>53921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273770</v>
      </c>
      <c r="CS11" s="624"/>
      <c r="CT11" s="624"/>
      <c r="CU11" s="624"/>
      <c r="CV11" s="624"/>
      <c r="CW11" s="624"/>
      <c r="CX11" s="624"/>
      <c r="CY11" s="625"/>
      <c r="CZ11" s="626">
        <v>1.1000000000000001</v>
      </c>
      <c r="DA11" s="626"/>
      <c r="DB11" s="626"/>
      <c r="DC11" s="626"/>
      <c r="DD11" s="632">
        <v>18942</v>
      </c>
      <c r="DE11" s="624"/>
      <c r="DF11" s="624"/>
      <c r="DG11" s="624"/>
      <c r="DH11" s="624"/>
      <c r="DI11" s="624"/>
      <c r="DJ11" s="624"/>
      <c r="DK11" s="624"/>
      <c r="DL11" s="624"/>
      <c r="DM11" s="624"/>
      <c r="DN11" s="624"/>
      <c r="DO11" s="624"/>
      <c r="DP11" s="625"/>
      <c r="DQ11" s="632">
        <v>180118</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12229</v>
      </c>
      <c r="S12" s="624"/>
      <c r="T12" s="624"/>
      <c r="U12" s="624"/>
      <c r="V12" s="624"/>
      <c r="W12" s="624"/>
      <c r="X12" s="624"/>
      <c r="Y12" s="625"/>
      <c r="Z12" s="626">
        <v>0</v>
      </c>
      <c r="AA12" s="626"/>
      <c r="AB12" s="626"/>
      <c r="AC12" s="626"/>
      <c r="AD12" s="627">
        <v>12229</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2544808</v>
      </c>
      <c r="BH12" s="624"/>
      <c r="BI12" s="624"/>
      <c r="BJ12" s="624"/>
      <c r="BK12" s="624"/>
      <c r="BL12" s="624"/>
      <c r="BM12" s="624"/>
      <c r="BN12" s="625"/>
      <c r="BO12" s="626">
        <v>39.9</v>
      </c>
      <c r="BP12" s="626"/>
      <c r="BQ12" s="626"/>
      <c r="BR12" s="626"/>
      <c r="BS12" s="627" t="s">
        <v>238</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516922</v>
      </c>
      <c r="CS12" s="624"/>
      <c r="CT12" s="624"/>
      <c r="CU12" s="624"/>
      <c r="CV12" s="624"/>
      <c r="CW12" s="624"/>
      <c r="CX12" s="624"/>
      <c r="CY12" s="625"/>
      <c r="CZ12" s="626">
        <v>2.1</v>
      </c>
      <c r="DA12" s="626"/>
      <c r="DB12" s="626"/>
      <c r="DC12" s="626"/>
      <c r="DD12" s="632">
        <v>8660</v>
      </c>
      <c r="DE12" s="624"/>
      <c r="DF12" s="624"/>
      <c r="DG12" s="624"/>
      <c r="DH12" s="624"/>
      <c r="DI12" s="624"/>
      <c r="DJ12" s="624"/>
      <c r="DK12" s="624"/>
      <c r="DL12" s="624"/>
      <c r="DM12" s="624"/>
      <c r="DN12" s="624"/>
      <c r="DO12" s="624"/>
      <c r="DP12" s="625"/>
      <c r="DQ12" s="632">
        <v>371245</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238</v>
      </c>
      <c r="AA13" s="626"/>
      <c r="AB13" s="626"/>
      <c r="AC13" s="626"/>
      <c r="AD13" s="627" t="s">
        <v>238</v>
      </c>
      <c r="AE13" s="627"/>
      <c r="AF13" s="627"/>
      <c r="AG13" s="627"/>
      <c r="AH13" s="627"/>
      <c r="AI13" s="627"/>
      <c r="AJ13" s="627"/>
      <c r="AK13" s="627"/>
      <c r="AL13" s="628" t="s">
        <v>238</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2515503</v>
      </c>
      <c r="BH13" s="624"/>
      <c r="BI13" s="624"/>
      <c r="BJ13" s="624"/>
      <c r="BK13" s="624"/>
      <c r="BL13" s="624"/>
      <c r="BM13" s="624"/>
      <c r="BN13" s="625"/>
      <c r="BO13" s="626">
        <v>39.5</v>
      </c>
      <c r="BP13" s="626"/>
      <c r="BQ13" s="626"/>
      <c r="BR13" s="626"/>
      <c r="BS13" s="627" t="s">
        <v>238</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1292104</v>
      </c>
      <c r="CS13" s="624"/>
      <c r="CT13" s="624"/>
      <c r="CU13" s="624"/>
      <c r="CV13" s="624"/>
      <c r="CW13" s="624"/>
      <c r="CX13" s="624"/>
      <c r="CY13" s="625"/>
      <c r="CZ13" s="626">
        <v>5.3</v>
      </c>
      <c r="DA13" s="626"/>
      <c r="DB13" s="626"/>
      <c r="DC13" s="626"/>
      <c r="DD13" s="632">
        <v>245632</v>
      </c>
      <c r="DE13" s="624"/>
      <c r="DF13" s="624"/>
      <c r="DG13" s="624"/>
      <c r="DH13" s="624"/>
      <c r="DI13" s="624"/>
      <c r="DJ13" s="624"/>
      <c r="DK13" s="624"/>
      <c r="DL13" s="624"/>
      <c r="DM13" s="624"/>
      <c r="DN13" s="624"/>
      <c r="DO13" s="624"/>
      <c r="DP13" s="625"/>
      <c r="DQ13" s="632">
        <v>951940</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807</v>
      </c>
      <c r="S14" s="624"/>
      <c r="T14" s="624"/>
      <c r="U14" s="624"/>
      <c r="V14" s="624"/>
      <c r="W14" s="624"/>
      <c r="X14" s="624"/>
      <c r="Y14" s="625"/>
      <c r="Z14" s="626">
        <v>0</v>
      </c>
      <c r="AA14" s="626"/>
      <c r="AB14" s="626"/>
      <c r="AC14" s="626"/>
      <c r="AD14" s="627">
        <v>807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187349</v>
      </c>
      <c r="BH14" s="624"/>
      <c r="BI14" s="624"/>
      <c r="BJ14" s="624"/>
      <c r="BK14" s="624"/>
      <c r="BL14" s="624"/>
      <c r="BM14" s="624"/>
      <c r="BN14" s="625"/>
      <c r="BO14" s="626">
        <v>2.9</v>
      </c>
      <c r="BP14" s="626"/>
      <c r="BQ14" s="626"/>
      <c r="BR14" s="626"/>
      <c r="BS14" s="627" t="s">
        <v>238</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884685</v>
      </c>
      <c r="CS14" s="624"/>
      <c r="CT14" s="624"/>
      <c r="CU14" s="624"/>
      <c r="CV14" s="624"/>
      <c r="CW14" s="624"/>
      <c r="CX14" s="624"/>
      <c r="CY14" s="625"/>
      <c r="CZ14" s="626">
        <v>3.6</v>
      </c>
      <c r="DA14" s="626"/>
      <c r="DB14" s="626"/>
      <c r="DC14" s="626"/>
      <c r="DD14" s="632">
        <v>3223</v>
      </c>
      <c r="DE14" s="624"/>
      <c r="DF14" s="624"/>
      <c r="DG14" s="624"/>
      <c r="DH14" s="624"/>
      <c r="DI14" s="624"/>
      <c r="DJ14" s="624"/>
      <c r="DK14" s="624"/>
      <c r="DL14" s="624"/>
      <c r="DM14" s="624"/>
      <c r="DN14" s="624"/>
      <c r="DO14" s="624"/>
      <c r="DP14" s="625"/>
      <c r="DQ14" s="632">
        <v>868668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178</v>
      </c>
      <c r="AE15" s="627"/>
      <c r="AF15" s="627"/>
      <c r="AG15" s="627"/>
      <c r="AH15" s="627"/>
      <c r="AI15" s="627"/>
      <c r="AJ15" s="627"/>
      <c r="AK15" s="627"/>
      <c r="AL15" s="628" t="s">
        <v>238</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393377</v>
      </c>
      <c r="BH15" s="624"/>
      <c r="BI15" s="624"/>
      <c r="BJ15" s="624"/>
      <c r="BK15" s="624"/>
      <c r="BL15" s="624"/>
      <c r="BM15" s="624"/>
      <c r="BN15" s="625"/>
      <c r="BO15" s="626">
        <v>6.2</v>
      </c>
      <c r="BP15" s="626"/>
      <c r="BQ15" s="626"/>
      <c r="BR15" s="626"/>
      <c r="BS15" s="627" t="s">
        <v>238</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1850601</v>
      </c>
      <c r="CS15" s="624"/>
      <c r="CT15" s="624"/>
      <c r="CU15" s="624"/>
      <c r="CV15" s="624"/>
      <c r="CW15" s="624"/>
      <c r="CX15" s="624"/>
      <c r="CY15" s="625"/>
      <c r="CZ15" s="626">
        <v>7.6</v>
      </c>
      <c r="DA15" s="626"/>
      <c r="DB15" s="626"/>
      <c r="DC15" s="626"/>
      <c r="DD15" s="632">
        <v>117416</v>
      </c>
      <c r="DE15" s="624"/>
      <c r="DF15" s="624"/>
      <c r="DG15" s="624"/>
      <c r="DH15" s="624"/>
      <c r="DI15" s="624"/>
      <c r="DJ15" s="624"/>
      <c r="DK15" s="624"/>
      <c r="DL15" s="624"/>
      <c r="DM15" s="624"/>
      <c r="DN15" s="624"/>
      <c r="DO15" s="624"/>
      <c r="DP15" s="625"/>
      <c r="DQ15" s="632">
        <v>1498787</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21968</v>
      </c>
      <c r="S16" s="624"/>
      <c r="T16" s="624"/>
      <c r="U16" s="624"/>
      <c r="V16" s="624"/>
      <c r="W16" s="624"/>
      <c r="X16" s="624"/>
      <c r="Y16" s="625"/>
      <c r="Z16" s="626">
        <v>0.1</v>
      </c>
      <c r="AA16" s="626"/>
      <c r="AB16" s="626"/>
      <c r="AC16" s="626"/>
      <c r="AD16" s="627">
        <v>21968</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238</v>
      </c>
      <c r="BH16" s="624"/>
      <c r="BI16" s="624"/>
      <c r="BJ16" s="624"/>
      <c r="BK16" s="624"/>
      <c r="BL16" s="624"/>
      <c r="BM16" s="624"/>
      <c r="BN16" s="625"/>
      <c r="BO16" s="626" t="s">
        <v>238</v>
      </c>
      <c r="BP16" s="626"/>
      <c r="BQ16" s="626"/>
      <c r="BR16" s="626"/>
      <c r="BS16" s="627" t="s">
        <v>178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50256</v>
      </c>
      <c r="CS16" s="624"/>
      <c r="CT16" s="624"/>
      <c r="CU16" s="624"/>
      <c r="CV16" s="624"/>
      <c r="CW16" s="624"/>
      <c r="CX16" s="624"/>
      <c r="CY16" s="625"/>
      <c r="CZ16" s="626">
        <v>0.2</v>
      </c>
      <c r="DA16" s="626"/>
      <c r="DB16" s="626"/>
      <c r="DC16" s="626"/>
      <c r="DD16" s="632" t="s">
        <v>238</v>
      </c>
      <c r="DE16" s="624"/>
      <c r="DF16" s="624"/>
      <c r="DG16" s="624"/>
      <c r="DH16" s="624"/>
      <c r="DI16" s="624"/>
      <c r="DJ16" s="624"/>
      <c r="DK16" s="624"/>
      <c r="DL16" s="624"/>
      <c r="DM16" s="624"/>
      <c r="DN16" s="624"/>
      <c r="DO16" s="624"/>
      <c r="DP16" s="625"/>
      <c r="DQ16" s="632">
        <v>22311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61820</v>
      </c>
      <c r="S17" s="624"/>
      <c r="T17" s="624"/>
      <c r="U17" s="624"/>
      <c r="V17" s="624"/>
      <c r="W17" s="624"/>
      <c r="X17" s="624"/>
      <c r="Y17" s="625"/>
      <c r="Z17" s="626">
        <v>0.2</v>
      </c>
      <c r="AA17" s="626"/>
      <c r="AB17" s="626"/>
      <c r="AC17" s="626"/>
      <c r="AD17" s="627">
        <v>61820</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238</v>
      </c>
      <c r="BP17" s="626"/>
      <c r="BQ17" s="626"/>
      <c r="BR17" s="626"/>
      <c r="BS17" s="627" t="s">
        <v>238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2117560</v>
      </c>
      <c r="CS17" s="624"/>
      <c r="CT17" s="624"/>
      <c r="CU17" s="624"/>
      <c r="CV17" s="624"/>
      <c r="CW17" s="624"/>
      <c r="CX17" s="624"/>
      <c r="CY17" s="625"/>
      <c r="CZ17" s="626">
        <v>8.6999999999999993</v>
      </c>
      <c r="DA17" s="626"/>
      <c r="DB17" s="626"/>
      <c r="DC17" s="626"/>
      <c r="DD17" s="632" t="s">
        <v>178</v>
      </c>
      <c r="DE17" s="624"/>
      <c r="DF17" s="624"/>
      <c r="DG17" s="624"/>
      <c r="DH17" s="624"/>
      <c r="DI17" s="624"/>
      <c r="DJ17" s="624"/>
      <c r="DK17" s="624"/>
      <c r="DL17" s="624"/>
      <c r="DM17" s="624"/>
      <c r="DN17" s="624"/>
      <c r="DO17" s="624"/>
      <c r="DP17" s="625"/>
      <c r="DQ17" s="632">
        <v>2115799</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59126</v>
      </c>
      <c r="S18" s="624"/>
      <c r="T18" s="624"/>
      <c r="U18" s="624"/>
      <c r="V18" s="624"/>
      <c r="W18" s="624"/>
      <c r="X18" s="624"/>
      <c r="Y18" s="625"/>
      <c r="Z18" s="626">
        <v>0.2</v>
      </c>
      <c r="AA18" s="626"/>
      <c r="AB18" s="626"/>
      <c r="AC18" s="626"/>
      <c r="AD18" s="627">
        <v>59126</v>
      </c>
      <c r="AE18" s="627"/>
      <c r="AF18" s="627"/>
      <c r="AG18" s="627"/>
      <c r="AH18" s="627"/>
      <c r="AI18" s="627"/>
      <c r="AJ18" s="627"/>
      <c r="AK18" s="627"/>
      <c r="AL18" s="628">
        <v>0.5</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238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238</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178</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58402</v>
      </c>
      <c r="S19" s="624"/>
      <c r="T19" s="624"/>
      <c r="U19" s="624"/>
      <c r="V19" s="624"/>
      <c r="W19" s="624"/>
      <c r="X19" s="624"/>
      <c r="Y19" s="625"/>
      <c r="Z19" s="626">
        <v>0.2</v>
      </c>
      <c r="AA19" s="626"/>
      <c r="AB19" s="626"/>
      <c r="AC19" s="626"/>
      <c r="AD19" s="627">
        <v>58402</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440565</v>
      </c>
      <c r="BH19" s="624"/>
      <c r="BI19" s="624"/>
      <c r="BJ19" s="624"/>
      <c r="BK19" s="624"/>
      <c r="BL19" s="624"/>
      <c r="BM19" s="624"/>
      <c r="BN19" s="625"/>
      <c r="BO19" s="626">
        <v>6.9</v>
      </c>
      <c r="BP19" s="626"/>
      <c r="BQ19" s="626"/>
      <c r="BR19" s="626"/>
      <c r="BS19" s="627" t="s">
        <v>238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724</v>
      </c>
      <c r="S20" s="624"/>
      <c r="T20" s="624"/>
      <c r="U20" s="624"/>
      <c r="V20" s="624"/>
      <c r="W20" s="624"/>
      <c r="X20" s="624"/>
      <c r="Y20" s="625"/>
      <c r="Z20" s="626">
        <v>0</v>
      </c>
      <c r="AA20" s="626"/>
      <c r="AB20" s="626"/>
      <c r="AC20" s="626"/>
      <c r="AD20" s="627">
        <v>724</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440565</v>
      </c>
      <c r="BH20" s="624"/>
      <c r="BI20" s="624"/>
      <c r="BJ20" s="624"/>
      <c r="BK20" s="624"/>
      <c r="BL20" s="624"/>
      <c r="BM20" s="624"/>
      <c r="BN20" s="625"/>
      <c r="BO20" s="626">
        <v>6.9</v>
      </c>
      <c r="BP20" s="626"/>
      <c r="BQ20" s="626"/>
      <c r="BR20" s="626"/>
      <c r="BS20" s="627" t="s">
        <v>238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24329055</v>
      </c>
      <c r="CS20" s="624"/>
      <c r="CT20" s="624"/>
      <c r="CU20" s="624"/>
      <c r="CV20" s="624"/>
      <c r="CW20" s="624"/>
      <c r="CX20" s="624"/>
      <c r="CY20" s="625"/>
      <c r="CZ20" s="626">
        <v>100</v>
      </c>
      <c r="DA20" s="626"/>
      <c r="DB20" s="626"/>
      <c r="DC20" s="626"/>
      <c r="DD20" s="632">
        <v>913235</v>
      </c>
      <c r="DE20" s="624"/>
      <c r="DF20" s="624"/>
      <c r="DG20" s="624"/>
      <c r="DH20" s="624"/>
      <c r="DI20" s="624"/>
      <c r="DJ20" s="624"/>
      <c r="DK20" s="624"/>
      <c r="DL20" s="624"/>
      <c r="DM20" s="624"/>
      <c r="DN20" s="624"/>
      <c r="DO20" s="624"/>
      <c r="DP20" s="625"/>
      <c r="DQ20" s="632">
        <v>16326337</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6542659</v>
      </c>
      <c r="S21" s="624"/>
      <c r="T21" s="624"/>
      <c r="U21" s="624"/>
      <c r="V21" s="624"/>
      <c r="W21" s="624"/>
      <c r="X21" s="624"/>
      <c r="Y21" s="625"/>
      <c r="Z21" s="626">
        <v>25.4</v>
      </c>
      <c r="AA21" s="626"/>
      <c r="AB21" s="626"/>
      <c r="AC21" s="626"/>
      <c r="AD21" s="627">
        <v>5414173</v>
      </c>
      <c r="AE21" s="627"/>
      <c r="AF21" s="627"/>
      <c r="AG21" s="627"/>
      <c r="AH21" s="627"/>
      <c r="AI21" s="627"/>
      <c r="AJ21" s="627"/>
      <c r="AK21" s="627"/>
      <c r="AL21" s="628">
        <v>41.3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178</v>
      </c>
      <c r="BH21" s="624"/>
      <c r="BI21" s="624"/>
      <c r="BJ21" s="624"/>
      <c r="BK21" s="624"/>
      <c r="BL21" s="624"/>
      <c r="BM21" s="624"/>
      <c r="BN21" s="625"/>
      <c r="BO21" s="626" t="s">
        <v>178</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5414173</v>
      </c>
      <c r="S22" s="624"/>
      <c r="T22" s="624"/>
      <c r="U22" s="624"/>
      <c r="V22" s="624"/>
      <c r="W22" s="624"/>
      <c r="X22" s="624"/>
      <c r="Y22" s="625"/>
      <c r="Z22" s="626">
        <v>21</v>
      </c>
      <c r="AA22" s="626"/>
      <c r="AB22" s="626"/>
      <c r="AC22" s="626"/>
      <c r="AD22" s="627">
        <v>5414173</v>
      </c>
      <c r="AE22" s="627"/>
      <c r="AF22" s="627"/>
      <c r="AG22" s="627"/>
      <c r="AH22" s="627"/>
      <c r="AI22" s="627"/>
      <c r="AJ22" s="627"/>
      <c r="AK22" s="627"/>
      <c r="AL22" s="628">
        <v>41.3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238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1128486</v>
      </c>
      <c r="S23" s="624"/>
      <c r="T23" s="624"/>
      <c r="U23" s="624"/>
      <c r="V23" s="624"/>
      <c r="W23" s="624"/>
      <c r="X23" s="624"/>
      <c r="Y23" s="625"/>
      <c r="Z23" s="626">
        <v>4.4000000000000004</v>
      </c>
      <c r="AA23" s="626"/>
      <c r="AB23" s="626"/>
      <c r="AC23" s="626"/>
      <c r="AD23" s="627" t="s">
        <v>238</v>
      </c>
      <c r="AE23" s="627"/>
      <c r="AF23" s="627"/>
      <c r="AG23" s="627"/>
      <c r="AH23" s="627"/>
      <c r="AI23" s="627"/>
      <c r="AJ23" s="627"/>
      <c r="AK23" s="627"/>
      <c r="AL23" s="628" t="s">
        <v>238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440565</v>
      </c>
      <c r="BH23" s="624"/>
      <c r="BI23" s="624"/>
      <c r="BJ23" s="624"/>
      <c r="BK23" s="624"/>
      <c r="BL23" s="624"/>
      <c r="BM23" s="624"/>
      <c r="BN23" s="625"/>
      <c r="BO23" s="626">
        <v>6.9</v>
      </c>
      <c r="BP23" s="626"/>
      <c r="BQ23" s="626"/>
      <c r="BR23" s="626"/>
      <c r="BS23" s="627" t="s">
        <v>238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294</v>
      </c>
      <c r="AA24" s="626"/>
      <c r="AB24" s="626"/>
      <c r="AC24" s="626"/>
      <c r="AD24" s="627" t="s">
        <v>238</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294</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12743465</v>
      </c>
      <c r="CS24" s="613"/>
      <c r="CT24" s="613"/>
      <c r="CU24" s="613"/>
      <c r="CV24" s="613"/>
      <c r="CW24" s="613"/>
      <c r="CX24" s="613"/>
      <c r="CY24" s="614"/>
      <c r="CZ24" s="617">
        <v>52.4</v>
      </c>
      <c r="DA24" s="618"/>
      <c r="DB24" s="618"/>
      <c r="DC24" s="634"/>
      <c r="DD24" s="653">
        <v>7651518</v>
      </c>
      <c r="DE24" s="613"/>
      <c r="DF24" s="613"/>
      <c r="DG24" s="613"/>
      <c r="DH24" s="613"/>
      <c r="DI24" s="613"/>
      <c r="DJ24" s="613"/>
      <c r="DK24" s="614"/>
      <c r="DL24" s="653">
        <v>7518256</v>
      </c>
      <c r="DM24" s="613"/>
      <c r="DN24" s="613"/>
      <c r="DO24" s="613"/>
      <c r="DP24" s="613"/>
      <c r="DQ24" s="613"/>
      <c r="DR24" s="613"/>
      <c r="DS24" s="613"/>
      <c r="DT24" s="613"/>
      <c r="DU24" s="613"/>
      <c r="DV24" s="614"/>
      <c r="DW24" s="617">
        <v>56.4</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14573967</v>
      </c>
      <c r="S25" s="624"/>
      <c r="T25" s="624"/>
      <c r="U25" s="624"/>
      <c r="V25" s="624"/>
      <c r="W25" s="624"/>
      <c r="X25" s="624"/>
      <c r="Y25" s="625"/>
      <c r="Z25" s="626">
        <v>56.7</v>
      </c>
      <c r="AA25" s="626"/>
      <c r="AB25" s="626"/>
      <c r="AC25" s="626"/>
      <c r="AD25" s="627">
        <v>13004916</v>
      </c>
      <c r="AE25" s="627"/>
      <c r="AF25" s="627"/>
      <c r="AG25" s="627"/>
      <c r="AH25" s="627"/>
      <c r="AI25" s="627"/>
      <c r="AJ25" s="627"/>
      <c r="AK25" s="627"/>
      <c r="AL25" s="628">
        <v>99.2</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238</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4497295</v>
      </c>
      <c r="CS25" s="654"/>
      <c r="CT25" s="654"/>
      <c r="CU25" s="654"/>
      <c r="CV25" s="654"/>
      <c r="CW25" s="654"/>
      <c r="CX25" s="654"/>
      <c r="CY25" s="655"/>
      <c r="CZ25" s="628">
        <v>18.5</v>
      </c>
      <c r="DA25" s="656"/>
      <c r="DB25" s="656"/>
      <c r="DC25" s="658"/>
      <c r="DD25" s="632">
        <v>4115410</v>
      </c>
      <c r="DE25" s="654"/>
      <c r="DF25" s="654"/>
      <c r="DG25" s="654"/>
      <c r="DH25" s="654"/>
      <c r="DI25" s="654"/>
      <c r="DJ25" s="654"/>
      <c r="DK25" s="655"/>
      <c r="DL25" s="632">
        <v>3989978</v>
      </c>
      <c r="DM25" s="654"/>
      <c r="DN25" s="654"/>
      <c r="DO25" s="654"/>
      <c r="DP25" s="654"/>
      <c r="DQ25" s="654"/>
      <c r="DR25" s="654"/>
      <c r="DS25" s="654"/>
      <c r="DT25" s="654"/>
      <c r="DU25" s="654"/>
      <c r="DV25" s="655"/>
      <c r="DW25" s="628">
        <v>29.9</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5051</v>
      </c>
      <c r="S26" s="624"/>
      <c r="T26" s="624"/>
      <c r="U26" s="624"/>
      <c r="V26" s="624"/>
      <c r="W26" s="624"/>
      <c r="X26" s="624"/>
      <c r="Y26" s="625"/>
      <c r="Z26" s="626">
        <v>0</v>
      </c>
      <c r="AA26" s="626"/>
      <c r="AB26" s="626"/>
      <c r="AC26" s="626"/>
      <c r="AD26" s="627">
        <v>5051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294</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2901125</v>
      </c>
      <c r="CS26" s="624"/>
      <c r="CT26" s="624"/>
      <c r="CU26" s="624"/>
      <c r="CV26" s="624"/>
      <c r="CW26" s="624"/>
      <c r="CX26" s="624"/>
      <c r="CY26" s="625"/>
      <c r="CZ26" s="628">
        <v>11.9</v>
      </c>
      <c r="DA26" s="656"/>
      <c r="DB26" s="656"/>
      <c r="DC26" s="658"/>
      <c r="DD26" s="632">
        <v>2596719</v>
      </c>
      <c r="DE26" s="624"/>
      <c r="DF26" s="624"/>
      <c r="DG26" s="624"/>
      <c r="DH26" s="624"/>
      <c r="DI26" s="624"/>
      <c r="DJ26" s="624"/>
      <c r="DK26" s="625"/>
      <c r="DL26" s="632" t="s">
        <v>238</v>
      </c>
      <c r="DM26" s="624"/>
      <c r="DN26" s="624"/>
      <c r="DO26" s="624"/>
      <c r="DP26" s="624"/>
      <c r="DQ26" s="624"/>
      <c r="DR26" s="624"/>
      <c r="DS26" s="624"/>
      <c r="DT26" s="624"/>
      <c r="DU26" s="624"/>
      <c r="DV26" s="625"/>
      <c r="DW26" s="628" t="s">
        <v>238</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276463</v>
      </c>
      <c r="S27" s="624"/>
      <c r="T27" s="624"/>
      <c r="U27" s="624"/>
      <c r="V27" s="624"/>
      <c r="W27" s="624"/>
      <c r="X27" s="624"/>
      <c r="Y27" s="625"/>
      <c r="Z27" s="626">
        <v>1.1000000000000001</v>
      </c>
      <c r="AA27" s="626"/>
      <c r="AB27" s="626"/>
      <c r="AC27" s="626"/>
      <c r="AD27" s="627" t="s">
        <v>238</v>
      </c>
      <c r="AE27" s="627"/>
      <c r="AF27" s="627"/>
      <c r="AG27" s="627"/>
      <c r="AH27" s="627"/>
      <c r="AI27" s="627"/>
      <c r="AJ27" s="627"/>
      <c r="AK27" s="627"/>
      <c r="AL27" s="628" t="s">
        <v>238</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6374655</v>
      </c>
      <c r="BH27" s="624"/>
      <c r="BI27" s="624"/>
      <c r="BJ27" s="624"/>
      <c r="BK27" s="624"/>
      <c r="BL27" s="624"/>
      <c r="BM27" s="624"/>
      <c r="BN27" s="625"/>
      <c r="BO27" s="626">
        <v>100</v>
      </c>
      <c r="BP27" s="626"/>
      <c r="BQ27" s="626"/>
      <c r="BR27" s="626"/>
      <c r="BS27" s="627">
        <v>53921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6128918</v>
      </c>
      <c r="CS27" s="654"/>
      <c r="CT27" s="654"/>
      <c r="CU27" s="654"/>
      <c r="CV27" s="654"/>
      <c r="CW27" s="654"/>
      <c r="CX27" s="654"/>
      <c r="CY27" s="655"/>
      <c r="CZ27" s="628">
        <v>25.2</v>
      </c>
      <c r="DA27" s="656"/>
      <c r="DB27" s="656"/>
      <c r="DC27" s="658"/>
      <c r="DD27" s="632">
        <v>1420617</v>
      </c>
      <c r="DE27" s="654"/>
      <c r="DF27" s="654"/>
      <c r="DG27" s="654"/>
      <c r="DH27" s="654"/>
      <c r="DI27" s="654"/>
      <c r="DJ27" s="654"/>
      <c r="DK27" s="655"/>
      <c r="DL27" s="632">
        <v>1412787</v>
      </c>
      <c r="DM27" s="654"/>
      <c r="DN27" s="654"/>
      <c r="DO27" s="654"/>
      <c r="DP27" s="654"/>
      <c r="DQ27" s="654"/>
      <c r="DR27" s="654"/>
      <c r="DS27" s="654"/>
      <c r="DT27" s="654"/>
      <c r="DU27" s="654"/>
      <c r="DV27" s="655"/>
      <c r="DW27" s="628">
        <v>10.6</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242067</v>
      </c>
      <c r="S28" s="624"/>
      <c r="T28" s="624"/>
      <c r="U28" s="624"/>
      <c r="V28" s="624"/>
      <c r="W28" s="624"/>
      <c r="X28" s="624"/>
      <c r="Y28" s="625"/>
      <c r="Z28" s="626">
        <v>0.9</v>
      </c>
      <c r="AA28" s="626"/>
      <c r="AB28" s="626"/>
      <c r="AC28" s="626"/>
      <c r="AD28" s="627">
        <v>33896</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2117252</v>
      </c>
      <c r="CS28" s="624"/>
      <c r="CT28" s="624"/>
      <c r="CU28" s="624"/>
      <c r="CV28" s="624"/>
      <c r="CW28" s="624"/>
      <c r="CX28" s="624"/>
      <c r="CY28" s="625"/>
      <c r="CZ28" s="628">
        <v>8.6999999999999993</v>
      </c>
      <c r="DA28" s="656"/>
      <c r="DB28" s="656"/>
      <c r="DC28" s="658"/>
      <c r="DD28" s="632">
        <v>2115491</v>
      </c>
      <c r="DE28" s="624"/>
      <c r="DF28" s="624"/>
      <c r="DG28" s="624"/>
      <c r="DH28" s="624"/>
      <c r="DI28" s="624"/>
      <c r="DJ28" s="624"/>
      <c r="DK28" s="625"/>
      <c r="DL28" s="632">
        <v>2115491</v>
      </c>
      <c r="DM28" s="624"/>
      <c r="DN28" s="624"/>
      <c r="DO28" s="624"/>
      <c r="DP28" s="624"/>
      <c r="DQ28" s="624"/>
      <c r="DR28" s="624"/>
      <c r="DS28" s="624"/>
      <c r="DT28" s="624"/>
      <c r="DU28" s="624"/>
      <c r="DV28" s="625"/>
      <c r="DW28" s="628">
        <v>15.9</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426812</v>
      </c>
      <c r="S29" s="624"/>
      <c r="T29" s="624"/>
      <c r="U29" s="624"/>
      <c r="V29" s="624"/>
      <c r="W29" s="624"/>
      <c r="X29" s="624"/>
      <c r="Y29" s="625"/>
      <c r="Z29" s="626">
        <v>1.7</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2117252</v>
      </c>
      <c r="CS29" s="654"/>
      <c r="CT29" s="654"/>
      <c r="CU29" s="654"/>
      <c r="CV29" s="654"/>
      <c r="CW29" s="654"/>
      <c r="CX29" s="654"/>
      <c r="CY29" s="655"/>
      <c r="CZ29" s="628">
        <v>8.6999999999999993</v>
      </c>
      <c r="DA29" s="656"/>
      <c r="DB29" s="656"/>
      <c r="DC29" s="658"/>
      <c r="DD29" s="632">
        <v>2115491</v>
      </c>
      <c r="DE29" s="654"/>
      <c r="DF29" s="654"/>
      <c r="DG29" s="654"/>
      <c r="DH29" s="654"/>
      <c r="DI29" s="654"/>
      <c r="DJ29" s="654"/>
      <c r="DK29" s="655"/>
      <c r="DL29" s="632">
        <v>2115491</v>
      </c>
      <c r="DM29" s="654"/>
      <c r="DN29" s="654"/>
      <c r="DO29" s="654"/>
      <c r="DP29" s="654"/>
      <c r="DQ29" s="654"/>
      <c r="DR29" s="654"/>
      <c r="DS29" s="654"/>
      <c r="DT29" s="654"/>
      <c r="DU29" s="654"/>
      <c r="DV29" s="655"/>
      <c r="DW29" s="628">
        <v>15.9</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5600609</v>
      </c>
      <c r="S30" s="624"/>
      <c r="T30" s="624"/>
      <c r="U30" s="624"/>
      <c r="V30" s="624"/>
      <c r="W30" s="624"/>
      <c r="X30" s="624"/>
      <c r="Y30" s="625"/>
      <c r="Z30" s="626">
        <v>21.8</v>
      </c>
      <c r="AA30" s="626"/>
      <c r="AB30" s="626"/>
      <c r="AC30" s="626"/>
      <c r="AD30" s="627" t="s">
        <v>238</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2047275</v>
      </c>
      <c r="CS30" s="624"/>
      <c r="CT30" s="624"/>
      <c r="CU30" s="624"/>
      <c r="CV30" s="624"/>
      <c r="CW30" s="624"/>
      <c r="CX30" s="624"/>
      <c r="CY30" s="625"/>
      <c r="CZ30" s="628">
        <v>8.4</v>
      </c>
      <c r="DA30" s="656"/>
      <c r="DB30" s="656"/>
      <c r="DC30" s="658"/>
      <c r="DD30" s="632">
        <v>2045536</v>
      </c>
      <c r="DE30" s="624"/>
      <c r="DF30" s="624"/>
      <c r="DG30" s="624"/>
      <c r="DH30" s="624"/>
      <c r="DI30" s="624"/>
      <c r="DJ30" s="624"/>
      <c r="DK30" s="625"/>
      <c r="DL30" s="632">
        <v>2045536</v>
      </c>
      <c r="DM30" s="624"/>
      <c r="DN30" s="624"/>
      <c r="DO30" s="624"/>
      <c r="DP30" s="624"/>
      <c r="DQ30" s="624"/>
      <c r="DR30" s="624"/>
      <c r="DS30" s="624"/>
      <c r="DT30" s="624"/>
      <c r="DU30" s="624"/>
      <c r="DV30" s="625"/>
      <c r="DW30" s="628">
        <v>15.3</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178</v>
      </c>
      <c r="AM31" s="629"/>
      <c r="AN31" s="629"/>
      <c r="AO31" s="630"/>
      <c r="AP31" s="667" t="s">
        <v>316</v>
      </c>
      <c r="AQ31" s="668"/>
      <c r="AR31" s="668"/>
      <c r="AS31" s="668"/>
      <c r="AT31" s="673" t="s">
        <v>317</v>
      </c>
      <c r="AU31" s="218"/>
      <c r="AV31" s="218"/>
      <c r="AW31" s="218"/>
      <c r="AX31" s="609" t="s">
        <v>190</v>
      </c>
      <c r="AY31" s="610"/>
      <c r="AZ31" s="610"/>
      <c r="BA31" s="610"/>
      <c r="BB31" s="610"/>
      <c r="BC31" s="610"/>
      <c r="BD31" s="610"/>
      <c r="BE31" s="610"/>
      <c r="BF31" s="611"/>
      <c r="BG31" s="676">
        <v>99.5</v>
      </c>
      <c r="BH31" s="677"/>
      <c r="BI31" s="677"/>
      <c r="BJ31" s="677"/>
      <c r="BK31" s="677"/>
      <c r="BL31" s="677"/>
      <c r="BM31" s="618">
        <v>99.1</v>
      </c>
      <c r="BN31" s="677"/>
      <c r="BO31" s="677"/>
      <c r="BP31" s="677"/>
      <c r="BQ31" s="678"/>
      <c r="BR31" s="676">
        <v>99.7</v>
      </c>
      <c r="BS31" s="677"/>
      <c r="BT31" s="677"/>
      <c r="BU31" s="677"/>
      <c r="BV31" s="677"/>
      <c r="BW31" s="677"/>
      <c r="BX31" s="618">
        <v>99.3</v>
      </c>
      <c r="BY31" s="677"/>
      <c r="BZ31" s="677"/>
      <c r="CA31" s="677"/>
      <c r="CB31" s="678"/>
      <c r="CD31" s="663"/>
      <c r="CE31" s="664"/>
      <c r="CF31" s="620" t="s">
        <v>318</v>
      </c>
      <c r="CG31" s="621"/>
      <c r="CH31" s="621"/>
      <c r="CI31" s="621"/>
      <c r="CJ31" s="621"/>
      <c r="CK31" s="621"/>
      <c r="CL31" s="621"/>
      <c r="CM31" s="621"/>
      <c r="CN31" s="621"/>
      <c r="CO31" s="621"/>
      <c r="CP31" s="621"/>
      <c r="CQ31" s="622"/>
      <c r="CR31" s="623">
        <v>69977</v>
      </c>
      <c r="CS31" s="654"/>
      <c r="CT31" s="654"/>
      <c r="CU31" s="654"/>
      <c r="CV31" s="654"/>
      <c r="CW31" s="654"/>
      <c r="CX31" s="654"/>
      <c r="CY31" s="655"/>
      <c r="CZ31" s="628">
        <v>0.3</v>
      </c>
      <c r="DA31" s="656"/>
      <c r="DB31" s="656"/>
      <c r="DC31" s="658"/>
      <c r="DD31" s="632">
        <v>69955</v>
      </c>
      <c r="DE31" s="654"/>
      <c r="DF31" s="654"/>
      <c r="DG31" s="654"/>
      <c r="DH31" s="654"/>
      <c r="DI31" s="654"/>
      <c r="DJ31" s="654"/>
      <c r="DK31" s="655"/>
      <c r="DL31" s="632">
        <v>69955</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1618266</v>
      </c>
      <c r="S32" s="624"/>
      <c r="T32" s="624"/>
      <c r="U32" s="624"/>
      <c r="V32" s="624"/>
      <c r="W32" s="624"/>
      <c r="X32" s="624"/>
      <c r="Y32" s="625"/>
      <c r="Z32" s="626">
        <v>6.3</v>
      </c>
      <c r="AA32" s="626"/>
      <c r="AB32" s="626"/>
      <c r="AC32" s="626"/>
      <c r="AD32" s="627" t="s">
        <v>238</v>
      </c>
      <c r="AE32" s="627"/>
      <c r="AF32" s="627"/>
      <c r="AG32" s="627"/>
      <c r="AH32" s="627"/>
      <c r="AI32" s="627"/>
      <c r="AJ32" s="627"/>
      <c r="AK32" s="627"/>
      <c r="AL32" s="628" t="s">
        <v>238</v>
      </c>
      <c r="AM32" s="629"/>
      <c r="AN32" s="629"/>
      <c r="AO32" s="630"/>
      <c r="AP32" s="669"/>
      <c r="AQ32" s="670"/>
      <c r="AR32" s="670"/>
      <c r="AS32" s="670"/>
      <c r="AT32" s="674"/>
      <c r="AU32" s="214" t="s">
        <v>320</v>
      </c>
      <c r="AX32" s="620" t="s">
        <v>321</v>
      </c>
      <c r="AY32" s="621"/>
      <c r="AZ32" s="621"/>
      <c r="BA32" s="621"/>
      <c r="BB32" s="621"/>
      <c r="BC32" s="621"/>
      <c r="BD32" s="621"/>
      <c r="BE32" s="621"/>
      <c r="BF32" s="622"/>
      <c r="BG32" s="679">
        <v>99.6</v>
      </c>
      <c r="BH32" s="654"/>
      <c r="BI32" s="654"/>
      <c r="BJ32" s="654"/>
      <c r="BK32" s="654"/>
      <c r="BL32" s="654"/>
      <c r="BM32" s="629">
        <v>99.3</v>
      </c>
      <c r="BN32" s="654"/>
      <c r="BO32" s="654"/>
      <c r="BP32" s="654"/>
      <c r="BQ32" s="680"/>
      <c r="BR32" s="679">
        <v>99.7</v>
      </c>
      <c r="BS32" s="654"/>
      <c r="BT32" s="654"/>
      <c r="BU32" s="654"/>
      <c r="BV32" s="654"/>
      <c r="BW32" s="654"/>
      <c r="BX32" s="629">
        <v>99.4</v>
      </c>
      <c r="BY32" s="654"/>
      <c r="BZ32" s="654"/>
      <c r="CA32" s="654"/>
      <c r="CB32" s="680"/>
      <c r="CD32" s="665"/>
      <c r="CE32" s="666"/>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6"/>
      <c r="DB32" s="656"/>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24917</v>
      </c>
      <c r="S33" s="624"/>
      <c r="T33" s="624"/>
      <c r="U33" s="624"/>
      <c r="V33" s="624"/>
      <c r="W33" s="624"/>
      <c r="X33" s="624"/>
      <c r="Y33" s="625"/>
      <c r="Z33" s="626">
        <v>0.1</v>
      </c>
      <c r="AA33" s="626"/>
      <c r="AB33" s="626"/>
      <c r="AC33" s="626"/>
      <c r="AD33" s="627">
        <v>20643</v>
      </c>
      <c r="AE33" s="627"/>
      <c r="AF33" s="627"/>
      <c r="AG33" s="627"/>
      <c r="AH33" s="627"/>
      <c r="AI33" s="627"/>
      <c r="AJ33" s="627"/>
      <c r="AK33" s="627"/>
      <c r="AL33" s="628">
        <v>0.2</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99.4</v>
      </c>
      <c r="BH33" s="682"/>
      <c r="BI33" s="682"/>
      <c r="BJ33" s="682"/>
      <c r="BK33" s="682"/>
      <c r="BL33" s="682"/>
      <c r="BM33" s="683">
        <v>98.9</v>
      </c>
      <c r="BN33" s="682"/>
      <c r="BO33" s="682"/>
      <c r="BP33" s="682"/>
      <c r="BQ33" s="684"/>
      <c r="BR33" s="681">
        <v>99.7</v>
      </c>
      <c r="BS33" s="682"/>
      <c r="BT33" s="682"/>
      <c r="BU33" s="682"/>
      <c r="BV33" s="682"/>
      <c r="BW33" s="682"/>
      <c r="BX33" s="683">
        <v>99.1</v>
      </c>
      <c r="BY33" s="682"/>
      <c r="BZ33" s="682"/>
      <c r="CA33" s="682"/>
      <c r="CB33" s="684"/>
      <c r="CD33" s="620" t="s">
        <v>325</v>
      </c>
      <c r="CE33" s="621"/>
      <c r="CF33" s="621"/>
      <c r="CG33" s="621"/>
      <c r="CH33" s="621"/>
      <c r="CI33" s="621"/>
      <c r="CJ33" s="621"/>
      <c r="CK33" s="621"/>
      <c r="CL33" s="621"/>
      <c r="CM33" s="621"/>
      <c r="CN33" s="621"/>
      <c r="CO33" s="621"/>
      <c r="CP33" s="621"/>
      <c r="CQ33" s="622"/>
      <c r="CR33" s="623">
        <v>10622099</v>
      </c>
      <c r="CS33" s="654"/>
      <c r="CT33" s="654"/>
      <c r="CU33" s="654"/>
      <c r="CV33" s="654"/>
      <c r="CW33" s="654"/>
      <c r="CX33" s="654"/>
      <c r="CY33" s="655"/>
      <c r="CZ33" s="628">
        <v>43.7</v>
      </c>
      <c r="DA33" s="656"/>
      <c r="DB33" s="656"/>
      <c r="DC33" s="658"/>
      <c r="DD33" s="632">
        <v>8282438</v>
      </c>
      <c r="DE33" s="654"/>
      <c r="DF33" s="654"/>
      <c r="DG33" s="654"/>
      <c r="DH33" s="654"/>
      <c r="DI33" s="654"/>
      <c r="DJ33" s="654"/>
      <c r="DK33" s="655"/>
      <c r="DL33" s="632">
        <v>5487511</v>
      </c>
      <c r="DM33" s="654"/>
      <c r="DN33" s="654"/>
      <c r="DO33" s="654"/>
      <c r="DP33" s="654"/>
      <c r="DQ33" s="654"/>
      <c r="DR33" s="654"/>
      <c r="DS33" s="654"/>
      <c r="DT33" s="654"/>
      <c r="DU33" s="654"/>
      <c r="DV33" s="655"/>
      <c r="DW33" s="628">
        <v>41.2</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237767</v>
      </c>
      <c r="S34" s="624"/>
      <c r="T34" s="624"/>
      <c r="U34" s="624"/>
      <c r="V34" s="624"/>
      <c r="W34" s="624"/>
      <c r="X34" s="624"/>
      <c r="Y34" s="625"/>
      <c r="Z34" s="626">
        <v>0.9</v>
      </c>
      <c r="AA34" s="626"/>
      <c r="AB34" s="626"/>
      <c r="AC34" s="626"/>
      <c r="AD34" s="627" t="s">
        <v>238</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4513907</v>
      </c>
      <c r="CS34" s="624"/>
      <c r="CT34" s="624"/>
      <c r="CU34" s="624"/>
      <c r="CV34" s="624"/>
      <c r="CW34" s="624"/>
      <c r="CX34" s="624"/>
      <c r="CY34" s="625"/>
      <c r="CZ34" s="628">
        <v>18.600000000000001</v>
      </c>
      <c r="DA34" s="656"/>
      <c r="DB34" s="656"/>
      <c r="DC34" s="658"/>
      <c r="DD34" s="632">
        <v>3162582</v>
      </c>
      <c r="DE34" s="624"/>
      <c r="DF34" s="624"/>
      <c r="DG34" s="624"/>
      <c r="DH34" s="624"/>
      <c r="DI34" s="624"/>
      <c r="DJ34" s="624"/>
      <c r="DK34" s="625"/>
      <c r="DL34" s="632">
        <v>2295783</v>
      </c>
      <c r="DM34" s="624"/>
      <c r="DN34" s="624"/>
      <c r="DO34" s="624"/>
      <c r="DP34" s="624"/>
      <c r="DQ34" s="624"/>
      <c r="DR34" s="624"/>
      <c r="DS34" s="624"/>
      <c r="DT34" s="624"/>
      <c r="DU34" s="624"/>
      <c r="DV34" s="625"/>
      <c r="DW34" s="628">
        <v>17.2</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624045</v>
      </c>
      <c r="S35" s="624"/>
      <c r="T35" s="624"/>
      <c r="U35" s="624"/>
      <c r="V35" s="624"/>
      <c r="W35" s="624"/>
      <c r="X35" s="624"/>
      <c r="Y35" s="625"/>
      <c r="Z35" s="626">
        <v>2.4</v>
      </c>
      <c r="AA35" s="626"/>
      <c r="AB35" s="626"/>
      <c r="AC35" s="626"/>
      <c r="AD35" s="627" t="s">
        <v>238</v>
      </c>
      <c r="AE35" s="627"/>
      <c r="AF35" s="627"/>
      <c r="AG35" s="627"/>
      <c r="AH35" s="627"/>
      <c r="AI35" s="627"/>
      <c r="AJ35" s="627"/>
      <c r="AK35" s="627"/>
      <c r="AL35" s="628" t="s">
        <v>238</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136776</v>
      </c>
      <c r="CS35" s="654"/>
      <c r="CT35" s="654"/>
      <c r="CU35" s="654"/>
      <c r="CV35" s="654"/>
      <c r="CW35" s="654"/>
      <c r="CX35" s="654"/>
      <c r="CY35" s="655"/>
      <c r="CZ35" s="628">
        <v>0.6</v>
      </c>
      <c r="DA35" s="656"/>
      <c r="DB35" s="656"/>
      <c r="DC35" s="658"/>
      <c r="DD35" s="632">
        <v>83926</v>
      </c>
      <c r="DE35" s="654"/>
      <c r="DF35" s="654"/>
      <c r="DG35" s="654"/>
      <c r="DH35" s="654"/>
      <c r="DI35" s="654"/>
      <c r="DJ35" s="654"/>
      <c r="DK35" s="655"/>
      <c r="DL35" s="632">
        <v>83926</v>
      </c>
      <c r="DM35" s="654"/>
      <c r="DN35" s="654"/>
      <c r="DO35" s="654"/>
      <c r="DP35" s="654"/>
      <c r="DQ35" s="654"/>
      <c r="DR35" s="654"/>
      <c r="DS35" s="654"/>
      <c r="DT35" s="654"/>
      <c r="DU35" s="654"/>
      <c r="DV35" s="655"/>
      <c r="DW35" s="628">
        <v>0.6</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1119338</v>
      </c>
      <c r="S36" s="624"/>
      <c r="T36" s="624"/>
      <c r="U36" s="624"/>
      <c r="V36" s="624"/>
      <c r="W36" s="624"/>
      <c r="X36" s="624"/>
      <c r="Y36" s="625"/>
      <c r="Z36" s="626">
        <v>4.4000000000000004</v>
      </c>
      <c r="AA36" s="626"/>
      <c r="AB36" s="626"/>
      <c r="AC36" s="626"/>
      <c r="AD36" s="627" t="s">
        <v>238</v>
      </c>
      <c r="AE36" s="627"/>
      <c r="AF36" s="627"/>
      <c r="AG36" s="627"/>
      <c r="AH36" s="627"/>
      <c r="AI36" s="627"/>
      <c r="AJ36" s="627"/>
      <c r="AK36" s="627"/>
      <c r="AL36" s="628" t="s">
        <v>238</v>
      </c>
      <c r="AM36" s="629"/>
      <c r="AN36" s="629"/>
      <c r="AO36" s="630"/>
      <c r="AP36" s="222"/>
      <c r="AQ36" s="685" t="s">
        <v>333</v>
      </c>
      <c r="AR36" s="686"/>
      <c r="AS36" s="686"/>
      <c r="AT36" s="686"/>
      <c r="AU36" s="686"/>
      <c r="AV36" s="686"/>
      <c r="AW36" s="686"/>
      <c r="AX36" s="686"/>
      <c r="AY36" s="687"/>
      <c r="AZ36" s="612">
        <v>2911761</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397038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2459792</v>
      </c>
      <c r="CS36" s="624"/>
      <c r="CT36" s="624"/>
      <c r="CU36" s="624"/>
      <c r="CV36" s="624"/>
      <c r="CW36" s="624"/>
      <c r="CX36" s="624"/>
      <c r="CY36" s="625"/>
      <c r="CZ36" s="628">
        <v>10.1</v>
      </c>
      <c r="DA36" s="656"/>
      <c r="DB36" s="656"/>
      <c r="DC36" s="658"/>
      <c r="DD36" s="632">
        <v>2236581</v>
      </c>
      <c r="DE36" s="624"/>
      <c r="DF36" s="624"/>
      <c r="DG36" s="624"/>
      <c r="DH36" s="624"/>
      <c r="DI36" s="624"/>
      <c r="DJ36" s="624"/>
      <c r="DK36" s="625"/>
      <c r="DL36" s="632">
        <v>1370207</v>
      </c>
      <c r="DM36" s="624"/>
      <c r="DN36" s="624"/>
      <c r="DO36" s="624"/>
      <c r="DP36" s="624"/>
      <c r="DQ36" s="624"/>
      <c r="DR36" s="624"/>
      <c r="DS36" s="624"/>
      <c r="DT36" s="624"/>
      <c r="DU36" s="624"/>
      <c r="DV36" s="625"/>
      <c r="DW36" s="628">
        <v>10.3</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316123</v>
      </c>
      <c r="S37" s="624"/>
      <c r="T37" s="624"/>
      <c r="U37" s="624"/>
      <c r="V37" s="624"/>
      <c r="W37" s="624"/>
      <c r="X37" s="624"/>
      <c r="Y37" s="625"/>
      <c r="Z37" s="626">
        <v>1.2</v>
      </c>
      <c r="AA37" s="626"/>
      <c r="AB37" s="626"/>
      <c r="AC37" s="626"/>
      <c r="AD37" s="627">
        <v>38920</v>
      </c>
      <c r="AE37" s="627"/>
      <c r="AF37" s="627"/>
      <c r="AG37" s="627"/>
      <c r="AH37" s="627"/>
      <c r="AI37" s="627"/>
      <c r="AJ37" s="627"/>
      <c r="AK37" s="627"/>
      <c r="AL37" s="628">
        <v>0.3</v>
      </c>
      <c r="AM37" s="629"/>
      <c r="AN37" s="629"/>
      <c r="AO37" s="630"/>
      <c r="AQ37" s="689" t="s">
        <v>337</v>
      </c>
      <c r="AR37" s="690"/>
      <c r="AS37" s="690"/>
      <c r="AT37" s="690"/>
      <c r="AU37" s="690"/>
      <c r="AV37" s="690"/>
      <c r="AW37" s="690"/>
      <c r="AX37" s="690"/>
      <c r="AY37" s="691"/>
      <c r="AZ37" s="623">
        <v>516000</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304442</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828270</v>
      </c>
      <c r="CS37" s="654"/>
      <c r="CT37" s="654"/>
      <c r="CU37" s="654"/>
      <c r="CV37" s="654"/>
      <c r="CW37" s="654"/>
      <c r="CX37" s="654"/>
      <c r="CY37" s="655"/>
      <c r="CZ37" s="628">
        <v>3.4</v>
      </c>
      <c r="DA37" s="656"/>
      <c r="DB37" s="656"/>
      <c r="DC37" s="658"/>
      <c r="DD37" s="632">
        <v>828270</v>
      </c>
      <c r="DE37" s="654"/>
      <c r="DF37" s="654"/>
      <c r="DG37" s="654"/>
      <c r="DH37" s="654"/>
      <c r="DI37" s="654"/>
      <c r="DJ37" s="654"/>
      <c r="DK37" s="655"/>
      <c r="DL37" s="632">
        <v>808302</v>
      </c>
      <c r="DM37" s="654"/>
      <c r="DN37" s="654"/>
      <c r="DO37" s="654"/>
      <c r="DP37" s="654"/>
      <c r="DQ37" s="654"/>
      <c r="DR37" s="654"/>
      <c r="DS37" s="654"/>
      <c r="DT37" s="654"/>
      <c r="DU37" s="654"/>
      <c r="DV37" s="655"/>
      <c r="DW37" s="628">
        <v>6.1</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660000</v>
      </c>
      <c r="S38" s="624"/>
      <c r="T38" s="624"/>
      <c r="U38" s="624"/>
      <c r="V38" s="624"/>
      <c r="W38" s="624"/>
      <c r="X38" s="624"/>
      <c r="Y38" s="625"/>
      <c r="Z38" s="626">
        <v>2.6</v>
      </c>
      <c r="AA38" s="626"/>
      <c r="AB38" s="626"/>
      <c r="AC38" s="626"/>
      <c r="AD38" s="627" t="s">
        <v>238</v>
      </c>
      <c r="AE38" s="627"/>
      <c r="AF38" s="627"/>
      <c r="AG38" s="627"/>
      <c r="AH38" s="627"/>
      <c r="AI38" s="627"/>
      <c r="AJ38" s="627"/>
      <c r="AK38" s="627"/>
      <c r="AL38" s="628" t="s">
        <v>238</v>
      </c>
      <c r="AM38" s="629"/>
      <c r="AN38" s="629"/>
      <c r="AO38" s="630"/>
      <c r="AQ38" s="689" t="s">
        <v>341</v>
      </c>
      <c r="AR38" s="690"/>
      <c r="AS38" s="690"/>
      <c r="AT38" s="690"/>
      <c r="AU38" s="690"/>
      <c r="AV38" s="690"/>
      <c r="AW38" s="690"/>
      <c r="AX38" s="690"/>
      <c r="AY38" s="691"/>
      <c r="AZ38" s="623">
        <v>50664</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8076</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2345097</v>
      </c>
      <c r="CS38" s="624"/>
      <c r="CT38" s="624"/>
      <c r="CU38" s="624"/>
      <c r="CV38" s="624"/>
      <c r="CW38" s="624"/>
      <c r="CX38" s="624"/>
      <c r="CY38" s="625"/>
      <c r="CZ38" s="628">
        <v>9.6</v>
      </c>
      <c r="DA38" s="656"/>
      <c r="DB38" s="656"/>
      <c r="DC38" s="658"/>
      <c r="DD38" s="632">
        <v>1840541</v>
      </c>
      <c r="DE38" s="624"/>
      <c r="DF38" s="624"/>
      <c r="DG38" s="624"/>
      <c r="DH38" s="624"/>
      <c r="DI38" s="624"/>
      <c r="DJ38" s="624"/>
      <c r="DK38" s="625"/>
      <c r="DL38" s="632">
        <v>1737595</v>
      </c>
      <c r="DM38" s="624"/>
      <c r="DN38" s="624"/>
      <c r="DO38" s="624"/>
      <c r="DP38" s="624"/>
      <c r="DQ38" s="624"/>
      <c r="DR38" s="624"/>
      <c r="DS38" s="624"/>
      <c r="DT38" s="624"/>
      <c r="DU38" s="624"/>
      <c r="DV38" s="625"/>
      <c r="DW38" s="628">
        <v>13</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178</v>
      </c>
      <c r="AA39" s="626"/>
      <c r="AB39" s="626"/>
      <c r="AC39" s="626"/>
      <c r="AD39" s="627" t="s">
        <v>178</v>
      </c>
      <c r="AE39" s="627"/>
      <c r="AF39" s="627"/>
      <c r="AG39" s="627"/>
      <c r="AH39" s="627"/>
      <c r="AI39" s="627"/>
      <c r="AJ39" s="627"/>
      <c r="AK39" s="627"/>
      <c r="AL39" s="628" t="s">
        <v>238</v>
      </c>
      <c r="AM39" s="629"/>
      <c r="AN39" s="629"/>
      <c r="AO39" s="630"/>
      <c r="AQ39" s="689" t="s">
        <v>345</v>
      </c>
      <c r="AR39" s="690"/>
      <c r="AS39" s="690"/>
      <c r="AT39" s="690"/>
      <c r="AU39" s="690"/>
      <c r="AV39" s="690"/>
      <c r="AW39" s="690"/>
      <c r="AX39" s="690"/>
      <c r="AY39" s="691"/>
      <c r="AZ39" s="623">
        <v>377</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12932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1087422</v>
      </c>
      <c r="CS39" s="654"/>
      <c r="CT39" s="654"/>
      <c r="CU39" s="654"/>
      <c r="CV39" s="654"/>
      <c r="CW39" s="654"/>
      <c r="CX39" s="654"/>
      <c r="CY39" s="655"/>
      <c r="CZ39" s="628">
        <v>4.5</v>
      </c>
      <c r="DA39" s="656"/>
      <c r="DB39" s="656"/>
      <c r="DC39" s="658"/>
      <c r="DD39" s="632">
        <v>958808</v>
      </c>
      <c r="DE39" s="654"/>
      <c r="DF39" s="654"/>
      <c r="DG39" s="654"/>
      <c r="DH39" s="654"/>
      <c r="DI39" s="654"/>
      <c r="DJ39" s="654"/>
      <c r="DK39" s="655"/>
      <c r="DL39" s="632" t="s">
        <v>238</v>
      </c>
      <c r="DM39" s="654"/>
      <c r="DN39" s="654"/>
      <c r="DO39" s="654"/>
      <c r="DP39" s="654"/>
      <c r="DQ39" s="654"/>
      <c r="DR39" s="654"/>
      <c r="DS39" s="654"/>
      <c r="DT39" s="654"/>
      <c r="DU39" s="654"/>
      <c r="DV39" s="655"/>
      <c r="DW39" s="628" t="s">
        <v>238</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224500</v>
      </c>
      <c r="S40" s="624"/>
      <c r="T40" s="624"/>
      <c r="U40" s="624"/>
      <c r="V40" s="624"/>
      <c r="W40" s="624"/>
      <c r="X40" s="624"/>
      <c r="Y40" s="625"/>
      <c r="Z40" s="626">
        <v>0.9</v>
      </c>
      <c r="AA40" s="626"/>
      <c r="AB40" s="626"/>
      <c r="AC40" s="626"/>
      <c r="AD40" s="627" t="s">
        <v>238</v>
      </c>
      <c r="AE40" s="627"/>
      <c r="AF40" s="627"/>
      <c r="AG40" s="627"/>
      <c r="AH40" s="627"/>
      <c r="AI40" s="627"/>
      <c r="AJ40" s="627"/>
      <c r="AK40" s="627"/>
      <c r="AL40" s="628" t="s">
        <v>238</v>
      </c>
      <c r="AM40" s="629"/>
      <c r="AN40" s="629"/>
      <c r="AO40" s="630"/>
      <c r="AQ40" s="689" t="s">
        <v>349</v>
      </c>
      <c r="AR40" s="690"/>
      <c r="AS40" s="690"/>
      <c r="AT40" s="690"/>
      <c r="AU40" s="690"/>
      <c r="AV40" s="690"/>
      <c r="AW40" s="690"/>
      <c r="AX40" s="690"/>
      <c r="AY40" s="691"/>
      <c r="AZ40" s="623" t="s">
        <v>238</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89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79105</v>
      </c>
      <c r="CS40" s="624"/>
      <c r="CT40" s="624"/>
      <c r="CU40" s="624"/>
      <c r="CV40" s="624"/>
      <c r="CW40" s="624"/>
      <c r="CX40" s="624"/>
      <c r="CY40" s="625"/>
      <c r="CZ40" s="628">
        <v>0.3</v>
      </c>
      <c r="DA40" s="656"/>
      <c r="DB40" s="656"/>
      <c r="DC40" s="658"/>
      <c r="DD40" s="632" t="s">
        <v>178</v>
      </c>
      <c r="DE40" s="624"/>
      <c r="DF40" s="624"/>
      <c r="DG40" s="624"/>
      <c r="DH40" s="624"/>
      <c r="DI40" s="624"/>
      <c r="DJ40" s="624"/>
      <c r="DK40" s="625"/>
      <c r="DL40" s="632" t="s">
        <v>238</v>
      </c>
      <c r="DM40" s="624"/>
      <c r="DN40" s="624"/>
      <c r="DO40" s="624"/>
      <c r="DP40" s="624"/>
      <c r="DQ40" s="624"/>
      <c r="DR40" s="624"/>
      <c r="DS40" s="624"/>
      <c r="DT40" s="624"/>
      <c r="DU40" s="624"/>
      <c r="DV40" s="625"/>
      <c r="DW40" s="628" t="s">
        <v>238</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25725425</v>
      </c>
      <c r="S41" s="699"/>
      <c r="T41" s="699"/>
      <c r="U41" s="699"/>
      <c r="V41" s="699"/>
      <c r="W41" s="699"/>
      <c r="X41" s="699"/>
      <c r="Y41" s="700"/>
      <c r="Z41" s="701">
        <v>100</v>
      </c>
      <c r="AA41" s="701"/>
      <c r="AB41" s="701"/>
      <c r="AC41" s="701"/>
      <c r="AD41" s="702">
        <v>13103426</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521355</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178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178</v>
      </c>
      <c r="CS41" s="654"/>
      <c r="CT41" s="654"/>
      <c r="CU41" s="654"/>
      <c r="CV41" s="654"/>
      <c r="CW41" s="654"/>
      <c r="CX41" s="654"/>
      <c r="CY41" s="655"/>
      <c r="CZ41" s="628" t="s">
        <v>178</v>
      </c>
      <c r="DA41" s="656"/>
      <c r="DB41" s="656"/>
      <c r="DC41" s="658"/>
      <c r="DD41" s="632" t="s">
        <v>178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1823365</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341</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963491</v>
      </c>
      <c r="CS42" s="654"/>
      <c r="CT42" s="654"/>
      <c r="CU42" s="654"/>
      <c r="CV42" s="654"/>
      <c r="CW42" s="654"/>
      <c r="CX42" s="654"/>
      <c r="CY42" s="655"/>
      <c r="CZ42" s="628">
        <v>4</v>
      </c>
      <c r="DA42" s="656"/>
      <c r="DB42" s="656"/>
      <c r="DC42" s="658"/>
      <c r="DD42" s="632">
        <v>392381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22329</v>
      </c>
      <c r="CS43" s="654"/>
      <c r="CT43" s="654"/>
      <c r="CU43" s="654"/>
      <c r="CV43" s="654"/>
      <c r="CW43" s="654"/>
      <c r="CX43" s="654"/>
      <c r="CY43" s="655"/>
      <c r="CZ43" s="628">
        <v>0.1</v>
      </c>
      <c r="DA43" s="656"/>
      <c r="DB43" s="656"/>
      <c r="DC43" s="658"/>
      <c r="DD43" s="632">
        <v>22329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913235</v>
      </c>
      <c r="CS44" s="624"/>
      <c r="CT44" s="624"/>
      <c r="CU44" s="624"/>
      <c r="CV44" s="624"/>
      <c r="CW44" s="624"/>
      <c r="CX44" s="624"/>
      <c r="CY44" s="625"/>
      <c r="CZ44" s="628">
        <v>3.8</v>
      </c>
      <c r="DA44" s="629"/>
      <c r="DB44" s="629"/>
      <c r="DC44" s="635"/>
      <c r="DD44" s="632">
        <v>370070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220794</v>
      </c>
      <c r="CS45" s="654"/>
      <c r="CT45" s="654"/>
      <c r="CU45" s="654"/>
      <c r="CV45" s="654"/>
      <c r="CW45" s="654"/>
      <c r="CX45" s="654"/>
      <c r="CY45" s="655"/>
      <c r="CZ45" s="628">
        <v>0.9</v>
      </c>
      <c r="DA45" s="656"/>
      <c r="DB45" s="656"/>
      <c r="DC45" s="658"/>
      <c r="DD45" s="632">
        <v>13460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676467</v>
      </c>
      <c r="CS46" s="624"/>
      <c r="CT46" s="624"/>
      <c r="CU46" s="624"/>
      <c r="CV46" s="624"/>
      <c r="CW46" s="624"/>
      <c r="CX46" s="624"/>
      <c r="CY46" s="625"/>
      <c r="CZ46" s="628">
        <v>2.8</v>
      </c>
      <c r="DA46" s="629"/>
      <c r="DB46" s="629"/>
      <c r="DC46" s="635"/>
      <c r="DD46" s="632">
        <v>352773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50256</v>
      </c>
      <c r="CS47" s="654"/>
      <c r="CT47" s="654"/>
      <c r="CU47" s="654"/>
      <c r="CV47" s="654"/>
      <c r="CW47" s="654"/>
      <c r="CX47" s="654"/>
      <c r="CY47" s="655"/>
      <c r="CZ47" s="628">
        <v>0.2</v>
      </c>
      <c r="DA47" s="656"/>
      <c r="DB47" s="656"/>
      <c r="DC47" s="658"/>
      <c r="DD47" s="632">
        <v>22311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178</v>
      </c>
      <c r="CS48" s="624"/>
      <c r="CT48" s="624"/>
      <c r="CU48" s="624"/>
      <c r="CV48" s="624"/>
      <c r="CW48" s="624"/>
      <c r="CX48" s="624"/>
      <c r="CY48" s="625"/>
      <c r="CZ48" s="628" t="s">
        <v>178</v>
      </c>
      <c r="DA48" s="629"/>
      <c r="DB48" s="629"/>
      <c r="DC48" s="635"/>
      <c r="DD48" s="632" t="s">
        <v>178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24329055</v>
      </c>
      <c r="CS49" s="682"/>
      <c r="CT49" s="682"/>
      <c r="CU49" s="682"/>
      <c r="CV49" s="682"/>
      <c r="CW49" s="682"/>
      <c r="CX49" s="682"/>
      <c r="CY49" s="711"/>
      <c r="CZ49" s="703">
        <v>100</v>
      </c>
      <c r="DA49" s="712"/>
      <c r="DB49" s="712"/>
      <c r="DC49" s="713"/>
      <c r="DD49" s="714">
        <v>16326337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3MWx8VdrvfnFIzEieG6PfQycMwK0TzQ0XyMJNGa2ca1EyJRL0MYlNfh01CqTl+wGJ70xjfl2PCSDaJK0e1vBA==" saltValue="2fVvh2L3t1k6EWGh+1zjk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25691</v>
      </c>
      <c r="R7" s="764"/>
      <c r="S7" s="764"/>
      <c r="T7" s="764"/>
      <c r="U7" s="764"/>
      <c r="V7" s="764">
        <v>24323</v>
      </c>
      <c r="W7" s="764"/>
      <c r="X7" s="764"/>
      <c r="Y7" s="764"/>
      <c r="Z7" s="764"/>
      <c r="AA7" s="764">
        <v>1368</v>
      </c>
      <c r="AB7" s="764"/>
      <c r="AC7" s="764"/>
      <c r="AD7" s="764"/>
      <c r="AE7" s="765"/>
      <c r="AF7" s="766">
        <v>1293</v>
      </c>
      <c r="AG7" s="767"/>
      <c r="AH7" s="767"/>
      <c r="AI7" s="767"/>
      <c r="AJ7" s="768"/>
      <c r="AK7" s="769">
        <v>26</v>
      </c>
      <c r="AL7" s="770"/>
      <c r="AM7" s="770"/>
      <c r="AN7" s="770"/>
      <c r="AO7" s="770"/>
      <c r="AP7" s="770">
        <v>20547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73"/>
      <c r="CH7" s="743">
        <v>0</v>
      </c>
      <c r="CI7" s="744"/>
      <c r="CJ7" s="744"/>
      <c r="CK7" s="744"/>
      <c r="CL7" s="745"/>
      <c r="CM7" s="743">
        <v>41</v>
      </c>
      <c r="CN7" s="744"/>
      <c r="CO7" s="744"/>
      <c r="CP7" s="744"/>
      <c r="CQ7" s="745"/>
      <c r="CR7" s="743">
        <v>3</v>
      </c>
      <c r="CS7" s="744"/>
      <c r="CT7" s="744"/>
      <c r="CU7" s="744"/>
      <c r="CV7" s="745"/>
      <c r="CW7" s="743" t="s">
        <v>525</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x14ac:dyDescent="0.15">
      <c r="A8" s="238">
        <v>2</v>
      </c>
      <c r="B8" s="749" t="s">
        <v>393</v>
      </c>
      <c r="C8" s="750"/>
      <c r="D8" s="750"/>
      <c r="E8" s="750"/>
      <c r="F8" s="750"/>
      <c r="G8" s="750"/>
      <c r="H8" s="750"/>
      <c r="I8" s="750"/>
      <c r="J8" s="750"/>
      <c r="K8" s="750"/>
      <c r="L8" s="750"/>
      <c r="M8" s="750"/>
      <c r="N8" s="750"/>
      <c r="O8" s="750"/>
      <c r="P8" s="751"/>
      <c r="Q8" s="752">
        <v>48</v>
      </c>
      <c r="R8" s="753"/>
      <c r="S8" s="753"/>
      <c r="T8" s="753"/>
      <c r="U8" s="753"/>
      <c r="V8" s="753">
        <v>19</v>
      </c>
      <c r="W8" s="753"/>
      <c r="X8" s="753"/>
      <c r="Y8" s="753"/>
      <c r="Z8" s="753"/>
      <c r="AA8" s="753">
        <v>29</v>
      </c>
      <c r="AB8" s="753"/>
      <c r="AC8" s="753"/>
      <c r="AD8" s="753"/>
      <c r="AE8" s="754"/>
      <c r="AF8" s="755">
        <v>29</v>
      </c>
      <c r="AG8" s="756"/>
      <c r="AH8" s="756"/>
      <c r="AI8" s="756"/>
      <c r="AJ8" s="757"/>
      <c r="AK8" s="758" t="s">
        <v>525</v>
      </c>
      <c r="AL8" s="759"/>
      <c r="AM8" s="759"/>
      <c r="AN8" s="759"/>
      <c r="AO8" s="759"/>
      <c r="AP8" s="759" t="s">
        <v>525</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601</v>
      </c>
      <c r="BT8" s="783"/>
      <c r="BU8" s="783"/>
      <c r="BV8" s="783"/>
      <c r="BW8" s="783"/>
      <c r="BX8" s="783"/>
      <c r="BY8" s="783"/>
      <c r="BZ8" s="783"/>
      <c r="CA8" s="783"/>
      <c r="CB8" s="783"/>
      <c r="CC8" s="783"/>
      <c r="CD8" s="783"/>
      <c r="CE8" s="783"/>
      <c r="CF8" s="783"/>
      <c r="CG8" s="784"/>
      <c r="CH8" s="785">
        <v>44</v>
      </c>
      <c r="CI8" s="786"/>
      <c r="CJ8" s="786"/>
      <c r="CK8" s="786"/>
      <c r="CL8" s="787"/>
      <c r="CM8" s="785">
        <v>46</v>
      </c>
      <c r="CN8" s="786"/>
      <c r="CO8" s="786"/>
      <c r="CP8" s="786"/>
      <c r="CQ8" s="787"/>
      <c r="CR8" s="785">
        <v>44</v>
      </c>
      <c r="CS8" s="786"/>
      <c r="CT8" s="786"/>
      <c r="CU8" s="786"/>
      <c r="CV8" s="787"/>
      <c r="CW8" s="785">
        <v>5</v>
      </c>
      <c r="CX8" s="786"/>
      <c r="CY8" s="786"/>
      <c r="CZ8" s="786"/>
      <c r="DA8" s="787"/>
      <c r="DB8" s="785" t="s">
        <v>525</v>
      </c>
      <c r="DC8" s="786"/>
      <c r="DD8" s="786"/>
      <c r="DE8" s="786"/>
      <c r="DF8" s="787"/>
      <c r="DG8" s="785" t="s">
        <v>525</v>
      </c>
      <c r="DH8" s="786"/>
      <c r="DI8" s="786"/>
      <c r="DJ8" s="786"/>
      <c r="DK8" s="787"/>
      <c r="DL8" s="785" t="s">
        <v>525</v>
      </c>
      <c r="DM8" s="786"/>
      <c r="DN8" s="786"/>
      <c r="DO8" s="786"/>
      <c r="DP8" s="787"/>
      <c r="DQ8" s="785" t="s">
        <v>525</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602</v>
      </c>
      <c r="BT9" s="783"/>
      <c r="BU9" s="783"/>
      <c r="BV9" s="783"/>
      <c r="BW9" s="783"/>
      <c r="BX9" s="783"/>
      <c r="BY9" s="783"/>
      <c r="BZ9" s="783"/>
      <c r="CA9" s="783"/>
      <c r="CB9" s="783"/>
      <c r="CC9" s="783"/>
      <c r="CD9" s="783"/>
      <c r="CE9" s="783"/>
      <c r="CF9" s="783"/>
      <c r="CG9" s="784"/>
      <c r="CH9" s="785">
        <v>-4</v>
      </c>
      <c r="CI9" s="786"/>
      <c r="CJ9" s="786"/>
      <c r="CK9" s="786"/>
      <c r="CL9" s="787"/>
      <c r="CM9" s="785">
        <v>29</v>
      </c>
      <c r="CN9" s="786"/>
      <c r="CO9" s="786"/>
      <c r="CP9" s="786"/>
      <c r="CQ9" s="787"/>
      <c r="CR9" s="785">
        <v>4</v>
      </c>
      <c r="CS9" s="786"/>
      <c r="CT9" s="786"/>
      <c r="CU9" s="786"/>
      <c r="CV9" s="787"/>
      <c r="CW9" s="785">
        <v>2</v>
      </c>
      <c r="CX9" s="786"/>
      <c r="CY9" s="786"/>
      <c r="CZ9" s="786"/>
      <c r="DA9" s="787"/>
      <c r="DB9" s="785" t="s">
        <v>525</v>
      </c>
      <c r="DC9" s="786"/>
      <c r="DD9" s="786"/>
      <c r="DE9" s="786"/>
      <c r="DF9" s="787"/>
      <c r="DG9" s="785" t="s">
        <v>525</v>
      </c>
      <c r="DH9" s="786"/>
      <c r="DI9" s="786"/>
      <c r="DJ9" s="786"/>
      <c r="DK9" s="787"/>
      <c r="DL9" s="785" t="s">
        <v>525</v>
      </c>
      <c r="DM9" s="786"/>
      <c r="DN9" s="786"/>
      <c r="DO9" s="786"/>
      <c r="DP9" s="787"/>
      <c r="DQ9" s="785" t="s">
        <v>525</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v>25739</v>
      </c>
      <c r="R23" s="793"/>
      <c r="S23" s="793"/>
      <c r="T23" s="793"/>
      <c r="U23" s="793"/>
      <c r="V23" s="793">
        <v>24342</v>
      </c>
      <c r="W23" s="793"/>
      <c r="X23" s="793"/>
      <c r="Y23" s="793"/>
      <c r="Z23" s="793"/>
      <c r="AA23" s="793">
        <v>1397</v>
      </c>
      <c r="AB23" s="793"/>
      <c r="AC23" s="793"/>
      <c r="AD23" s="793"/>
      <c r="AE23" s="794"/>
      <c r="AF23" s="795">
        <v>1322</v>
      </c>
      <c r="AG23" s="793"/>
      <c r="AH23" s="793"/>
      <c r="AI23" s="793"/>
      <c r="AJ23" s="796"/>
      <c r="AK23" s="797"/>
      <c r="AL23" s="798"/>
      <c r="AM23" s="798"/>
      <c r="AN23" s="798"/>
      <c r="AO23" s="798"/>
      <c r="AP23" s="793">
        <v>20547</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6830</v>
      </c>
      <c r="R28" s="823"/>
      <c r="S28" s="823"/>
      <c r="T28" s="823"/>
      <c r="U28" s="823"/>
      <c r="V28" s="823">
        <v>6433</v>
      </c>
      <c r="W28" s="823"/>
      <c r="X28" s="823"/>
      <c r="Y28" s="823"/>
      <c r="Z28" s="823"/>
      <c r="AA28" s="823">
        <v>397</v>
      </c>
      <c r="AB28" s="823"/>
      <c r="AC28" s="823"/>
      <c r="AD28" s="823"/>
      <c r="AE28" s="824"/>
      <c r="AF28" s="825">
        <v>397</v>
      </c>
      <c r="AG28" s="823"/>
      <c r="AH28" s="823"/>
      <c r="AI28" s="823"/>
      <c r="AJ28" s="826"/>
      <c r="AK28" s="827">
        <v>521</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6399</v>
      </c>
      <c r="R29" s="753"/>
      <c r="S29" s="753"/>
      <c r="T29" s="753"/>
      <c r="U29" s="753"/>
      <c r="V29" s="753">
        <v>6109</v>
      </c>
      <c r="W29" s="753"/>
      <c r="X29" s="753"/>
      <c r="Y29" s="753"/>
      <c r="Z29" s="753"/>
      <c r="AA29" s="753">
        <v>290</v>
      </c>
      <c r="AB29" s="753"/>
      <c r="AC29" s="753"/>
      <c r="AD29" s="753"/>
      <c r="AE29" s="754"/>
      <c r="AF29" s="755">
        <v>290</v>
      </c>
      <c r="AG29" s="756"/>
      <c r="AH29" s="756"/>
      <c r="AI29" s="756"/>
      <c r="AJ29" s="757"/>
      <c r="AK29" s="834">
        <v>956</v>
      </c>
      <c r="AL29" s="830"/>
      <c r="AM29" s="830"/>
      <c r="AN29" s="830"/>
      <c r="AO29" s="830"/>
      <c r="AP29" s="830" t="s">
        <v>525</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952</v>
      </c>
      <c r="R30" s="753"/>
      <c r="S30" s="753"/>
      <c r="T30" s="753"/>
      <c r="U30" s="753"/>
      <c r="V30" s="753">
        <v>951</v>
      </c>
      <c r="W30" s="753"/>
      <c r="X30" s="753"/>
      <c r="Y30" s="753"/>
      <c r="Z30" s="753"/>
      <c r="AA30" s="753">
        <v>1</v>
      </c>
      <c r="AB30" s="753"/>
      <c r="AC30" s="753"/>
      <c r="AD30" s="753"/>
      <c r="AE30" s="754"/>
      <c r="AF30" s="755">
        <v>1</v>
      </c>
      <c r="AG30" s="756"/>
      <c r="AH30" s="756"/>
      <c r="AI30" s="756"/>
      <c r="AJ30" s="757"/>
      <c r="AK30" s="834">
        <v>218</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411</v>
      </c>
      <c r="C31" s="750"/>
      <c r="D31" s="750"/>
      <c r="E31" s="750"/>
      <c r="F31" s="750"/>
      <c r="G31" s="750"/>
      <c r="H31" s="750"/>
      <c r="I31" s="750"/>
      <c r="J31" s="750"/>
      <c r="K31" s="750"/>
      <c r="L31" s="750"/>
      <c r="M31" s="750"/>
      <c r="N31" s="750"/>
      <c r="O31" s="750"/>
      <c r="P31" s="751"/>
      <c r="Q31" s="752">
        <v>30</v>
      </c>
      <c r="R31" s="753"/>
      <c r="S31" s="753"/>
      <c r="T31" s="753"/>
      <c r="U31" s="753"/>
      <c r="V31" s="753">
        <v>158</v>
      </c>
      <c r="W31" s="753"/>
      <c r="X31" s="753"/>
      <c r="Y31" s="753"/>
      <c r="Z31" s="753"/>
      <c r="AA31" s="753">
        <v>-128</v>
      </c>
      <c r="AB31" s="753"/>
      <c r="AC31" s="753"/>
      <c r="AD31" s="753"/>
      <c r="AE31" s="754"/>
      <c r="AF31" s="755">
        <v>-128</v>
      </c>
      <c r="AG31" s="756"/>
      <c r="AH31" s="756"/>
      <c r="AI31" s="756"/>
      <c r="AJ31" s="757"/>
      <c r="AK31" s="834" t="s">
        <v>525</v>
      </c>
      <c r="AL31" s="830"/>
      <c r="AM31" s="830"/>
      <c r="AN31" s="830"/>
      <c r="AO31" s="830"/>
      <c r="AP31" s="830" t="s">
        <v>525</v>
      </c>
      <c r="AQ31" s="830"/>
      <c r="AR31" s="830"/>
      <c r="AS31" s="830"/>
      <c r="AT31" s="830"/>
      <c r="AU31" s="830" t="s">
        <v>525</v>
      </c>
      <c r="AV31" s="830"/>
      <c r="AW31" s="830"/>
      <c r="AX31" s="830"/>
      <c r="AY31" s="830"/>
      <c r="AZ31" s="831" t="s">
        <v>525</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1194</v>
      </c>
      <c r="R32" s="753"/>
      <c r="S32" s="753"/>
      <c r="T32" s="753"/>
      <c r="U32" s="753"/>
      <c r="V32" s="753">
        <v>1199</v>
      </c>
      <c r="W32" s="753"/>
      <c r="X32" s="753"/>
      <c r="Y32" s="753"/>
      <c r="Z32" s="753"/>
      <c r="AA32" s="753">
        <v>-5</v>
      </c>
      <c r="AB32" s="753"/>
      <c r="AC32" s="753"/>
      <c r="AD32" s="753"/>
      <c r="AE32" s="754"/>
      <c r="AF32" s="755">
        <v>1376</v>
      </c>
      <c r="AG32" s="756"/>
      <c r="AH32" s="756"/>
      <c r="AI32" s="756"/>
      <c r="AJ32" s="757"/>
      <c r="AK32" s="834">
        <v>15</v>
      </c>
      <c r="AL32" s="830"/>
      <c r="AM32" s="830"/>
      <c r="AN32" s="830"/>
      <c r="AO32" s="830"/>
      <c r="AP32" s="830">
        <v>1488</v>
      </c>
      <c r="AQ32" s="830"/>
      <c r="AR32" s="830"/>
      <c r="AS32" s="830"/>
      <c r="AT32" s="830"/>
      <c r="AU32" s="830">
        <v>287</v>
      </c>
      <c r="AV32" s="830"/>
      <c r="AW32" s="830"/>
      <c r="AX32" s="830"/>
      <c r="AY32" s="830"/>
      <c r="AZ32" s="831" t="s">
        <v>525</v>
      </c>
      <c r="BA32" s="831"/>
      <c r="BB32" s="831"/>
      <c r="BC32" s="831"/>
      <c r="BD32" s="831"/>
      <c r="BE32" s="832" t="s">
        <v>413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414</v>
      </c>
      <c r="C33" s="750"/>
      <c r="D33" s="750"/>
      <c r="E33" s="750"/>
      <c r="F33" s="750"/>
      <c r="G33" s="750"/>
      <c r="H33" s="750"/>
      <c r="I33" s="750"/>
      <c r="J33" s="750"/>
      <c r="K33" s="750"/>
      <c r="L33" s="750"/>
      <c r="M33" s="750"/>
      <c r="N33" s="750"/>
      <c r="O33" s="750"/>
      <c r="P33" s="751"/>
      <c r="Q33" s="752">
        <v>1138</v>
      </c>
      <c r="R33" s="753"/>
      <c r="S33" s="753"/>
      <c r="T33" s="753"/>
      <c r="U33" s="753"/>
      <c r="V33" s="753">
        <v>1115</v>
      </c>
      <c r="W33" s="753"/>
      <c r="X33" s="753"/>
      <c r="Y33" s="753"/>
      <c r="Z33" s="753"/>
      <c r="AA33" s="753">
        <v>23</v>
      </c>
      <c r="AB33" s="753"/>
      <c r="AC33" s="753"/>
      <c r="AD33" s="753"/>
      <c r="AE33" s="754"/>
      <c r="AF33" s="755">
        <v>48</v>
      </c>
      <c r="AG33" s="756"/>
      <c r="AH33" s="756"/>
      <c r="AI33" s="756"/>
      <c r="AJ33" s="757"/>
      <c r="AK33" s="834">
        <v>516</v>
      </c>
      <c r="AL33" s="830"/>
      <c r="AM33" s="830"/>
      <c r="AN33" s="830"/>
      <c r="AO33" s="830"/>
      <c r="AP33" s="830">
        <v>9620</v>
      </c>
      <c r="AQ33" s="830"/>
      <c r="AR33" s="830"/>
      <c r="AS33" s="830"/>
      <c r="AT33" s="830"/>
      <c r="AU33" s="830">
        <v>6099</v>
      </c>
      <c r="AV33" s="830"/>
      <c r="AW33" s="830"/>
      <c r="AX33" s="830"/>
      <c r="AY33" s="830"/>
      <c r="AZ33" s="831" t="s">
        <v>525</v>
      </c>
      <c r="BA33" s="831"/>
      <c r="BB33" s="831"/>
      <c r="BC33" s="831"/>
      <c r="BD33" s="831"/>
      <c r="BE33" s="832" t="s">
        <v>413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395</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1984</v>
      </c>
      <c r="AG63" s="844"/>
      <c r="AH63" s="844"/>
      <c r="AI63" s="844"/>
      <c r="AJ63" s="845"/>
      <c r="AK63" s="846"/>
      <c r="AL63" s="841"/>
      <c r="AM63" s="841"/>
      <c r="AN63" s="841"/>
      <c r="AO63" s="841"/>
      <c r="AP63" s="844">
        <v>11108</v>
      </c>
      <c r="AQ63" s="844"/>
      <c r="AR63" s="844"/>
      <c r="AS63" s="844"/>
      <c r="AT63" s="844"/>
      <c r="AU63" s="844">
        <v>6386</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419</v>
      </c>
      <c r="B66" s="730"/>
      <c r="C66" s="730"/>
      <c r="D66" s="730"/>
      <c r="E66" s="730"/>
      <c r="F66" s="730"/>
      <c r="G66" s="730"/>
      <c r="H66" s="730"/>
      <c r="I66" s="730"/>
      <c r="J66" s="730"/>
      <c r="K66" s="730"/>
      <c r="L66" s="730"/>
      <c r="M66" s="730"/>
      <c r="N66" s="730"/>
      <c r="O66" s="730"/>
      <c r="P66" s="731"/>
      <c r="Q66" s="725" t="s">
        <v>420</v>
      </c>
      <c r="R66" s="721"/>
      <c r="S66" s="721"/>
      <c r="T66" s="721"/>
      <c r="U66" s="722"/>
      <c r="V66" s="725" t="s">
        <v>421</v>
      </c>
      <c r="W66" s="721"/>
      <c r="X66" s="721"/>
      <c r="Y66" s="721"/>
      <c r="Z66" s="722"/>
      <c r="AA66" s="725" t="s">
        <v>422</v>
      </c>
      <c r="AB66" s="721"/>
      <c r="AC66" s="721"/>
      <c r="AD66" s="721"/>
      <c r="AE66" s="722"/>
      <c r="AF66" s="854" t="s">
        <v>423</v>
      </c>
      <c r="AG66" s="815"/>
      <c r="AH66" s="815"/>
      <c r="AI66" s="815"/>
      <c r="AJ66" s="855"/>
      <c r="AK66" s="725" t="s">
        <v>404</v>
      </c>
      <c r="AL66" s="730"/>
      <c r="AM66" s="730"/>
      <c r="AN66" s="730"/>
      <c r="AO66" s="731"/>
      <c r="AP66" s="725" t="s">
        <v>424</v>
      </c>
      <c r="AQ66" s="721"/>
      <c r="AR66" s="721"/>
      <c r="AS66" s="721"/>
      <c r="AT66" s="722"/>
      <c r="AU66" s="725" t="s">
        <v>425</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596</v>
      </c>
      <c r="C68" s="870"/>
      <c r="D68" s="870"/>
      <c r="E68" s="870"/>
      <c r="F68" s="870"/>
      <c r="G68" s="870"/>
      <c r="H68" s="870"/>
      <c r="I68" s="870"/>
      <c r="J68" s="870"/>
      <c r="K68" s="870"/>
      <c r="L68" s="870"/>
      <c r="M68" s="870"/>
      <c r="N68" s="870"/>
      <c r="O68" s="870"/>
      <c r="P68" s="871"/>
      <c r="Q68" s="872">
        <v>119</v>
      </c>
      <c r="R68" s="866"/>
      <c r="S68" s="866"/>
      <c r="T68" s="866"/>
      <c r="U68" s="866"/>
      <c r="V68" s="866">
        <v>113</v>
      </c>
      <c r="W68" s="866"/>
      <c r="X68" s="866"/>
      <c r="Y68" s="866"/>
      <c r="Z68" s="866"/>
      <c r="AA68" s="866">
        <v>6</v>
      </c>
      <c r="AB68" s="866"/>
      <c r="AC68" s="866"/>
      <c r="AD68" s="866"/>
      <c r="AE68" s="866"/>
      <c r="AF68" s="866">
        <v>6</v>
      </c>
      <c r="AG68" s="866"/>
      <c r="AH68" s="866"/>
      <c r="AI68" s="866"/>
      <c r="AJ68" s="866"/>
      <c r="AK68" s="866">
        <v>20</v>
      </c>
      <c r="AL68" s="866"/>
      <c r="AM68" s="866"/>
      <c r="AN68" s="866"/>
      <c r="AO68" s="866"/>
      <c r="AP68" s="866" t="s">
        <v>525</v>
      </c>
      <c r="AQ68" s="866"/>
      <c r="AR68" s="866"/>
      <c r="AS68" s="866"/>
      <c r="AT68" s="866"/>
      <c r="AU68" s="866" t="s">
        <v>525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597</v>
      </c>
      <c r="C69" s="874"/>
      <c r="D69" s="874"/>
      <c r="E69" s="874"/>
      <c r="F69" s="874"/>
      <c r="G69" s="874"/>
      <c r="H69" s="874"/>
      <c r="I69" s="874"/>
      <c r="J69" s="874"/>
      <c r="K69" s="874"/>
      <c r="L69" s="874"/>
      <c r="M69" s="874"/>
      <c r="N69" s="874"/>
      <c r="O69" s="874"/>
      <c r="P69" s="875"/>
      <c r="Q69" s="876">
        <v>83</v>
      </c>
      <c r="R69" s="830"/>
      <c r="S69" s="830"/>
      <c r="T69" s="830"/>
      <c r="U69" s="830"/>
      <c r="V69" s="830">
        <v>66</v>
      </c>
      <c r="W69" s="830"/>
      <c r="X69" s="830"/>
      <c r="Y69" s="830"/>
      <c r="Z69" s="830"/>
      <c r="AA69" s="830">
        <v>17</v>
      </c>
      <c r="AB69" s="830"/>
      <c r="AC69" s="830"/>
      <c r="AD69" s="830"/>
      <c r="AE69" s="830"/>
      <c r="AF69" s="830">
        <v>17</v>
      </c>
      <c r="AG69" s="830"/>
      <c r="AH69" s="830"/>
      <c r="AI69" s="830"/>
      <c r="AJ69" s="830"/>
      <c r="AK69" s="830" t="s">
        <v>525</v>
      </c>
      <c r="AL69" s="830"/>
      <c r="AM69" s="830"/>
      <c r="AN69" s="830"/>
      <c r="AO69" s="830"/>
      <c r="AP69" s="830" t="s">
        <v>525</v>
      </c>
      <c r="AQ69" s="830"/>
      <c r="AR69" s="830"/>
      <c r="AS69" s="830"/>
      <c r="AT69" s="830"/>
      <c r="AU69" s="830" t="s">
        <v>525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598</v>
      </c>
      <c r="C70" s="874"/>
      <c r="D70" s="874"/>
      <c r="E70" s="874"/>
      <c r="F70" s="874"/>
      <c r="G70" s="874"/>
      <c r="H70" s="874"/>
      <c r="I70" s="874"/>
      <c r="J70" s="874"/>
      <c r="K70" s="874"/>
      <c r="L70" s="874"/>
      <c r="M70" s="874"/>
      <c r="N70" s="874"/>
      <c r="O70" s="874"/>
      <c r="P70" s="875"/>
      <c r="Q70" s="876">
        <v>401</v>
      </c>
      <c r="R70" s="830"/>
      <c r="S70" s="830"/>
      <c r="T70" s="830"/>
      <c r="U70" s="830"/>
      <c r="V70" s="830">
        <v>376</v>
      </c>
      <c r="W70" s="830"/>
      <c r="X70" s="830"/>
      <c r="Y70" s="830"/>
      <c r="Z70" s="830"/>
      <c r="AA70" s="830">
        <v>25</v>
      </c>
      <c r="AB70" s="830"/>
      <c r="AC70" s="830"/>
      <c r="AD70" s="830"/>
      <c r="AE70" s="830"/>
      <c r="AF70" s="830">
        <v>25</v>
      </c>
      <c r="AG70" s="830"/>
      <c r="AH70" s="830"/>
      <c r="AI70" s="830"/>
      <c r="AJ70" s="830"/>
      <c r="AK70" s="830">
        <v>239</v>
      </c>
      <c r="AL70" s="830"/>
      <c r="AM70" s="830"/>
      <c r="AN70" s="830"/>
      <c r="AO70" s="830"/>
      <c r="AP70" s="830" t="s">
        <v>525</v>
      </c>
      <c r="AQ70" s="830"/>
      <c r="AR70" s="830"/>
      <c r="AS70" s="830"/>
      <c r="AT70" s="830"/>
      <c r="AU70" s="830" t="s">
        <v>525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599</v>
      </c>
      <c r="C71" s="874"/>
      <c r="D71" s="874"/>
      <c r="E71" s="874"/>
      <c r="F71" s="874"/>
      <c r="G71" s="874"/>
      <c r="H71" s="874"/>
      <c r="I71" s="874"/>
      <c r="J71" s="874"/>
      <c r="K71" s="874"/>
      <c r="L71" s="874"/>
      <c r="M71" s="874"/>
      <c r="N71" s="874"/>
      <c r="O71" s="874"/>
      <c r="P71" s="875"/>
      <c r="Q71" s="876">
        <v>14719</v>
      </c>
      <c r="R71" s="830"/>
      <c r="S71" s="830"/>
      <c r="T71" s="830"/>
      <c r="U71" s="830"/>
      <c r="V71" s="830">
        <v>14003</v>
      </c>
      <c r="W71" s="830"/>
      <c r="X71" s="830"/>
      <c r="Y71" s="830"/>
      <c r="Z71" s="830"/>
      <c r="AA71" s="830">
        <v>716</v>
      </c>
      <c r="AB71" s="830"/>
      <c r="AC71" s="830"/>
      <c r="AD71" s="830"/>
      <c r="AE71" s="830"/>
      <c r="AF71" s="830">
        <v>707</v>
      </c>
      <c r="AG71" s="830"/>
      <c r="AH71" s="830"/>
      <c r="AI71" s="830"/>
      <c r="AJ71" s="830"/>
      <c r="AK71" s="830">
        <v>256</v>
      </c>
      <c r="AL71" s="830"/>
      <c r="AM71" s="830"/>
      <c r="AN71" s="830"/>
      <c r="AO71" s="830"/>
      <c r="AP71" s="830">
        <v>4831</v>
      </c>
      <c r="AQ71" s="830"/>
      <c r="AR71" s="830"/>
      <c r="AS71" s="830"/>
      <c r="AT71" s="830"/>
      <c r="AU71" s="830">
        <v>634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755</v>
      </c>
      <c r="AG88" s="844"/>
      <c r="AH88" s="844"/>
      <c r="AI88" s="844"/>
      <c r="AJ88" s="844"/>
      <c r="AK88" s="841"/>
      <c r="AL88" s="841"/>
      <c r="AM88" s="841"/>
      <c r="AN88" s="841"/>
      <c r="AO88" s="841"/>
      <c r="AP88" s="844">
        <v>4831</v>
      </c>
      <c r="AQ88" s="844"/>
      <c r="AR88" s="844"/>
      <c r="AS88" s="844"/>
      <c r="AT88" s="844"/>
      <c r="AU88" s="844">
        <v>634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51</v>
      </c>
      <c r="CS102" s="852"/>
      <c r="CT102" s="852"/>
      <c r="CU102" s="852"/>
      <c r="CV102" s="891"/>
      <c r="CW102" s="890">
        <v>7</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15">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2159814</v>
      </c>
      <c r="AB110" s="900"/>
      <c r="AC110" s="900"/>
      <c r="AD110" s="900"/>
      <c r="AE110" s="901"/>
      <c r="AF110" s="902">
        <v>2164670</v>
      </c>
      <c r="AG110" s="900"/>
      <c r="AH110" s="900"/>
      <c r="AI110" s="900"/>
      <c r="AJ110" s="901"/>
      <c r="AK110" s="902">
        <v>2117252</v>
      </c>
      <c r="AL110" s="900"/>
      <c r="AM110" s="900"/>
      <c r="AN110" s="900"/>
      <c r="AO110" s="901"/>
      <c r="AP110" s="903">
        <v>18.2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22146989</v>
      </c>
      <c r="BR110" s="931"/>
      <c r="BS110" s="931"/>
      <c r="BT110" s="931"/>
      <c r="BU110" s="931"/>
      <c r="BV110" s="931">
        <v>21934469</v>
      </c>
      <c r="BW110" s="931"/>
      <c r="BX110" s="931"/>
      <c r="BY110" s="931"/>
      <c r="BZ110" s="931"/>
      <c r="CA110" s="931">
        <v>20547194</v>
      </c>
      <c r="CB110" s="931"/>
      <c r="CC110" s="931"/>
      <c r="CD110" s="931"/>
      <c r="CE110" s="931"/>
      <c r="CF110" s="944">
        <v>176.2</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514587</v>
      </c>
      <c r="DH110" s="931"/>
      <c r="DI110" s="931"/>
      <c r="DJ110" s="931"/>
      <c r="DK110" s="931"/>
      <c r="DL110" s="931">
        <v>473824</v>
      </c>
      <c r="DM110" s="931"/>
      <c r="DN110" s="931"/>
      <c r="DO110" s="931"/>
      <c r="DP110" s="931"/>
      <c r="DQ110" s="931">
        <v>432686</v>
      </c>
      <c r="DR110" s="931"/>
      <c r="DS110" s="931"/>
      <c r="DT110" s="931"/>
      <c r="DU110" s="931"/>
      <c r="DV110" s="932">
        <v>3.7</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397</v>
      </c>
      <c r="AG111" s="938"/>
      <c r="AH111" s="938"/>
      <c r="AI111" s="938"/>
      <c r="AJ111" s="939"/>
      <c r="AK111" s="940" t="s">
        <v>444</v>
      </c>
      <c r="AL111" s="938"/>
      <c r="AM111" s="938"/>
      <c r="AN111" s="938"/>
      <c r="AO111" s="939"/>
      <c r="AP111" s="941" t="s">
        <v>444</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514587</v>
      </c>
      <c r="BR111" s="926"/>
      <c r="BS111" s="926"/>
      <c r="BT111" s="926"/>
      <c r="BU111" s="926"/>
      <c r="BV111" s="926">
        <v>473824</v>
      </c>
      <c r="BW111" s="926"/>
      <c r="BX111" s="926"/>
      <c r="BY111" s="926"/>
      <c r="BZ111" s="926"/>
      <c r="CA111" s="926">
        <v>432686</v>
      </c>
      <c r="CB111" s="926"/>
      <c r="CC111" s="926"/>
      <c r="CD111" s="926"/>
      <c r="CE111" s="926"/>
      <c r="CF111" s="920">
        <v>3.7</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444</v>
      </c>
      <c r="DM111" s="926"/>
      <c r="DN111" s="926"/>
      <c r="DO111" s="926"/>
      <c r="DP111" s="926"/>
      <c r="DQ111" s="926" t="s">
        <v>444</v>
      </c>
      <c r="DR111" s="926"/>
      <c r="DS111" s="926"/>
      <c r="DT111" s="926"/>
      <c r="DU111" s="926"/>
      <c r="DV111" s="927" t="s">
        <v>444</v>
      </c>
      <c r="DW111" s="927"/>
      <c r="DX111" s="927"/>
      <c r="DY111" s="927"/>
      <c r="DZ111" s="928"/>
    </row>
    <row r="112" spans="1:131" s="230" customFormat="1" ht="26.25" customHeight="1" x14ac:dyDescent="0.15">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444</v>
      </c>
      <c r="AG112" s="959"/>
      <c r="AH112" s="959"/>
      <c r="AI112" s="959"/>
      <c r="AJ112" s="960"/>
      <c r="AK112" s="961" t="s">
        <v>444</v>
      </c>
      <c r="AL112" s="959"/>
      <c r="AM112" s="959"/>
      <c r="AN112" s="959"/>
      <c r="AO112" s="960"/>
      <c r="AP112" s="962" t="s">
        <v>444</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7555580</v>
      </c>
      <c r="BR112" s="926"/>
      <c r="BS112" s="926"/>
      <c r="BT112" s="926"/>
      <c r="BU112" s="926"/>
      <c r="BV112" s="926">
        <v>6922035</v>
      </c>
      <c r="BW112" s="926"/>
      <c r="BX112" s="926"/>
      <c r="BY112" s="926"/>
      <c r="BZ112" s="926"/>
      <c r="CA112" s="926">
        <v>6386349</v>
      </c>
      <c r="CB112" s="926"/>
      <c r="CC112" s="926"/>
      <c r="CD112" s="926"/>
      <c r="CE112" s="926"/>
      <c r="CF112" s="920">
        <v>54.8</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444</v>
      </c>
      <c r="DH112" s="926"/>
      <c r="DI112" s="926"/>
      <c r="DJ112" s="926"/>
      <c r="DK112" s="926"/>
      <c r="DL112" s="926" t="s">
        <v>444</v>
      </c>
      <c r="DM112" s="926"/>
      <c r="DN112" s="926"/>
      <c r="DO112" s="926"/>
      <c r="DP112" s="926"/>
      <c r="DQ112" s="926" t="s">
        <v>444</v>
      </c>
      <c r="DR112" s="926"/>
      <c r="DS112" s="926"/>
      <c r="DT112" s="926"/>
      <c r="DU112" s="926"/>
      <c r="DV112" s="927" t="s">
        <v>444</v>
      </c>
      <c r="DW112" s="927"/>
      <c r="DX112" s="927"/>
      <c r="DY112" s="927"/>
      <c r="DZ112" s="928"/>
    </row>
    <row r="113" spans="1:130" s="230"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164320</v>
      </c>
      <c r="AB113" s="938"/>
      <c r="AC113" s="938"/>
      <c r="AD113" s="938"/>
      <c r="AE113" s="939"/>
      <c r="AF113" s="940">
        <v>203758</v>
      </c>
      <c r="AG113" s="938"/>
      <c r="AH113" s="938"/>
      <c r="AI113" s="938"/>
      <c r="AJ113" s="939"/>
      <c r="AK113" s="940">
        <v>189335</v>
      </c>
      <c r="AL113" s="938"/>
      <c r="AM113" s="938"/>
      <c r="AN113" s="938"/>
      <c r="AO113" s="939"/>
      <c r="AP113" s="941">
        <v>1.6</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955132</v>
      </c>
      <c r="BR113" s="926"/>
      <c r="BS113" s="926"/>
      <c r="BT113" s="926"/>
      <c r="BU113" s="926"/>
      <c r="BV113" s="926">
        <v>695942</v>
      </c>
      <c r="BW113" s="926"/>
      <c r="BX113" s="926"/>
      <c r="BY113" s="926"/>
      <c r="BZ113" s="926"/>
      <c r="CA113" s="926">
        <v>633761</v>
      </c>
      <c r="CB113" s="926"/>
      <c r="CC113" s="926"/>
      <c r="CD113" s="926"/>
      <c r="CE113" s="926"/>
      <c r="CF113" s="920">
        <v>5.4</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444</v>
      </c>
      <c r="DM113" s="959"/>
      <c r="DN113" s="959"/>
      <c r="DO113" s="959"/>
      <c r="DP113" s="960"/>
      <c r="DQ113" s="961" t="s">
        <v>444</v>
      </c>
      <c r="DR113" s="959"/>
      <c r="DS113" s="959"/>
      <c r="DT113" s="959"/>
      <c r="DU113" s="960"/>
      <c r="DV113" s="962" t="s">
        <v>444</v>
      </c>
      <c r="DW113" s="963"/>
      <c r="DX113" s="963"/>
      <c r="DY113" s="963"/>
      <c r="DZ113" s="964"/>
    </row>
    <row r="114" spans="1:130" s="230"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136907</v>
      </c>
      <c r="AB114" s="959"/>
      <c r="AC114" s="959"/>
      <c r="AD114" s="959"/>
      <c r="AE114" s="960"/>
      <c r="AF114" s="961">
        <v>114357</v>
      </c>
      <c r="AG114" s="959"/>
      <c r="AH114" s="959"/>
      <c r="AI114" s="959"/>
      <c r="AJ114" s="960"/>
      <c r="AK114" s="961">
        <v>108311</v>
      </c>
      <c r="AL114" s="959"/>
      <c r="AM114" s="959"/>
      <c r="AN114" s="959"/>
      <c r="AO114" s="960"/>
      <c r="AP114" s="962">
        <v>0.9</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3106005</v>
      </c>
      <c r="BR114" s="926"/>
      <c r="BS114" s="926"/>
      <c r="BT114" s="926"/>
      <c r="BU114" s="926"/>
      <c r="BV114" s="926">
        <v>3172263</v>
      </c>
      <c r="BW114" s="926"/>
      <c r="BX114" s="926"/>
      <c r="BY114" s="926"/>
      <c r="BZ114" s="926"/>
      <c r="CA114" s="926">
        <v>2949987</v>
      </c>
      <c r="CB114" s="926"/>
      <c r="CC114" s="926"/>
      <c r="CD114" s="926"/>
      <c r="CE114" s="926"/>
      <c r="CF114" s="920">
        <v>25.3</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444</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88409</v>
      </c>
      <c r="AB115" s="938"/>
      <c r="AC115" s="938"/>
      <c r="AD115" s="938"/>
      <c r="AE115" s="939"/>
      <c r="AF115" s="940">
        <v>89086</v>
      </c>
      <c r="AG115" s="938"/>
      <c r="AH115" s="938"/>
      <c r="AI115" s="938"/>
      <c r="AJ115" s="939"/>
      <c r="AK115" s="940">
        <v>90277</v>
      </c>
      <c r="AL115" s="938"/>
      <c r="AM115" s="938"/>
      <c r="AN115" s="938"/>
      <c r="AO115" s="939"/>
      <c r="AP115" s="941">
        <v>0.8</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444</v>
      </c>
      <c r="BW115" s="926"/>
      <c r="BX115" s="926"/>
      <c r="BY115" s="926"/>
      <c r="BZ115" s="926"/>
      <c r="CA115" s="926" t="s">
        <v>444</v>
      </c>
      <c r="CB115" s="926"/>
      <c r="CC115" s="926"/>
      <c r="CD115" s="926"/>
      <c r="CE115" s="926"/>
      <c r="CF115" s="920" t="s">
        <v>444</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444</v>
      </c>
      <c r="DM115" s="959"/>
      <c r="DN115" s="959"/>
      <c r="DO115" s="959"/>
      <c r="DP115" s="960"/>
      <c r="DQ115" s="961" t="s">
        <v>444</v>
      </c>
      <c r="DR115" s="959"/>
      <c r="DS115" s="959"/>
      <c r="DT115" s="959"/>
      <c r="DU115" s="960"/>
      <c r="DV115" s="962" t="s">
        <v>444</v>
      </c>
      <c r="DW115" s="963"/>
      <c r="DX115" s="963"/>
      <c r="DY115" s="963"/>
      <c r="DZ115" s="964"/>
    </row>
    <row r="116" spans="1:130" s="230"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28</v>
      </c>
      <c r="AB116" s="959"/>
      <c r="AC116" s="959"/>
      <c r="AD116" s="959"/>
      <c r="AE116" s="960"/>
      <c r="AF116" s="961">
        <v>55</v>
      </c>
      <c r="AG116" s="959"/>
      <c r="AH116" s="959"/>
      <c r="AI116" s="959"/>
      <c r="AJ116" s="960"/>
      <c r="AK116" s="961" t="s">
        <v>444</v>
      </c>
      <c r="AL116" s="959"/>
      <c r="AM116" s="959"/>
      <c r="AN116" s="959"/>
      <c r="AO116" s="960"/>
      <c r="AP116" s="962" t="s">
        <v>444</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444</v>
      </c>
      <c r="BR116" s="926"/>
      <c r="BS116" s="926"/>
      <c r="BT116" s="926"/>
      <c r="BU116" s="926"/>
      <c r="BV116" s="926" t="s">
        <v>444</v>
      </c>
      <c r="BW116" s="926"/>
      <c r="BX116" s="926"/>
      <c r="BY116" s="926"/>
      <c r="BZ116" s="926"/>
      <c r="CA116" s="926" t="s">
        <v>444</v>
      </c>
      <c r="CB116" s="926"/>
      <c r="CC116" s="926"/>
      <c r="CD116" s="926"/>
      <c r="CE116" s="926"/>
      <c r="CF116" s="920" t="s">
        <v>444</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444</v>
      </c>
      <c r="DM116" s="959"/>
      <c r="DN116" s="959"/>
      <c r="DO116" s="959"/>
      <c r="DP116" s="960"/>
      <c r="DQ116" s="961" t="s">
        <v>444</v>
      </c>
      <c r="DR116" s="959"/>
      <c r="DS116" s="959"/>
      <c r="DT116" s="959"/>
      <c r="DU116" s="960"/>
      <c r="DV116" s="962" t="s">
        <v>444</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2549478</v>
      </c>
      <c r="AB117" s="979"/>
      <c r="AC117" s="979"/>
      <c r="AD117" s="979"/>
      <c r="AE117" s="980"/>
      <c r="AF117" s="981">
        <v>2571926</v>
      </c>
      <c r="AG117" s="979"/>
      <c r="AH117" s="979"/>
      <c r="AI117" s="979"/>
      <c r="AJ117" s="980"/>
      <c r="AK117" s="981">
        <v>2505175</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465</v>
      </c>
      <c r="BR117" s="926"/>
      <c r="BS117" s="926"/>
      <c r="BT117" s="926"/>
      <c r="BU117" s="926"/>
      <c r="BV117" s="926" t="s">
        <v>465</v>
      </c>
      <c r="BW117" s="926"/>
      <c r="BX117" s="926"/>
      <c r="BY117" s="926"/>
      <c r="BZ117" s="926"/>
      <c r="CA117" s="926" t="s">
        <v>466</v>
      </c>
      <c r="CB117" s="926"/>
      <c r="CC117" s="926"/>
      <c r="CD117" s="926"/>
      <c r="CE117" s="926"/>
      <c r="CF117" s="920" t="s">
        <v>466</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466</v>
      </c>
      <c r="DH117" s="959"/>
      <c r="DI117" s="959"/>
      <c r="DJ117" s="959"/>
      <c r="DK117" s="960"/>
      <c r="DL117" s="961" t="s">
        <v>466</v>
      </c>
      <c r="DM117" s="959"/>
      <c r="DN117" s="959"/>
      <c r="DO117" s="959"/>
      <c r="DP117" s="960"/>
      <c r="DQ117" s="961" t="s">
        <v>468</v>
      </c>
      <c r="DR117" s="959"/>
      <c r="DS117" s="959"/>
      <c r="DT117" s="959"/>
      <c r="DU117" s="960"/>
      <c r="DV117" s="962" t="s">
        <v>469</v>
      </c>
      <c r="DW117" s="963"/>
      <c r="DX117" s="963"/>
      <c r="DY117" s="963"/>
      <c r="DZ117" s="964"/>
    </row>
    <row r="118" spans="1:130" s="230" customFormat="1" ht="26.25" customHeight="1" x14ac:dyDescent="0.15">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465</v>
      </c>
      <c r="BR118" s="1000"/>
      <c r="BS118" s="1000"/>
      <c r="BT118" s="1000"/>
      <c r="BU118" s="1000"/>
      <c r="BV118" s="1000" t="s">
        <v>466</v>
      </c>
      <c r="BW118" s="1000"/>
      <c r="BX118" s="1000"/>
      <c r="BY118" s="1000"/>
      <c r="BZ118" s="1000"/>
      <c r="CA118" s="1000" t="s">
        <v>466</v>
      </c>
      <c r="CB118" s="1000"/>
      <c r="CC118" s="1000"/>
      <c r="CD118" s="1000"/>
      <c r="CE118" s="1000"/>
      <c r="CF118" s="920" t="s">
        <v>466</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466</v>
      </c>
      <c r="DH118" s="959"/>
      <c r="DI118" s="959"/>
      <c r="DJ118" s="959"/>
      <c r="DK118" s="960"/>
      <c r="DL118" s="961" t="s">
        <v>466</v>
      </c>
      <c r="DM118" s="959"/>
      <c r="DN118" s="959"/>
      <c r="DO118" s="959"/>
      <c r="DP118" s="960"/>
      <c r="DQ118" s="961" t="s">
        <v>472</v>
      </c>
      <c r="DR118" s="959"/>
      <c r="DS118" s="959"/>
      <c r="DT118" s="959"/>
      <c r="DU118" s="960"/>
      <c r="DV118" s="962" t="s">
        <v>466</v>
      </c>
      <c r="DW118" s="963"/>
      <c r="DX118" s="963"/>
      <c r="DY118" s="963"/>
      <c r="DZ118" s="964"/>
    </row>
    <row r="119" spans="1:130" s="230" customFormat="1" ht="26.25" customHeight="1" x14ac:dyDescent="0.15">
      <c r="A119" s="1062"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88409</v>
      </c>
      <c r="AB119" s="900"/>
      <c r="AC119" s="900"/>
      <c r="AD119" s="900"/>
      <c r="AE119" s="901"/>
      <c r="AF119" s="902">
        <v>89086</v>
      </c>
      <c r="AG119" s="900"/>
      <c r="AH119" s="900"/>
      <c r="AI119" s="900"/>
      <c r="AJ119" s="901"/>
      <c r="AK119" s="902">
        <v>90277</v>
      </c>
      <c r="AL119" s="900"/>
      <c r="AM119" s="900"/>
      <c r="AN119" s="900"/>
      <c r="AO119" s="901"/>
      <c r="AP119" s="903">
        <v>0.8</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473</v>
      </c>
      <c r="BP119" s="1005"/>
      <c r="BQ119" s="999">
        <v>34278293</v>
      </c>
      <c r="BR119" s="1000"/>
      <c r="BS119" s="1000"/>
      <c r="BT119" s="1000"/>
      <c r="BU119" s="1000"/>
      <c r="BV119" s="1000">
        <v>33198533</v>
      </c>
      <c r="BW119" s="1000"/>
      <c r="BX119" s="1000"/>
      <c r="BY119" s="1000"/>
      <c r="BZ119" s="1000"/>
      <c r="CA119" s="1000">
        <v>30949977</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475</v>
      </c>
      <c r="DH119" s="986"/>
      <c r="DI119" s="986"/>
      <c r="DJ119" s="986"/>
      <c r="DK119" s="987"/>
      <c r="DL119" s="985" t="s">
        <v>465</v>
      </c>
      <c r="DM119" s="986"/>
      <c r="DN119" s="986"/>
      <c r="DO119" s="986"/>
      <c r="DP119" s="987"/>
      <c r="DQ119" s="985" t="s">
        <v>466</v>
      </c>
      <c r="DR119" s="986"/>
      <c r="DS119" s="986"/>
      <c r="DT119" s="986"/>
      <c r="DU119" s="987"/>
      <c r="DV119" s="988" t="s">
        <v>476</v>
      </c>
      <c r="DW119" s="989"/>
      <c r="DX119" s="989"/>
      <c r="DY119" s="989"/>
      <c r="DZ119" s="990"/>
    </row>
    <row r="120" spans="1:130" s="230" customFormat="1" ht="26.25" customHeight="1" x14ac:dyDescent="0.15">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465</v>
      </c>
      <c r="AB120" s="959"/>
      <c r="AC120" s="959"/>
      <c r="AD120" s="959"/>
      <c r="AE120" s="960"/>
      <c r="AF120" s="961" t="s">
        <v>469</v>
      </c>
      <c r="AG120" s="959"/>
      <c r="AH120" s="959"/>
      <c r="AI120" s="959"/>
      <c r="AJ120" s="960"/>
      <c r="AK120" s="961" t="s">
        <v>468</v>
      </c>
      <c r="AL120" s="959"/>
      <c r="AM120" s="959"/>
      <c r="AN120" s="959"/>
      <c r="AO120" s="960"/>
      <c r="AP120" s="962" t="s">
        <v>475</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2144993</v>
      </c>
      <c r="BR120" s="931"/>
      <c r="BS120" s="931"/>
      <c r="BT120" s="931"/>
      <c r="BU120" s="931"/>
      <c r="BV120" s="931">
        <v>2844468</v>
      </c>
      <c r="BW120" s="931"/>
      <c r="BX120" s="931"/>
      <c r="BY120" s="931"/>
      <c r="BZ120" s="931"/>
      <c r="CA120" s="931">
        <v>3419731</v>
      </c>
      <c r="CB120" s="931"/>
      <c r="CC120" s="931"/>
      <c r="CD120" s="931"/>
      <c r="CE120" s="931"/>
      <c r="CF120" s="944">
        <v>29.3</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7306584</v>
      </c>
      <c r="DH120" s="931"/>
      <c r="DI120" s="931"/>
      <c r="DJ120" s="931"/>
      <c r="DK120" s="931"/>
      <c r="DL120" s="931">
        <v>6632381</v>
      </c>
      <c r="DM120" s="931"/>
      <c r="DN120" s="931"/>
      <c r="DO120" s="931"/>
      <c r="DP120" s="931"/>
      <c r="DQ120" s="931">
        <v>6099054</v>
      </c>
      <c r="DR120" s="931"/>
      <c r="DS120" s="931"/>
      <c r="DT120" s="931"/>
      <c r="DU120" s="931"/>
      <c r="DV120" s="932">
        <v>52.3</v>
      </c>
      <c r="DW120" s="932"/>
      <c r="DX120" s="932"/>
      <c r="DY120" s="932"/>
      <c r="DZ120" s="933"/>
    </row>
    <row r="121" spans="1:130" s="230" customFormat="1" ht="26.25" customHeight="1" x14ac:dyDescent="0.15">
      <c r="A121" s="1063"/>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466</v>
      </c>
      <c r="AG121" s="959"/>
      <c r="AH121" s="959"/>
      <c r="AI121" s="959"/>
      <c r="AJ121" s="960"/>
      <c r="AK121" s="961" t="s">
        <v>475</v>
      </c>
      <c r="AL121" s="959"/>
      <c r="AM121" s="959"/>
      <c r="AN121" s="959"/>
      <c r="AO121" s="960"/>
      <c r="AP121" s="962" t="s">
        <v>466</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3604025</v>
      </c>
      <c r="BR121" s="926"/>
      <c r="BS121" s="926"/>
      <c r="BT121" s="926"/>
      <c r="BU121" s="926"/>
      <c r="BV121" s="926">
        <v>3456439</v>
      </c>
      <c r="BW121" s="926"/>
      <c r="BX121" s="926"/>
      <c r="BY121" s="926"/>
      <c r="BZ121" s="926"/>
      <c r="CA121" s="926">
        <v>3344569</v>
      </c>
      <c r="CB121" s="926"/>
      <c r="CC121" s="926"/>
      <c r="CD121" s="926"/>
      <c r="CE121" s="926"/>
      <c r="CF121" s="920">
        <v>28.7</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248996</v>
      </c>
      <c r="DH121" s="926"/>
      <c r="DI121" s="926"/>
      <c r="DJ121" s="926"/>
      <c r="DK121" s="926"/>
      <c r="DL121" s="926">
        <v>289654</v>
      </c>
      <c r="DM121" s="926"/>
      <c r="DN121" s="926"/>
      <c r="DO121" s="926"/>
      <c r="DP121" s="926"/>
      <c r="DQ121" s="926">
        <v>287295</v>
      </c>
      <c r="DR121" s="926"/>
      <c r="DS121" s="926"/>
      <c r="DT121" s="926"/>
      <c r="DU121" s="926"/>
      <c r="DV121" s="927">
        <v>2.5</v>
      </c>
      <c r="DW121" s="927"/>
      <c r="DX121" s="927"/>
      <c r="DY121" s="927"/>
      <c r="DZ121" s="928"/>
    </row>
    <row r="122" spans="1:130" s="230" customFormat="1" ht="26.25" customHeight="1" x14ac:dyDescent="0.15">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468</v>
      </c>
      <c r="AG122" s="959"/>
      <c r="AH122" s="959"/>
      <c r="AI122" s="959"/>
      <c r="AJ122" s="960"/>
      <c r="AK122" s="961" t="s">
        <v>468</v>
      </c>
      <c r="AL122" s="959"/>
      <c r="AM122" s="959"/>
      <c r="AN122" s="959"/>
      <c r="AO122" s="960"/>
      <c r="AP122" s="962" t="s">
        <v>466</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17520681</v>
      </c>
      <c r="BR122" s="1000"/>
      <c r="BS122" s="1000"/>
      <c r="BT122" s="1000"/>
      <c r="BU122" s="1000"/>
      <c r="BV122" s="1000">
        <v>16895470</v>
      </c>
      <c r="BW122" s="1000"/>
      <c r="BX122" s="1000"/>
      <c r="BY122" s="1000"/>
      <c r="BZ122" s="1000"/>
      <c r="CA122" s="1000">
        <v>15961289</v>
      </c>
      <c r="CB122" s="1000"/>
      <c r="CC122" s="1000"/>
      <c r="CD122" s="1000"/>
      <c r="CE122" s="1000"/>
      <c r="CF122" s="1017">
        <v>136.9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466</v>
      </c>
      <c r="AB123" s="959"/>
      <c r="AC123" s="959"/>
      <c r="AD123" s="959"/>
      <c r="AE123" s="960"/>
      <c r="AF123" s="961" t="s">
        <v>466</v>
      </c>
      <c r="AG123" s="959"/>
      <c r="AH123" s="959"/>
      <c r="AI123" s="959"/>
      <c r="AJ123" s="960"/>
      <c r="AK123" s="961" t="s">
        <v>397</v>
      </c>
      <c r="AL123" s="959"/>
      <c r="AM123" s="959"/>
      <c r="AN123" s="959"/>
      <c r="AO123" s="960"/>
      <c r="AP123" s="962" t="s">
        <v>465</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485</v>
      </c>
      <c r="BP123" s="1005"/>
      <c r="BQ123" s="1035">
        <v>23269699</v>
      </c>
      <c r="BR123" s="1036"/>
      <c r="BS123" s="1036"/>
      <c r="BT123" s="1036"/>
      <c r="BU123" s="1036"/>
      <c r="BV123" s="1036">
        <v>23196377</v>
      </c>
      <c r="BW123" s="1036"/>
      <c r="BX123" s="1036"/>
      <c r="BY123" s="1036"/>
      <c r="BZ123" s="1036"/>
      <c r="CA123" s="1036">
        <v>22725589</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466</v>
      </c>
      <c r="AB124" s="959"/>
      <c r="AC124" s="959"/>
      <c r="AD124" s="959"/>
      <c r="AE124" s="960"/>
      <c r="AF124" s="961" t="s">
        <v>466</v>
      </c>
      <c r="AG124" s="959"/>
      <c r="AH124" s="959"/>
      <c r="AI124" s="959"/>
      <c r="AJ124" s="960"/>
      <c r="AK124" s="961" t="s">
        <v>468</v>
      </c>
      <c r="AL124" s="959"/>
      <c r="AM124" s="959"/>
      <c r="AN124" s="959"/>
      <c r="AO124" s="960"/>
      <c r="AP124" s="962" t="s">
        <v>475</v>
      </c>
      <c r="AQ124" s="963"/>
      <c r="AR124" s="963"/>
      <c r="AS124" s="963"/>
      <c r="AT124" s="964"/>
      <c r="AU124" s="1031" t="s">
        <v>486</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97.7</v>
      </c>
      <c r="BR124" s="1027"/>
      <c r="BS124" s="1027"/>
      <c r="BT124" s="1027"/>
      <c r="BU124" s="1027"/>
      <c r="BV124" s="1027">
        <v>84</v>
      </c>
      <c r="BW124" s="1027"/>
      <c r="BX124" s="1027"/>
      <c r="BY124" s="1027"/>
      <c r="BZ124" s="1027"/>
      <c r="CA124" s="1027">
        <v>70.5</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488</v>
      </c>
      <c r="DH124" s="986"/>
      <c r="DI124" s="986"/>
      <c r="DJ124" s="986"/>
      <c r="DK124" s="987"/>
      <c r="DL124" s="985" t="s">
        <v>466</v>
      </c>
      <c r="DM124" s="986"/>
      <c r="DN124" s="986"/>
      <c r="DO124" s="986"/>
      <c r="DP124" s="987"/>
      <c r="DQ124" s="985" t="s">
        <v>466</v>
      </c>
      <c r="DR124" s="986"/>
      <c r="DS124" s="986"/>
      <c r="DT124" s="986"/>
      <c r="DU124" s="987"/>
      <c r="DV124" s="988" t="s">
        <v>466</v>
      </c>
      <c r="DW124" s="989"/>
      <c r="DX124" s="989"/>
      <c r="DY124" s="989"/>
      <c r="DZ124" s="990"/>
    </row>
    <row r="125" spans="1:130" s="230" customFormat="1" ht="26.25" customHeight="1" x14ac:dyDescent="0.15">
      <c r="A125" s="1063"/>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466</v>
      </c>
      <c r="AB125" s="959"/>
      <c r="AC125" s="959"/>
      <c r="AD125" s="959"/>
      <c r="AE125" s="960"/>
      <c r="AF125" s="961" t="s">
        <v>465</v>
      </c>
      <c r="AG125" s="959"/>
      <c r="AH125" s="959"/>
      <c r="AI125" s="959"/>
      <c r="AJ125" s="960"/>
      <c r="AK125" s="961" t="s">
        <v>466</v>
      </c>
      <c r="AL125" s="959"/>
      <c r="AM125" s="959"/>
      <c r="AN125" s="959"/>
      <c r="AO125" s="960"/>
      <c r="AP125" s="962" t="s">
        <v>466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466</v>
      </c>
      <c r="DH125" s="931"/>
      <c r="DI125" s="931"/>
      <c r="DJ125" s="931"/>
      <c r="DK125" s="931"/>
      <c r="DL125" s="931" t="s">
        <v>465</v>
      </c>
      <c r="DM125" s="931"/>
      <c r="DN125" s="931"/>
      <c r="DO125" s="931"/>
      <c r="DP125" s="931"/>
      <c r="DQ125" s="931" t="s">
        <v>466</v>
      </c>
      <c r="DR125" s="931"/>
      <c r="DS125" s="931"/>
      <c r="DT125" s="931"/>
      <c r="DU125" s="931"/>
      <c r="DV125" s="932" t="s">
        <v>466</v>
      </c>
      <c r="DW125" s="932"/>
      <c r="DX125" s="932"/>
      <c r="DY125" s="932"/>
      <c r="DZ125" s="933"/>
    </row>
    <row r="126" spans="1:130" s="230" customFormat="1" ht="26.25" customHeight="1" thickBot="1" x14ac:dyDescent="0.2">
      <c r="A126" s="1063"/>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466</v>
      </c>
      <c r="AB126" s="959"/>
      <c r="AC126" s="959"/>
      <c r="AD126" s="959"/>
      <c r="AE126" s="960"/>
      <c r="AF126" s="961" t="s">
        <v>465</v>
      </c>
      <c r="AG126" s="959"/>
      <c r="AH126" s="959"/>
      <c r="AI126" s="959"/>
      <c r="AJ126" s="960"/>
      <c r="AK126" s="961" t="s">
        <v>466</v>
      </c>
      <c r="AL126" s="959"/>
      <c r="AM126" s="959"/>
      <c r="AN126" s="959"/>
      <c r="AO126" s="960"/>
      <c r="AP126" s="962" t="s">
        <v>465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466</v>
      </c>
      <c r="DH126" s="926"/>
      <c r="DI126" s="926"/>
      <c r="DJ126" s="926"/>
      <c r="DK126" s="926"/>
      <c r="DL126" s="926" t="s">
        <v>466</v>
      </c>
      <c r="DM126" s="926"/>
      <c r="DN126" s="926"/>
      <c r="DO126" s="926"/>
      <c r="DP126" s="926"/>
      <c r="DQ126" s="926" t="s">
        <v>466</v>
      </c>
      <c r="DR126" s="926"/>
      <c r="DS126" s="926"/>
      <c r="DT126" s="926"/>
      <c r="DU126" s="926"/>
      <c r="DV126" s="927" t="s">
        <v>492</v>
      </c>
      <c r="DW126" s="927"/>
      <c r="DX126" s="927"/>
      <c r="DY126" s="927"/>
      <c r="DZ126" s="928"/>
    </row>
    <row r="127" spans="1:130" s="230" customFormat="1" ht="26.25" customHeight="1" x14ac:dyDescent="0.15">
      <c r="A127" s="1064"/>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465</v>
      </c>
      <c r="AB127" s="959"/>
      <c r="AC127" s="959"/>
      <c r="AD127" s="959"/>
      <c r="AE127" s="960"/>
      <c r="AF127" s="961" t="s">
        <v>488</v>
      </c>
      <c r="AG127" s="959"/>
      <c r="AH127" s="959"/>
      <c r="AI127" s="959"/>
      <c r="AJ127" s="960"/>
      <c r="AK127" s="961" t="s">
        <v>465</v>
      </c>
      <c r="AL127" s="959"/>
      <c r="AM127" s="959"/>
      <c r="AN127" s="959"/>
      <c r="AO127" s="960"/>
      <c r="AP127" s="962" t="s">
        <v>466</v>
      </c>
      <c r="AQ127" s="963"/>
      <c r="AR127" s="963"/>
      <c r="AS127" s="963"/>
      <c r="AT127" s="964"/>
      <c r="AU127" s="232"/>
      <c r="AV127" s="232"/>
      <c r="AW127" s="232"/>
      <c r="AX127" s="1037" t="s">
        <v>494</v>
      </c>
      <c r="AY127" s="1038"/>
      <c r="AZ127" s="1038"/>
      <c r="BA127" s="1038"/>
      <c r="BB127" s="1038"/>
      <c r="BC127" s="1038"/>
      <c r="BD127" s="1038"/>
      <c r="BE127" s="1039"/>
      <c r="BF127" s="1040" t="s">
        <v>495</v>
      </c>
      <c r="BG127" s="1038"/>
      <c r="BH127" s="1038"/>
      <c r="BI127" s="1038"/>
      <c r="BJ127" s="1038"/>
      <c r="BK127" s="1038"/>
      <c r="BL127" s="1039"/>
      <c r="BM127" s="1040" t="s">
        <v>496</v>
      </c>
      <c r="BN127" s="1038"/>
      <c r="BO127" s="1038"/>
      <c r="BP127" s="1038"/>
      <c r="BQ127" s="1038"/>
      <c r="BR127" s="1038"/>
      <c r="BS127" s="1039"/>
      <c r="BT127" s="1040" t="s">
        <v>497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492</v>
      </c>
      <c r="DH127" s="926"/>
      <c r="DI127" s="926"/>
      <c r="DJ127" s="926"/>
      <c r="DK127" s="926"/>
      <c r="DL127" s="926" t="s">
        <v>466</v>
      </c>
      <c r="DM127" s="926"/>
      <c r="DN127" s="926"/>
      <c r="DO127" s="926"/>
      <c r="DP127" s="926"/>
      <c r="DQ127" s="926" t="s">
        <v>466</v>
      </c>
      <c r="DR127" s="926"/>
      <c r="DS127" s="926"/>
      <c r="DT127" s="926"/>
      <c r="DU127" s="926"/>
      <c r="DV127" s="927" t="s">
        <v>466</v>
      </c>
      <c r="DW127" s="927"/>
      <c r="DX127" s="927"/>
      <c r="DY127" s="927"/>
      <c r="DZ127" s="928"/>
    </row>
    <row r="128" spans="1:130" s="230" customFormat="1" ht="26.25" customHeight="1" thickBot="1" x14ac:dyDescent="0.2">
      <c r="A128" s="1047" t="s">
        <v>499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500</v>
      </c>
      <c r="X128" s="1049"/>
      <c r="Y128" s="1049"/>
      <c r="Z128" s="1050"/>
      <c r="AA128" s="1051">
        <v>319209</v>
      </c>
      <c r="AB128" s="1052"/>
      <c r="AC128" s="1052"/>
      <c r="AD128" s="1052"/>
      <c r="AE128" s="1053"/>
      <c r="AF128" s="1054">
        <v>287607</v>
      </c>
      <c r="AG128" s="1052"/>
      <c r="AH128" s="1052"/>
      <c r="AI128" s="1052"/>
      <c r="AJ128" s="1053"/>
      <c r="AK128" s="1054">
        <v>254813</v>
      </c>
      <c r="AL128" s="1052"/>
      <c r="AM128" s="1052"/>
      <c r="AN128" s="1052"/>
      <c r="AO128" s="1053"/>
      <c r="AP128" s="1055"/>
      <c r="AQ128" s="1056"/>
      <c r="AR128" s="1056"/>
      <c r="AS128" s="1056"/>
      <c r="AT128" s="1057"/>
      <c r="AU128" s="232"/>
      <c r="AV128" s="232"/>
      <c r="AW128" s="232"/>
      <c r="AX128" s="896" t="s">
        <v>501</v>
      </c>
      <c r="AY128" s="897"/>
      <c r="AZ128" s="897"/>
      <c r="BA128" s="897"/>
      <c r="BB128" s="897"/>
      <c r="BC128" s="897"/>
      <c r="BD128" s="897"/>
      <c r="BE128" s="898"/>
      <c r="BF128" s="1058" t="s">
        <v>466</v>
      </c>
      <c r="BG128" s="1059"/>
      <c r="BH128" s="1059"/>
      <c r="BI128" s="1059"/>
      <c r="BJ128" s="1059"/>
      <c r="BK128" s="1059"/>
      <c r="BL128" s="1060"/>
      <c r="BM128" s="1058">
        <v>12.94</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502</v>
      </c>
      <c r="CQ128" s="740"/>
      <c r="CR128" s="740"/>
      <c r="CS128" s="740"/>
      <c r="CT128" s="740"/>
      <c r="CU128" s="740"/>
      <c r="CV128" s="740"/>
      <c r="CW128" s="740"/>
      <c r="CX128" s="740"/>
      <c r="CY128" s="740"/>
      <c r="CZ128" s="740"/>
      <c r="DA128" s="740"/>
      <c r="DB128" s="740"/>
      <c r="DC128" s="740"/>
      <c r="DD128" s="740"/>
      <c r="DE128" s="740"/>
      <c r="DF128" s="1042"/>
      <c r="DG128" s="1043" t="s">
        <v>466</v>
      </c>
      <c r="DH128" s="1044"/>
      <c r="DI128" s="1044"/>
      <c r="DJ128" s="1044"/>
      <c r="DK128" s="1044"/>
      <c r="DL128" s="1044" t="s">
        <v>466</v>
      </c>
      <c r="DM128" s="1044"/>
      <c r="DN128" s="1044"/>
      <c r="DO128" s="1044"/>
      <c r="DP128" s="1044"/>
      <c r="DQ128" s="1044" t="s">
        <v>466</v>
      </c>
      <c r="DR128" s="1044"/>
      <c r="DS128" s="1044"/>
      <c r="DT128" s="1044"/>
      <c r="DU128" s="1044"/>
      <c r="DV128" s="1045" t="s">
        <v>466</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12762834</v>
      </c>
      <c r="AB129" s="959"/>
      <c r="AC129" s="959"/>
      <c r="AD129" s="959"/>
      <c r="AE129" s="960"/>
      <c r="AF129" s="961">
        <v>13360786</v>
      </c>
      <c r="AG129" s="959"/>
      <c r="AH129" s="959"/>
      <c r="AI129" s="959"/>
      <c r="AJ129" s="960"/>
      <c r="AK129" s="961">
        <v>13065601</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466</v>
      </c>
      <c r="BG129" s="1067"/>
      <c r="BH129" s="1067"/>
      <c r="BI129" s="1067"/>
      <c r="BJ129" s="1067"/>
      <c r="BK129" s="1067"/>
      <c r="BL129" s="1068"/>
      <c r="BM129" s="1066">
        <v>17.940000000000001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1501769</v>
      </c>
      <c r="AB130" s="959"/>
      <c r="AC130" s="959"/>
      <c r="AD130" s="959"/>
      <c r="AE130" s="960"/>
      <c r="AF130" s="961">
        <v>1463282</v>
      </c>
      <c r="AG130" s="959"/>
      <c r="AH130" s="959"/>
      <c r="AI130" s="959"/>
      <c r="AJ130" s="960"/>
      <c r="AK130" s="961">
        <v>1403397</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11261065</v>
      </c>
      <c r="AB131" s="986"/>
      <c r="AC131" s="986"/>
      <c r="AD131" s="986"/>
      <c r="AE131" s="987"/>
      <c r="AF131" s="985">
        <v>11897504</v>
      </c>
      <c r="AG131" s="986"/>
      <c r="AH131" s="986"/>
      <c r="AI131" s="986"/>
      <c r="AJ131" s="987"/>
      <c r="AK131" s="985">
        <v>11662204</v>
      </c>
      <c r="AL131" s="986"/>
      <c r="AM131" s="986"/>
      <c r="AN131" s="986"/>
      <c r="AO131" s="987"/>
      <c r="AP131" s="1110"/>
      <c r="AQ131" s="1111"/>
      <c r="AR131" s="1111"/>
      <c r="AS131" s="1111"/>
      <c r="AT131" s="1112"/>
      <c r="AU131" s="233"/>
      <c r="AV131" s="233"/>
      <c r="AW131" s="233"/>
      <c r="AX131" s="1083" t="s">
        <v>509</v>
      </c>
      <c r="AY131" s="740"/>
      <c r="AZ131" s="740"/>
      <c r="BA131" s="740"/>
      <c r="BB131" s="740"/>
      <c r="BC131" s="740"/>
      <c r="BD131" s="740"/>
      <c r="BE131" s="1042"/>
      <c r="BF131" s="1084">
        <v>70.5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6.469192745</v>
      </c>
      <c r="AB132" s="1097"/>
      <c r="AC132" s="1097"/>
      <c r="AD132" s="1097"/>
      <c r="AE132" s="1098"/>
      <c r="AF132" s="1099">
        <v>6.9009180409999997</v>
      </c>
      <c r="AG132" s="1097"/>
      <c r="AH132" s="1097"/>
      <c r="AI132" s="1097"/>
      <c r="AJ132" s="1098"/>
      <c r="AK132" s="1099">
        <v>7.2624780019999999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7.4</v>
      </c>
      <c r="AB133" s="1080"/>
      <c r="AC133" s="1080"/>
      <c r="AD133" s="1080"/>
      <c r="AE133" s="1081"/>
      <c r="AF133" s="1079">
        <v>6.7</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WkP0GED2RIvkpSOufjq+TbZ3EhquU8tMrpP5xFucod9DVFXUZ21quFZrR5NcJBD6VWUjl5tIRw3+GPQEGyzQg==" saltValue="f9PAyNX7lI+vq7SL74jan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JZkQb94CFRc+eLRmEE8X3xnULd2OPS5JeClDnbGnV4nRT2GvnHdQLZviThKrXnPCIv5k8RZ/cDmXQOp8r8OQ==" saltValue="Sa3PR4oQg9zsRV0/pobFa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G6J7etqfY2qDC64jKPHGrwnUFgemrtMvLxJpNakYD8a7t7KO0J9UtNF08+ivG6oyFH7MIwnb54Hwmu/Tk0lQ==" saltValue="c3qXYjeKghSecubfef+TP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4497295</v>
      </c>
      <c r="AP9" s="281">
        <v>81021</v>
      </c>
      <c r="AQ9" s="282">
        <v>65316</v>
      </c>
      <c r="AR9" s="283">
        <v>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622602</v>
      </c>
      <c r="AP10" s="284">
        <v>11216</v>
      </c>
      <c r="AQ10" s="285">
        <v>6075</v>
      </c>
      <c r="AR10" s="286">
        <v>84.6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62436</v>
      </c>
      <c r="AP11" s="284">
        <v>1125</v>
      </c>
      <c r="AQ11" s="285">
        <v>1232</v>
      </c>
      <c r="AR11" s="286">
        <v>-8.6999999999999993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v>18</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91389</v>
      </c>
      <c r="AP13" s="284">
        <v>1646</v>
      </c>
      <c r="AQ13" s="285">
        <v>2791</v>
      </c>
      <c r="AR13" s="286">
        <v>-41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22329</v>
      </c>
      <c r="AP14" s="284">
        <v>402</v>
      </c>
      <c r="AQ14" s="285">
        <v>1364</v>
      </c>
      <c r="AR14" s="286">
        <v>-70.5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-496571</v>
      </c>
      <c r="AP15" s="284">
        <v>-8946</v>
      </c>
      <c r="AQ15" s="285">
        <v>-4006</v>
      </c>
      <c r="AR15" s="286">
        <v>123.3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4799480</v>
      </c>
      <c r="AP16" s="284">
        <v>86465</v>
      </c>
      <c r="AQ16" s="285">
        <v>72790</v>
      </c>
      <c r="AR16" s="286">
        <v>18.8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7.69</v>
      </c>
      <c r="AP21" s="298">
        <v>6.54</v>
      </c>
      <c r="AQ21" s="299">
        <v>1.1499999999999999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99.9</v>
      </c>
      <c r="AP22" s="303">
        <v>98.3</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2117252</v>
      </c>
      <c r="AP32" s="312">
        <v>38143</v>
      </c>
      <c r="AQ32" s="313">
        <v>35011</v>
      </c>
      <c r="AR32" s="314">
        <v>8.9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v>4</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189335</v>
      </c>
      <c r="AP35" s="312">
        <v>3411</v>
      </c>
      <c r="AQ35" s="313">
        <v>8351</v>
      </c>
      <c r="AR35" s="314">
        <v>-59.2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108311</v>
      </c>
      <c r="AP36" s="312">
        <v>1951</v>
      </c>
      <c r="AQ36" s="313">
        <v>1645</v>
      </c>
      <c r="AR36" s="314">
        <v>18.600000000000001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90277</v>
      </c>
      <c r="AP37" s="312">
        <v>1626</v>
      </c>
      <c r="AQ37" s="313">
        <v>1050</v>
      </c>
      <c r="AR37" s="314">
        <v>54.9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1</v>
      </c>
      <c r="AR38" s="304" t="s">
        <v>525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-254813</v>
      </c>
      <c r="AP39" s="312">
        <v>-4591</v>
      </c>
      <c r="AQ39" s="313">
        <v>-5851</v>
      </c>
      <c r="AR39" s="314">
        <v>-21.5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-1403397</v>
      </c>
      <c r="AP40" s="312">
        <v>-25283</v>
      </c>
      <c r="AQ40" s="313">
        <v>-27858</v>
      </c>
      <c r="AR40" s="314">
        <v>-9.1999999999999993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846965</v>
      </c>
      <c r="AP41" s="312">
        <v>15258</v>
      </c>
      <c r="AQ41" s="313">
        <v>12351</v>
      </c>
      <c r="AR41" s="314">
        <v>23.5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1668855</v>
      </c>
      <c r="AN51" s="334">
        <v>29096</v>
      </c>
      <c r="AO51" s="335">
        <v>-33.5</v>
      </c>
      <c r="AP51" s="336">
        <v>41934</v>
      </c>
      <c r="AQ51" s="337">
        <v>-12.3</v>
      </c>
      <c r="AR51" s="338">
        <v>-21.2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680164</v>
      </c>
      <c r="AN52" s="342">
        <v>11858</v>
      </c>
      <c r="AO52" s="343">
        <v>-54.8</v>
      </c>
      <c r="AP52" s="344">
        <v>23352</v>
      </c>
      <c r="AQ52" s="345">
        <v>-9.6999999999999993</v>
      </c>
      <c r="AR52" s="346">
        <v>-45.1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2444946</v>
      </c>
      <c r="AN53" s="334">
        <v>43057</v>
      </c>
      <c r="AO53" s="335">
        <v>48</v>
      </c>
      <c r="AP53" s="336">
        <v>45588</v>
      </c>
      <c r="AQ53" s="337">
        <v>8.6999999999999993</v>
      </c>
      <c r="AR53" s="338">
        <v>39.299999999999997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1609041</v>
      </c>
      <c r="AN54" s="342">
        <v>28336</v>
      </c>
      <c r="AO54" s="343">
        <v>139</v>
      </c>
      <c r="AP54" s="344">
        <v>24150</v>
      </c>
      <c r="AQ54" s="345">
        <v>3.4</v>
      </c>
      <c r="AR54" s="346">
        <v>135.6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3322592</v>
      </c>
      <c r="AN55" s="334">
        <v>58974</v>
      </c>
      <c r="AO55" s="335">
        <v>37</v>
      </c>
      <c r="AP55" s="336">
        <v>45483</v>
      </c>
      <c r="AQ55" s="337">
        <v>-0.2</v>
      </c>
      <c r="AR55" s="338">
        <v>37.200000000000003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2866172</v>
      </c>
      <c r="AN56" s="342">
        <v>50873</v>
      </c>
      <c r="AO56" s="343">
        <v>79.5</v>
      </c>
      <c r="AP56" s="344">
        <v>24241</v>
      </c>
      <c r="AQ56" s="345">
        <v>0.4</v>
      </c>
      <c r="AR56" s="346">
        <v>79.099999999999994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1417885</v>
      </c>
      <c r="AN57" s="334">
        <v>25428</v>
      </c>
      <c r="AO57" s="335">
        <v>-56.9</v>
      </c>
      <c r="AP57" s="336">
        <v>45945</v>
      </c>
      <c r="AQ57" s="337">
        <v>1</v>
      </c>
      <c r="AR57" s="338">
        <v>-57.9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1111473</v>
      </c>
      <c r="AN58" s="342">
        <v>19933</v>
      </c>
      <c r="AO58" s="343">
        <v>-60.8</v>
      </c>
      <c r="AP58" s="344">
        <v>25180</v>
      </c>
      <c r="AQ58" s="345">
        <v>3.9</v>
      </c>
      <c r="AR58" s="346">
        <v>-64.7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913235</v>
      </c>
      <c r="AN59" s="334">
        <v>16452</v>
      </c>
      <c r="AO59" s="335">
        <v>-35.299999999999997</v>
      </c>
      <c r="AP59" s="336">
        <v>44475</v>
      </c>
      <c r="AQ59" s="337">
        <v>-3.2</v>
      </c>
      <c r="AR59" s="338">
        <v>-32.1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676467</v>
      </c>
      <c r="AN60" s="342">
        <v>12187</v>
      </c>
      <c r="AO60" s="343">
        <v>-38.9</v>
      </c>
      <c r="AP60" s="344">
        <v>24780</v>
      </c>
      <c r="AQ60" s="345">
        <v>-1.6</v>
      </c>
      <c r="AR60" s="346">
        <v>-37.299999999999997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1953503</v>
      </c>
      <c r="AN61" s="349">
        <v>34601</v>
      </c>
      <c r="AO61" s="350">
        <v>-8.1</v>
      </c>
      <c r="AP61" s="351">
        <v>44685</v>
      </c>
      <c r="AQ61" s="352">
        <v>-1.2</v>
      </c>
      <c r="AR61" s="338">
        <v>-6.9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1388663</v>
      </c>
      <c r="AN62" s="342">
        <v>24637</v>
      </c>
      <c r="AO62" s="343">
        <v>12.8</v>
      </c>
      <c r="AP62" s="344">
        <v>24341</v>
      </c>
      <c r="AQ62" s="345">
        <v>-0.7</v>
      </c>
      <c r="AR62" s="346">
        <v>13.5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LTgOmkcXh69ALCR92bnZqIemWcekGMrk7CxAxBIyYxa2G0OjGNP7QmCWl1cuQqQsRpMxl/Zs9b+A8GhbHC5IzA==" saltValue="3QFfPRIjh1t361zH3/g7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4IKq88FNJ3dC+82wd/zI0ALZRA83CM8xB6og3kpxvFc6wiqcv5p31WacvTdgP/78HhTX8LpPzn+bHu0ocPpLmA==" saltValue="LX8MNEEtFvUkRuvix6q1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VA0FZsEu/YsMvVgKTux0EhiImH3TcEsFPLJddixGadil4tVfpRtNSTnH1z7fLrMeOVkB2xG0/MXwtyyveuLSOA==" saltValue="Zn2pRJVIj6pMpEZ5sXt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3.25</v>
      </c>
      <c r="G47" s="12">
        <v>3.66</v>
      </c>
      <c r="H47" s="12">
        <v>2.4900000000000002</v>
      </c>
      <c r="I47" s="12">
        <v>6.78</v>
      </c>
      <c r="J47" s="13">
        <v>8.15</v>
      </c>
    </row>
    <row r="48" spans="2:10" ht="57.75" customHeight="1" x14ac:dyDescent="0.15">
      <c r="B48" s="14"/>
      <c r="C48" s="1141" t="s">
        <v>4</v>
      </c>
      <c r="D48" s="1141"/>
      <c r="E48" s="1142"/>
      <c r="F48" s="15">
        <v>3.11</v>
      </c>
      <c r="G48" s="16">
        <v>1.21</v>
      </c>
      <c r="H48" s="16">
        <v>4.33</v>
      </c>
      <c r="I48" s="16">
        <v>8.25</v>
      </c>
      <c r="J48" s="17">
        <v>10.119999999999999</v>
      </c>
    </row>
    <row r="49" spans="2:10" ht="57.75" customHeight="1" thickBot="1" x14ac:dyDescent="0.2">
      <c r="B49" s="18"/>
      <c r="C49" s="1143" t="s">
        <v>5</v>
      </c>
      <c r="D49" s="1143"/>
      <c r="E49" s="1144"/>
      <c r="F49" s="19" t="s">
        <v>571</v>
      </c>
      <c r="G49" s="20" t="s">
        <v>572</v>
      </c>
      <c r="H49" s="20">
        <v>2.09</v>
      </c>
      <c r="I49" s="20">
        <v>8.51</v>
      </c>
      <c r="J49" s="21">
        <v>2.9</v>
      </c>
    </row>
    <row r="50" spans="2:10" x14ac:dyDescent="0.15"/>
  </sheetData>
  <sheetProtection algorithmName="SHA-512" hashValue="ogsd54OlyxTw4/CkSCcy2BagwjYxvm/6iUd2zTfdCMhnWqOfJ+8WZeu8WRKQQMnqYvSrvXOujnrYwEjjNVMVMA==" saltValue="6OQ25tm32BN1aDPjls3L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2024-03-14T03:28:18Z</dcterms:created>
  <dcterms:modified xsi:type="dcterms:W3CDTF">2024-03-19T11:06:15Z</dcterms:modified>
  <cp:category/>
</cp:coreProperties>
</file>