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09 決算統計\R4決統\20240306 【〆3月14日（木）】令和４年度財政状況資料集の作成等について（依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1" i="12" l="1"/>
  <c r="AP23" i="12"/>
  <c r="AA23" i="12"/>
  <c r="V23" i="12"/>
  <c r="Q23" i="12"/>
  <c r="V7" i="12"/>
  <c r="Q7" i="12"/>
  <c r="AA8" i="12"/>
  <c r="AA30" i="12" l="1"/>
  <c r="AA29" i="12"/>
  <c r="AA28" i="12"/>
  <c r="AA7"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<sst xmlns="http://schemas.openxmlformats.org/spreadsheetml/2006/main" count="1086" uniqueCount="590">
  <si>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</si>
  <si>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</si>
  <si>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</si>
  <si>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</si>
  <si>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</si>
  <si>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</si>
  <si>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</si>
  <si>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</si>
  <si>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</si>
  <si>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</si>
  <si>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</si>
  <si>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</si>
  <si>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</si>
  <si>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</si>
  <si>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</si>
  <si>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</si>
  <si>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</si>
  <si>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</si>
  <si>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</si>
  <si>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</si>
  <si>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</si>
  <si>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</si>
  <si>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</si>
  <si>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</si>
  <si>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</si>
  <si>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</si>
  <si>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</si>
  <si>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</si>
  <si>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</si>
  <si>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</si>
  <si>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</si>
  <si>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</si>
  <si>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</si>
  <si>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</si>
  <si>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</si>
  <si>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</si>
  <si>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</si>
  <si>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</si>
  <si>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</si>
  <si>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</si>
  <si>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</si>
  <si>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</si>
  <si>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</si>
  <si>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</si>
  <si>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</si>
  <si>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</si>
  <si>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</si>
  <si>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</si>
  <si>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</si>
  <si>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</si>
  <si>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</si>
  <si>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</si>
  <si>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</si>
  <si>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</si>
  <si>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</si>
  <si>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</si>
  <si>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</si>
  <si>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</si>
  <si>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</si>
  <si>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</si>
  <si>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</si>
  <si>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</si>
  <si>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</si>
  <si>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</si>
  <si>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</si>
  <si>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</si>
  <si>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</si>
  <si>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</si>
  <si>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</si>
  <si>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</si>
  <si>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</si>
  <si>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</si>
  <si>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</si>
  <si>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</si>
  <si>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</si>
  <si>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</si>
  <si>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</si>
  <si>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</si>
  <si>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</si>
  <si>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</si>
  <si>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</si>
  <si>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</si>
  <si>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</si>
  <si>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</si>
  <si>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</si>
  <si>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</si>
  <si>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</si>
  <si>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</si>
  <si>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</si>
  <si>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</si>
  <si>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</si>
  <si>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</si>
  <si>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</si>
  <si>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</si>
  <si>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</si>
  <si>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</si>
  <si>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</si>
  <si>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</si>
  <si>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</si>
  <si>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</si>
  <si>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</si>
  <si>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</si>
  <si>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</si>
  <si>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</si>
  <si>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</si>
  <si>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</si>
  <si>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</si>
  <si>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</si>
  <si>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</si>
  <si>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</si>
  <si>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</si>
  <si>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</si>
  <si>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</si>
  <si>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</si>
  <si>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</si>
  <si>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</si>
  <si>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</si>
  <si>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</si>
  <si>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</si>
  <si>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</si>
  <si>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</si>
  <si>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</si>
  <si>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</si>
  <si>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</si>
  <si>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</si>
  <si>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</si>
  <si>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</si>
  <si>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</si>
  <si>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</si>
  <si>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</si>
  <si>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</si>
  <si>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</si>
  <si>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</si>
  <si>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</si>
  <si>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</si>
  <si>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</si>
  <si>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</si>
  <si>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</si>
  <si>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</si>
  <si>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</si>
  <si>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</si>
  <si>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</si>
  <si>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</si>
  <si>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</si>
  <si>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</si>
  <si>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</si>
  <si>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</si>
  <si>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</si>
  <si>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</si>
  <si>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</si>
  <si>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</si>
  <si>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</si>
  <si>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</si>
  <si>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</si>
  <si>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</si>
  <si>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</si>
  <si>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</si>
  <si>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</si>
  <si>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</si>
  <si>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</si>
  <si>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</si>
  <si>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</si>
  <si>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</si>
  <si>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</si>
  <si>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</si>
  <si>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</si>
  <si>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</si>
  <si>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</si>
  <si>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</si>
  <si>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</si>
  <si>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</si>
  <si>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</si>
  <si>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</si>
  <si>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</si>
  <si>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</si>
  <si>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</si>
  <si>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</si>
  <si>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</si>
  <si>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</si>
  <si>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</si>
  <si>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</si>
  <si>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</si>
  <si>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</si>
  <si>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</si>
  <si>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</si>
  <si>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</si>
  <si>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</si>
  <si>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</si>
  <si>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</si>
  <si>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</si>
  <si>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</si>
  <si>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</si>
  <si>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</si>
  <si>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</si>
  <si>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</si>
  <si>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</si>
  <si>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</si>
  <si>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</si>
  <si>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</si>
  <si>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</si>
  <si>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</si>
  <si>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</si>
  <si>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</si>
  <si>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</si>
  <si>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</si>
  <si>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</si>
  <si>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</si>
  <si>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</si>
  <si>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</si>
  <si>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</si>
  <si>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</si>
  <si>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</si>
  <si>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</si>
  <si>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</si>
  <si>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</si>
  <si>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</si>
  <si>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</si>
  <si>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</si>
  <si>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</si>
  <si>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奈良県香芝市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</si>
  <si>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</si>
  <si>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</si>
  <si>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</si>
  <si>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</si>
  <si>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</si>
  <si>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</si>
  <si>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</si>
  <si>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</si>
  <si>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</si>
  <si>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</si>
  <si>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</si>
  <si>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</si>
  <si>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</si>
  <si>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</si>
  <si>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</si>
  <si>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</si>
  <si>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</si>
  <si>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</si>
  <si>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</si>
  <si>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</si>
  <si>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</si>
  <si>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</si>
  <si>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</si>
  <si>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</si>
  <si>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</si>
  <si>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</si>
  <si>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</si>
  <si>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</si>
  <si>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</si>
  <si>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</si>
  <si>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</si>
  <si>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</si>
  <si>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</si>
  <si>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</si>
  <si>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</si>
  <si>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</si>
  <si>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</si>
  <si>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</si>
  <si>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</si>
  <si>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</si>
  <si>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</si>
  <si>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</si>
  <si>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</si>
  <si>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</si>
  <si>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</si>
  <si>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</si>
  <si>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</si>
  <si>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</si>
  <si>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</si>
  <si>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</si>
  <si>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</si>
  <si>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</si>
  <si>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</si>
  <si>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</si>
  <si>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</si>
  <si>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</si>
  <si>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</si>
  <si>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</si>
  <si>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</si>
  <si>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</si>
  <si>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</si>
  <si>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</si>
  <si>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</si>
  <si>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</si>
  <si>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</si>
  <si>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</si>
  <si>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</si>
  <si>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</si>
  <si>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</si>
  <si>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</si>
  <si>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</si>
  <si>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</si>
  <si>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</si>
  <si>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</si>
  <si>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</si>
  <si>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</si>
  <si>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</si>
  <si>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</si>
  <si>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</si>
  <si>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</si>
  <si>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</si>
  <si>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</si>
  <si>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</si>
  <si>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</si>
  <si>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</si>
  <si>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</si>
  <si>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</si>
  <si>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</si>
  <si>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</si>
  <si>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</si>
  <si>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</si>
  <si>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</si>
  <si>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</si>
  <si>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</si>
  <si>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</si>
  <si>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</si>
  <si>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</si>
  <si>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</si>
  <si>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</si>
  <si>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</si>
  <si>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</si>
  <si>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</si>
  <si>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</si>
  <si>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</si>
  <si>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</si>
  <si>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</si>
  <si>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</si>
  <si>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</si>
  <si>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</si>
  <si>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</si>
  <si>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</si>
  <si>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</si>
  <si>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</si>
  <si>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</si>
  <si>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</si>
  <si>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</si>
  <si>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</si>
  <si>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</si>
  <si>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</si>
  <si>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</si>
  <si>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</si>
  <si>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</si>
  <si>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</si>
  <si>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</si>
  <si>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</si>
  <si>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</si>
  <si>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</si>
  <si>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</si>
  <si>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</si>
  <si>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</si>
  <si>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</si>
  <si>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</si>
  <si>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</si>
  <si>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</si>
  <si>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</si>
  <si>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</si>
  <si>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</si>
  <si>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</si>
  <si>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</si>
  <si>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</si>
  <si>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</si>
  <si>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</si>
  <si>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</si>
  <si>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</si>
  <si>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</si>
  <si>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</si>
  <si>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</si>
  <si>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</si>
  <si>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</si>
  <si>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</si>
  <si>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</si>
  <si>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</si>
  <si>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奈良県香芝市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</si>
  <si>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</si>
  <si>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</si>
  <si>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</si>
  <si>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</si>
  <si>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</si>
  <si>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</si>
  <si>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</si>
  <si>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</si>
  <si>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</si>
  <si>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</si>
  <si>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</si>
  <si>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</si>
  <si>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</si>
  <si>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</si>
  <si>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</si>
  <si>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</si>
  <si>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</si>
  <si>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</si>
  <si>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</si>
  <si>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</si>
  <si>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</si>
  <si>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</si>
  <si>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</si>
  <si>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</si>
  <si>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</si>
  <si>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</si>
  <si>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</si>
  <si>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</si>
  <si>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</si>
  <si>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</si>
  <si>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</si>
  <si>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</si>
  <si>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</si>
  <si>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</si>
  <si>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</si>
  <si>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</si>
  <si>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</si>
  <si>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</si>
  <si>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</si>
  <si>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</si>
  <si>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</si>
  <si>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</si>
  <si>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</si>
  <si>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</si>
  <si>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</si>
  <si>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</si>
  <si>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</si>
  <si>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</si>
  <si>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</si>
  <si>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</si>
  <si>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</si>
  <si>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</si>
  <si>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</si>
  <si>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</si>
  <si>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</si>
  <si>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</si>
  <si>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</si>
  <si>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</si>
  <si>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</si>
  <si>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</si>
  <si>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</si>
  <si>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</si>
  <si>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</si>
  <si>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</si>
  <si>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</si>
  <si>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</si>
  <si>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</si>
  <si>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</si>
  <si>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</si>
  <si>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</si>
  <si>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</si>
  <si>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</si>
  <si>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</si>
  <si>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</si>
  <si>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</si>
  <si>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</si>
  <si>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</si>
  <si>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</si>
  <si>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</si>
  <si>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</si>
  <si>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</si>
  <si>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</si>
  <si>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</si>
  <si>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</si>
  <si>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</si>
  <si>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</si>
  <si>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</si>
  <si>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</si>
  <si>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</si>
  <si>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</si>
  <si>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</si>
  <si>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</si>
  <si>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</si>
  <si>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</si>
  <si>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</si>
  <si>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</si>
  <si>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</si>
  <si>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</si>
  <si>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</si>
  <si>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</si>
  <si>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</si>
  <si>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</si>
  <si>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</si>
  <si>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</si>
  <si>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</si>
  <si>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</si>
  <si>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</si>
  <si>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</si>
  <si>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</si>
  <si>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</si>
  <si>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</si>
  <si>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</si>
  <si>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</si>
  <si>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</si>
  <si>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</si>
  <si>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</si>
  <si>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</si>
  <si>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</si>
  <si>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</si>
  <si>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</si>
  <si>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</si>
  <si>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</si>
  <si>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</si>
  <si>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</si>
  <si>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</si>
  <si>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</si>
  <si>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</si>
  <si>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</si>
  <si>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</si>
  <si>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</si>
  <si>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</si>
  <si>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</si>
  <si>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</si>
  <si>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</si>
  <si>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</si>
  <si>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</si>
  <si>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</si>
  <si>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</si>
  <si>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</si>
  <si>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</si>
  <si>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</si>
  <si>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</si>
  <si>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</si>
  <si>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</si>
  <si>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</si>
  <si>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</si>
  <si>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</si>
  <si>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</si>
  <si>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</si>
  <si>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</si>
  <si>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</si>
  <si>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</si>
  <si>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</si>
  <si>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</si>
  <si>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</si>
  <si>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</si>
  <si>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</si>
  <si>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</si>
  <si>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</si>
  <si>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</si>
  <si>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</si>
  <si>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</si>
  <si>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</si>
  <si>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</si>
  <si>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</si>
  <si>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</si>
  <si>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</si>
  <si>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</si>
  <si>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</si>
  <si>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</si>
  <si>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</si>
  <si>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</si>
  <si>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</si>
  <si>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</si>
  <si>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</si>
  <si>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</si>
  <si>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</si>
  <si>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</si>
  <si>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</si>
  <si>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</si>
  <si>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</si>
  <si>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</si>
  <si>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</si>
  <si>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</si>
  <si>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</si>
  <si>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</si>
  <si>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</si>
  <si>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</si>
  <si>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0.82</t>
  </si>
  <si>
    <t>▲ 0.98</t>
  </si>
  <si>
    <t>水道事業会計</t>
  </si>
  <si>
    <t>下水道事業会計</t>
  </si>
  <si>
    <t>一般会計</t>
  </si>
  <si>
    <t>土地取得特別会計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</si>
  <si>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</si>
  <si>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</si>
  <si>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</si>
  <si>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</si>
  <si>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</si>
  <si>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</si>
  <si>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</si>
  <si>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</si>
  <si>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</si>
  <si>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</si>
  <si>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</si>
  <si>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</si>
  <si>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奈良県広域消防組合</t>
    <rPh sb="0" eb="3">
      <t>ナラケン</t>
    </rPh>
    <rPh sb="3" eb="5">
      <t>コウイキ</t>
    </rPh>
    <rPh sb="5" eb="7">
      <t>ショウボウ</t>
    </rPh>
    <rPh sb="7" eb="9">
      <t>クミアイ</t>
    </rPh>
    <phoneticPr fontId="2"/>
  </si>
  <si>
    <t>香芝・王寺環境施設組合</t>
    <rPh sb="0" eb="2">
      <t>カシバ</t>
    </rPh>
    <rPh sb="3" eb="5">
      <t>オウジ</t>
    </rPh>
    <rPh sb="5" eb="7">
      <t>カンキョウ</t>
    </rPh>
    <rPh sb="7" eb="9">
      <t>シセツ</t>
    </rPh>
    <rPh sb="9" eb="11">
      <t>クミアイ</t>
    </rPh>
    <phoneticPr fontId="2"/>
  </si>
  <si>
    <t>奈良県葛城地区清掃事務組合</t>
    <rPh sb="0" eb="3">
      <t>ナラケン</t>
    </rPh>
    <rPh sb="3" eb="7">
      <t>カツラギチク</t>
    </rPh>
    <rPh sb="7" eb="9">
      <t>セイソウ</t>
    </rPh>
    <rPh sb="9" eb="13">
      <t>ジムクミアイ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</si>
  <si>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</si>
  <si>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奈良広域水質検査センター</t>
    <rPh sb="0" eb="2">
      <t>ナラ</t>
    </rPh>
    <rPh sb="2" eb="4">
      <t>コウイキ</t>
    </rPh>
    <rPh sb="4" eb="6">
      <t>スイシツ</t>
    </rPh>
    <rPh sb="6" eb="8">
      <t>ケンサ</t>
    </rPh>
    <phoneticPr fontId="2"/>
  </si>
  <si>
    <t>-</t>
    <phoneticPr fontId="2"/>
  </si>
  <si>
    <t>公共施設整備基金</t>
    <phoneticPr fontId="2"/>
  </si>
  <si>
    <t>職員退職手当基金</t>
    <phoneticPr fontId="2"/>
  </si>
  <si>
    <t>ふるさとまちづくり基金</t>
    <phoneticPr fontId="2"/>
  </si>
  <si>
    <t>福祉基金</t>
    <phoneticPr fontId="2"/>
  </si>
  <si>
    <t>学校教育振興福祉基金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</si>
</sst>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F31F-4EBB-AADC-E10A47C3F5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20954</c:v>
                </c:pt>
                <c:pt idx="1">
                  <c:v>31284</c:v>
                </c:pt>
                <c:pt idx="2">
                  <c:v>31609</c:v>
                </c:pt>
                <c:pt idx="3">
                  <c:v>30213</c:v>
                </c:pt>
                <c:pt idx="4">
                  <c:v>31688</c:v>
                </c:pt>
              </c:numCache>
            </c:numRef>
          </c:val>
          <c:smooth val="0"/>
          <c:extLst>
            <c:ext xmlns:c16="http://schemas.microsoft.com/office/drawing/2014/chart" uri="{C3380CC4-5D6E-409C-BE32-E72D297353CC}">
              <c16:uniqueId val="{00000001-F31F-4EBB-AADC-E10A47C3F5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3.01</c:v>
                </c:pt>
                <c:pt idx="1">
                  <c:v>2.08</c:v>
                </c:pt>
                <c:pt idx="2">
                  <c:v>5.97</c:v>
                </c:pt>
                <c:pt idx="3">
                  <c:v>4.99</c:v>
                </c:pt>
                <c:pt idx="4">
                  <c:v>4.07</c:v>
                </c:pt>
              </c:numCache>
            </c:numRef>
          </c:val>
          <c:extLst>
            <c:ext xmlns:c16="http://schemas.microsoft.com/office/drawing/2014/chart" uri="{C3380CC4-5D6E-409C-BE32-E72D297353CC}">
              <c16:uniqueId val="{00000000-74C2-4AC2-AE26-54C7DD8720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8.31</c:v>
                </c:pt>
                <c:pt idx="1">
                  <c:v>9.64</c:v>
                </c:pt>
                <c:pt idx="2">
                  <c:v>9.99</c:v>
                </c:pt>
                <c:pt idx="3">
                  <c:v>12.16</c:v>
                </c:pt>
                <c:pt idx="4">
                  <c:v>14.7</c:v>
                </c:pt>
              </c:numCache>
            </c:numRef>
          </c:val>
          <c:extLst>
            <c:ext xmlns:c16="http://schemas.microsoft.com/office/drawing/2014/chart" uri="{C3380CC4-5D6E-409C-BE32-E72D297353CC}">
              <c16:uniqueId val="{00000001-74C2-4AC2-AE26-54C7DD8720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2.4900000000000002</c:v>
                </c:pt>
                <c:pt idx="1">
                  <c:v>-0.82</c:v>
                </c:pt>
                <c:pt idx="2">
                  <c:v>4.8099999999999996</c:v>
                </c:pt>
                <c:pt idx="3">
                  <c:v>0.23</c:v>
                </c:pt>
                <c:pt idx="4">
                  <c:v>-0.98</c:v>
                </c:pt>
              </c:numCache>
            </c:numRef>
          </c:val>
          <c:smooth val="0"/>
          <c:extLst>
            <c:ext xmlns:c16="http://schemas.microsoft.com/office/drawing/2014/chart" uri="{C3380CC4-5D6E-409C-BE32-E72D297353CC}">
              <c16:uniqueId val="{00000002-74C2-4AC2-AE26-54C7DD8720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F0-4942-814A-0329DB5078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F0-4942-814A-0329DB50781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F0-4942-814A-0329DB50781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0.02</c:v>
                </c:pt>
                <c:pt idx="8">
                  <c:v>#N/A</c:v>
                </c:pt>
                <c:pt idx="9">
                  <c:v>0.04</c:v>
                </c:pt>
              </c:numCache>
            </c:numRef>
          </c:val>
          <c:extLst>
            <c:ext xmlns:c16="http://schemas.microsoft.com/office/drawing/2014/chart" uri="{C3380CC4-5D6E-409C-BE32-E72D297353CC}">
              <c16:uniqueId val="{00000003-68F0-4942-814A-0329DB50781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0.35</c:v>
                </c:pt>
                <c:pt idx="2">
                  <c:v>#N/A</c:v>
                </c:pt>
                <c:pt idx="3">
                  <c:v>0.67</c:v>
                </c:pt>
                <c:pt idx="4">
                  <c:v>#N/A</c:v>
                </c:pt>
                <c:pt idx="5">
                  <c:v>0.74</c:v>
                </c:pt>
                <c:pt idx="6">
                  <c:v>#N/A</c:v>
                </c:pt>
                <c:pt idx="7">
                  <c:v>0.28000000000000003</c:v>
                </c:pt>
                <c:pt idx="8">
                  <c:v>#N/A</c:v>
                </c:pt>
                <c:pt idx="9">
                  <c:v>0.04</c:v>
                </c:pt>
              </c:numCache>
            </c:numRef>
          </c:val>
          <c:extLst>
            <c:ext xmlns:c16="http://schemas.microsoft.com/office/drawing/2014/chart" uri="{C3380CC4-5D6E-409C-BE32-E72D297353CC}">
              <c16:uniqueId val="{00000004-68F0-4942-814A-0329DB50781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0.88</c:v>
                </c:pt>
                <c:pt idx="2">
                  <c:v>#N/A</c:v>
                </c:pt>
                <c:pt idx="3">
                  <c:v>0.66</c:v>
                </c:pt>
                <c:pt idx="4">
                  <c:v>#N/A</c:v>
                </c:pt>
                <c:pt idx="5">
                  <c:v>0.68</c:v>
                </c:pt>
                <c:pt idx="6">
                  <c:v>#N/A</c:v>
                </c:pt>
                <c:pt idx="7">
                  <c:v>0.45</c:v>
                </c:pt>
                <c:pt idx="8">
                  <c:v>#N/A</c:v>
                </c:pt>
                <c:pt idx="9">
                  <c:v>0.24</c:v>
                </c:pt>
              </c:numCache>
            </c:numRef>
          </c:val>
          <c:extLst>
            <c:ext xmlns:c16="http://schemas.microsoft.com/office/drawing/2014/chart" uri="{C3380CC4-5D6E-409C-BE32-E72D297353CC}">
              <c16:uniqueId val="{00000005-68F0-4942-814A-0329DB50781C}"/>
            </c:ext>
          </c:extLst>
        </c:ser>
        <c:ser>
          <c:idx val="6"/>
          <c:order val="6"/>
          <c:tx>
            <c:strRef>
              <c:f>データシート!$A$33</c:f>
              <c:strCache>
                <c:ptCount val="1"/>
                <c:pt idx="0">
                  <c:v>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0.49</c:v>
                </c:pt>
                <c:pt idx="2">
                  <c:v>#N/A</c:v>
                </c:pt>
                <c:pt idx="3">
                  <c:v>0.53</c:v>
                </c:pt>
                <c:pt idx="4">
                  <c:v>#N/A</c:v>
                </c:pt>
                <c:pt idx="5">
                  <c:v>0.51</c:v>
                </c:pt>
                <c:pt idx="6">
                  <c:v>#N/A</c:v>
                </c:pt>
                <c:pt idx="7">
                  <c:v>0.48</c:v>
                </c:pt>
                <c:pt idx="8">
                  <c:v>#N/A</c:v>
                </c:pt>
                <c:pt idx="9">
                  <c:v>0.49</c:v>
                </c:pt>
              </c:numCache>
            </c:numRef>
          </c:val>
          <c:extLst>
            <c:ext xmlns:c16="http://schemas.microsoft.com/office/drawing/2014/chart" uri="{C3380CC4-5D6E-409C-BE32-E72D297353CC}">
              <c16:uniqueId val="{00000006-68F0-4942-814A-0329DB50781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2.5099999999999998</c:v>
                </c:pt>
                <c:pt idx="2">
                  <c:v>#N/A</c:v>
                </c:pt>
                <c:pt idx="3">
                  <c:v>1.53</c:v>
                </c:pt>
                <c:pt idx="4">
                  <c:v>#N/A</c:v>
                </c:pt>
                <c:pt idx="5">
                  <c:v>5.45</c:v>
                </c:pt>
                <c:pt idx="6">
                  <c:v>#N/A</c:v>
                </c:pt>
                <c:pt idx="7">
                  <c:v>4.5</c:v>
                </c:pt>
                <c:pt idx="8">
                  <c:v>#N/A</c:v>
                </c:pt>
                <c:pt idx="9">
                  <c:v>3.57</c:v>
                </c:pt>
              </c:numCache>
            </c:numRef>
          </c:val>
          <c:extLst>
            <c:ext xmlns:c16="http://schemas.microsoft.com/office/drawing/2014/chart" uri="{C3380CC4-5D6E-409C-BE32-E72D297353CC}">
              <c16:uniqueId val="{00000007-68F0-4942-814A-0329DB50781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3.28</c:v>
                </c:pt>
                <c:pt idx="2">
                  <c:v>#N/A</c:v>
                </c:pt>
                <c:pt idx="3">
                  <c:v>3.59</c:v>
                </c:pt>
                <c:pt idx="4">
                  <c:v>#N/A</c:v>
                </c:pt>
                <c:pt idx="5">
                  <c:v>4.03</c:v>
                </c:pt>
                <c:pt idx="6">
                  <c:v>#N/A</c:v>
                </c:pt>
                <c:pt idx="7">
                  <c:v>4.08</c:v>
                </c:pt>
                <c:pt idx="8">
                  <c:v>#N/A</c:v>
                </c:pt>
                <c:pt idx="9">
                  <c:v>4.49</c:v>
                </c:pt>
              </c:numCache>
            </c:numRef>
          </c:val>
          <c:extLst>
            <c:ext xmlns:c16="http://schemas.microsoft.com/office/drawing/2014/chart" uri="{C3380CC4-5D6E-409C-BE32-E72D297353CC}">
              <c16:uniqueId val="{00000008-68F0-4942-814A-0329DB50781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16.32</c:v>
                </c:pt>
                <c:pt idx="2">
                  <c:v>#N/A</c:v>
                </c:pt>
                <c:pt idx="3">
                  <c:v>17.010000000000002</c:v>
                </c:pt>
                <c:pt idx="4">
                  <c:v>#N/A</c:v>
                </c:pt>
                <c:pt idx="5">
                  <c:v>16.7</c:v>
                </c:pt>
                <c:pt idx="6">
                  <c:v>#N/A</c:v>
                </c:pt>
                <c:pt idx="7">
                  <c:v>12.56</c:v>
                </c:pt>
                <c:pt idx="8">
                  <c:v>#N/A</c:v>
                </c:pt>
                <c:pt idx="9">
                  <c:v>16.010000000000002</c:v>
                </c:pt>
              </c:numCache>
            </c:numRef>
          </c:val>
          <c:extLst>
            <c:ext xmlns:c16="http://schemas.microsoft.com/office/drawing/2014/chart" uri="{C3380CC4-5D6E-409C-BE32-E72D297353CC}">
              <c16:uniqueId val="{00000009-68F0-4942-814A-0329DB50781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1923</c:v>
                </c:pt>
                <c:pt idx="5">
                  <c:v>1910</c:v>
                </c:pt>
                <c:pt idx="8">
                  <c:v>1861</c:v>
                </c:pt>
                <c:pt idx="11">
                  <c:v>1829</c:v>
                </c:pt>
                <c:pt idx="14">
                  <c:v>1802</c:v>
                </c:pt>
              </c:numCache>
            </c:numRef>
          </c:val>
          <c:extLst>
            <c:ext xmlns:c16="http://schemas.microsoft.com/office/drawing/2014/chart" uri="{C3380CC4-5D6E-409C-BE32-E72D297353CC}">
              <c16:uniqueId val="{00000000-DCCF-4539-B20A-665F7F93BB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DCCF-4539-B20A-665F7F93BB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2-DCCF-4539-B20A-665F7F93BB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145</c:v>
                </c:pt>
                <c:pt idx="3">
                  <c:v>121</c:v>
                </c:pt>
                <c:pt idx="6">
                  <c:v>99</c:v>
                </c:pt>
                <c:pt idx="9">
                  <c:v>78</c:v>
                </c:pt>
                <c:pt idx="12">
                  <c:v>89</c:v>
                </c:pt>
              </c:numCache>
            </c:numRef>
          </c:val>
          <c:extLst>
            <c:ext xmlns:c16="http://schemas.microsoft.com/office/drawing/2014/chart" uri="{C3380CC4-5D6E-409C-BE32-E72D297353CC}">
              <c16:uniqueId val="{00000003-DCCF-4539-B20A-665F7F93BB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313</c:v>
                </c:pt>
                <c:pt idx="3">
                  <c:v>294</c:v>
                </c:pt>
                <c:pt idx="6">
                  <c:v>307</c:v>
                </c:pt>
                <c:pt idx="9">
                  <c:v>308</c:v>
                </c:pt>
                <c:pt idx="12">
                  <c:v>309</c:v>
                </c:pt>
              </c:numCache>
            </c:numRef>
          </c:val>
          <c:extLst>
            <c:ext xmlns:c16="http://schemas.microsoft.com/office/drawing/2014/chart" uri="{C3380CC4-5D6E-409C-BE32-E72D297353CC}">
              <c16:uniqueId val="{00000004-DCCF-4539-B20A-665F7F93BB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CF-4539-B20A-665F7F93BB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CF-4539-B20A-665F7F93BB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3387</c:v>
                </c:pt>
                <c:pt idx="3">
                  <c:v>3282</c:v>
                </c:pt>
                <c:pt idx="6">
                  <c:v>3184</c:v>
                </c:pt>
                <c:pt idx="9">
                  <c:v>3117</c:v>
                </c:pt>
                <c:pt idx="12">
                  <c:v>3089</c:v>
                </c:pt>
              </c:numCache>
            </c:numRef>
          </c:val>
          <c:extLst>
            <c:ext xmlns:c16="http://schemas.microsoft.com/office/drawing/2014/chart" uri="{C3380CC4-5D6E-409C-BE32-E72D297353CC}">
              <c16:uniqueId val="{00000007-DCCF-4539-B20A-665F7F93BB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1929</c:v>
                </c:pt>
                <c:pt idx="2">
                  <c:v>#N/A</c:v>
                </c:pt>
                <c:pt idx="3">
                  <c:v>#N/A</c:v>
                </c:pt>
                <c:pt idx="4">
                  <c:v>1788</c:v>
                </c:pt>
                <c:pt idx="5">
                  <c:v>#N/A</c:v>
                </c:pt>
                <c:pt idx="6">
                  <c:v>#N/A</c:v>
                </c:pt>
                <c:pt idx="7">
                  <c:v>1729</c:v>
                </c:pt>
                <c:pt idx="8">
                  <c:v>#N/A</c:v>
                </c:pt>
                <c:pt idx="9">
                  <c:v>#N/A</c:v>
                </c:pt>
                <c:pt idx="10">
                  <c:v>1674</c:v>
                </c:pt>
                <c:pt idx="11">
                  <c:v>#N/A</c:v>
                </c:pt>
                <c:pt idx="12">
                  <c:v>#N/A</c:v>
                </c:pt>
                <c:pt idx="13">
                  <c:v>1685</c:v>
                </c:pt>
                <c:pt idx="14">
                  <c:v>#N/A</c:v>
                </c:pt>
              </c:numCache>
            </c:numRef>
          </c:val>
          <c:smooth val="0"/>
          <c:extLst>
            <c:ext xmlns:c16="http://schemas.microsoft.com/office/drawing/2014/chart" uri="{C3380CC4-5D6E-409C-BE32-E72D297353CC}">
              <c16:uniqueId val="{00000008-DCCF-4539-B20A-665F7F93BB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22380</c:v>
                </c:pt>
                <c:pt idx="5">
                  <c:v>22190</c:v>
                </c:pt>
                <c:pt idx="8">
                  <c:v>22623</c:v>
                </c:pt>
                <c:pt idx="11">
                  <c:v>22894</c:v>
                </c:pt>
                <c:pt idx="14">
                  <c:v>22966</c:v>
                </c:pt>
              </c:numCache>
            </c:numRef>
          </c:val>
          <c:extLst>
            <c:ext xmlns:c16="http://schemas.microsoft.com/office/drawing/2014/chart" uri="{C3380CC4-5D6E-409C-BE32-E72D297353CC}">
              <c16:uniqueId val="{00000000-1546-4200-BE81-C73B6C2B96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640</c:v>
                </c:pt>
                <c:pt idx="5">
                  <c:v>288</c:v>
                </c:pt>
                <c:pt idx="8">
                  <c:v>61</c:v>
                </c:pt>
                <c:pt idx="11">
                  <c:v>18</c:v>
                </c:pt>
                <c:pt idx="14">
                  <c:v>17</c:v>
                </c:pt>
              </c:numCache>
            </c:numRef>
          </c:val>
          <c:extLst>
            <c:ext xmlns:c16="http://schemas.microsoft.com/office/drawing/2014/chart" uri="{C3380CC4-5D6E-409C-BE32-E72D297353CC}">
              <c16:uniqueId val="{00000001-1546-4200-BE81-C73B6C2B96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5806</c:v>
                </c:pt>
                <c:pt idx="5">
                  <c:v>6310</c:v>
                </c:pt>
                <c:pt idx="8">
                  <c:v>7026</c:v>
                </c:pt>
                <c:pt idx="11">
                  <c:v>8538</c:v>
                </c:pt>
                <c:pt idx="14">
                  <c:v>9548</c:v>
                </c:pt>
              </c:numCache>
            </c:numRef>
          </c:val>
          <c:extLst>
            <c:ext xmlns:c16="http://schemas.microsoft.com/office/drawing/2014/chart" uri="{C3380CC4-5D6E-409C-BE32-E72D297353CC}">
              <c16:uniqueId val="{00000002-1546-4200-BE81-C73B6C2B96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46-4200-BE81-C73B6C2B96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46-4200-BE81-C73B6C2B96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46-4200-BE81-C73B6C2B96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3114</c:v>
                </c:pt>
                <c:pt idx="3">
                  <c:v>2872</c:v>
                </c:pt>
                <c:pt idx="6">
                  <c:v>2857</c:v>
                </c:pt>
                <c:pt idx="9">
                  <c:v>3029</c:v>
                </c:pt>
                <c:pt idx="12">
                  <c:v>2990</c:v>
                </c:pt>
              </c:numCache>
            </c:numRef>
          </c:val>
          <c:extLst>
            <c:ext xmlns:c16="http://schemas.microsoft.com/office/drawing/2014/chart" uri="{C3380CC4-5D6E-409C-BE32-E72D297353CC}">
              <c16:uniqueId val="{00000006-1546-4200-BE81-C73B6C2B96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568</c:v>
                </c:pt>
                <c:pt idx="3">
                  <c:v>473</c:v>
                </c:pt>
                <c:pt idx="6">
                  <c:v>912</c:v>
                </c:pt>
                <c:pt idx="9">
                  <c:v>1762</c:v>
                </c:pt>
                <c:pt idx="12">
                  <c:v>3747</c:v>
                </c:pt>
              </c:numCache>
            </c:numRef>
          </c:val>
          <c:extLst>
            <c:ext xmlns:c16="http://schemas.microsoft.com/office/drawing/2014/chart" uri="{C3380CC4-5D6E-409C-BE32-E72D297353CC}">
              <c16:uniqueId val="{00000007-1546-4200-BE81-C73B6C2B96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6560</c:v>
                </c:pt>
                <c:pt idx="3">
                  <c:v>6026</c:v>
                </c:pt>
                <c:pt idx="6">
                  <c:v>5445</c:v>
                </c:pt>
                <c:pt idx="9">
                  <c:v>5460</c:v>
                </c:pt>
                <c:pt idx="12">
                  <c:v>5599</c:v>
                </c:pt>
              </c:numCache>
            </c:numRef>
          </c:val>
          <c:extLst>
            <c:ext xmlns:c16="http://schemas.microsoft.com/office/drawing/2014/chart" uri="{C3380CC4-5D6E-409C-BE32-E72D297353CC}">
              <c16:uniqueId val="{00000008-1546-4200-BE81-C73B6C2B96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46-4200-BE81-C73B6C2B96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31940</c:v>
                </c:pt>
                <c:pt idx="3">
                  <c:v>30822</c:v>
                </c:pt>
                <c:pt idx="6">
                  <c:v>30065</c:v>
                </c:pt>
                <c:pt idx="9">
                  <c:v>29035</c:v>
                </c:pt>
                <c:pt idx="12">
                  <c:v>27721</c:v>
                </c:pt>
              </c:numCache>
            </c:numRef>
          </c:val>
          <c:extLst>
            <c:ext xmlns:c16="http://schemas.microsoft.com/office/drawing/2014/chart" uri="{C3380CC4-5D6E-409C-BE32-E72D297353CC}">
              <c16:uniqueId val="{0000000A-1546-4200-BE81-C73B6C2B96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13356</c:v>
                </c:pt>
                <c:pt idx="2">
                  <c:v>#N/A</c:v>
                </c:pt>
                <c:pt idx="3">
                  <c:v>#N/A</c:v>
                </c:pt>
                <c:pt idx="4">
                  <c:v>11406</c:v>
                </c:pt>
                <c:pt idx="5">
                  <c:v>#N/A</c:v>
                </c:pt>
                <c:pt idx="6">
                  <c:v>#N/A</c:v>
                </c:pt>
                <c:pt idx="7">
                  <c:v>9569</c:v>
                </c:pt>
                <c:pt idx="8">
                  <c:v>#N/A</c:v>
                </c:pt>
                <c:pt idx="9">
                  <c:v>#N/A</c:v>
                </c:pt>
                <c:pt idx="10">
                  <c:v>7835</c:v>
                </c:pt>
                <c:pt idx="11">
                  <c:v>#N/A</c:v>
                </c:pt>
                <c:pt idx="12">
                  <c:v>#N/A</c:v>
                </c:pt>
                <c:pt idx="13">
                  <c:v>7526</c:v>
                </c:pt>
                <c:pt idx="14">
                  <c:v>#N/A</c:v>
                </c:pt>
              </c:numCache>
            </c:numRef>
          </c:val>
          <c:smooth val="0"/>
          <c:extLst>
            <c:ext xmlns:c16="http://schemas.microsoft.com/office/drawing/2014/chart" uri="{C3380CC4-5D6E-409C-BE32-E72D297353CC}">
              <c16:uniqueId val="{0000000B-1546-4200-BE81-C73B6C2B96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1584</c:v>
                </c:pt>
                <c:pt idx="1">
                  <c:v>2044</c:v>
                </c:pt>
                <c:pt idx="2">
                  <c:v>2420</c:v>
                </c:pt>
              </c:numCache>
            </c:numRef>
          </c:val>
          <c:extLst>
            <c:ext xmlns:c16="http://schemas.microsoft.com/office/drawing/2014/chart" uri="{C3380CC4-5D6E-409C-BE32-E72D297353CC}">
              <c16:uniqueId val="{00000000-D719-489D-A3D1-03AE11C512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257</c:v>
                </c:pt>
                <c:pt idx="1">
                  <c:v>257</c:v>
                </c:pt>
                <c:pt idx="2">
                  <c:v>244</c:v>
                </c:pt>
              </c:numCache>
            </c:numRef>
          </c:val>
          <c:extLst>
            <c:ext xmlns:c16="http://schemas.microsoft.com/office/drawing/2014/chart" uri="{C3380CC4-5D6E-409C-BE32-E72D297353CC}">
              <c16:uniqueId val="{00000001-D719-489D-A3D1-03AE11C512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3712</c:v>
                </c:pt>
                <c:pt idx="1">
                  <c:v>4698</c:v>
                </c:pt>
                <c:pt idx="2">
                  <c:v>5414</c:v>
                </c:pt>
              </c:numCache>
            </c:numRef>
          </c:val>
          <c:extLst>
            <c:ext xmlns:c16="http://schemas.microsoft.com/office/drawing/2014/chart" uri="{C3380CC4-5D6E-409C-BE32-E72D297353CC}">
              <c16:uniqueId val="{00000002-D719-489D-A3D1-03AE11C512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　元利償還金については、市債の発行額を元金償還額以内への抑制の効果により、平成</a:t>
          </a:r>
          <a:r>
            <a:rPr kumimoji="1"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29</a:t>
          </a: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年度以降、</a:t>
          </a:r>
          <a:r>
            <a:rPr kumimoji="1" lang="ja-JP" altLang="en-US"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順調</a:t>
          </a: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に減少しているが、実質公債費比率は依然として高い比率となっている。今後においても、必要性・緊急性・有効性等を検討し、優先的に行う事業の明確化、重点化を図ることで事業を厳選し、適正な地方債発行につながるように努める。また、繰上償還も積極的に進めることにより、比率の改善に努める。</a:t>
          </a:r>
          <a:endParaRPr lang="ja-JP" altLang="ja-JP" sz="1400">
            <a:effectLst/>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UD デジタル 教科書体 NK-R" panose="02020400000000000000" pitchFamily="18" charset="-128"/>
              <a:ea typeface="UD デジタル 教科書体 NK-R" panose="02020400000000000000" pitchFamily="18"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将来負担額のうち</a:t>
          </a:r>
          <a:r>
            <a:rPr kumimoji="1" lang="ja-JP" altLang="en-US"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、一般会計等の</a:t>
          </a: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地方債の現在高が大半を占めているが、市債の発行額を元金償還額以内に抑えることを継続したことで、昨年度と同様に減少してきている。</a:t>
          </a:r>
          <a:endParaRPr lang="ja-JP" altLang="ja-JP" sz="1400">
            <a:effectLst/>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　これまで、</a:t>
          </a: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市債の発行額を元金償還額以内に抑える方針を継続し、比率の低下傾向を維持できるように努めてきたが、公共施設のリフレッシュ工事等の必要から、当面の間、相当程度の普通建設事業費の支出はやむを得ないものと思われる。数値の動向を注視しつつ、公共施設の適正配置・集約化の可能性等、分析・検討が必要である。</a:t>
          </a:r>
          <a:endParaRPr lang="ja-JP" altLang="ja-JP" sz="1400">
            <a:effectLst/>
            <a:latin typeface="UD デジタル 教科書体 NK-R" panose="02020400000000000000" pitchFamily="18" charset="-128"/>
            <a:ea typeface="UD デジタル 教科書体 NK-R" panose="02020400000000000000" pitchFamily="18" charset="-128"/>
          </a:endParaRPr>
        </a:p>
        <a:p>
          <a:endParaRPr lang="ja-JP" altLang="ja-JP" sz="1600">
            <a:effectLst/>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奈良県香芝市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・令和</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４</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年度末の基金残高は、昨年度から約</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10</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億</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8,000</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万円の増加と</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なり、２年連続して１０億円以上の増加となった。</a:t>
          </a:r>
          <a:endParaRPr lang="ja-JP" altLang="ja-JP" sz="1100">
            <a:effectLst/>
            <a:latin typeface="UD デジタル 教科書体 NK-R" panose="02020400000000000000" pitchFamily="18" charset="-128"/>
            <a:ea typeface="UD デジタル 教科書体 NK-R" panose="02020400000000000000" pitchFamily="18" charset="-128"/>
          </a:endParaRPr>
        </a:p>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歳計剰余金処分積立金で</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財政調整基金</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が</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約</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３</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億</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８</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,000</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万円、公共施設整備基金</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積立金</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で約</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６</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億</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７</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０</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00</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万円</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を計上</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したことが主な要因である。</a:t>
          </a:r>
          <a:endParaRPr lang="ja-JP" altLang="ja-JP" sz="1100">
            <a:effectLst/>
            <a:latin typeface="UD デジタル 教科書体 NK-R" panose="02020400000000000000" pitchFamily="18" charset="-128"/>
            <a:ea typeface="UD デジタル 教科書体 NK-R" panose="020204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・財政運営の安定化を図るために、引き続き計画的に基金の積み立てを行う。また、安定した財政運営を行う上で必要に応じた基金の活用を検討していく。</a:t>
          </a:r>
          <a:endParaRPr lang="ja-JP" altLang="ja-JP" sz="1100">
            <a:effectLst/>
            <a:latin typeface="UD デジタル 教科書体 NK-R" panose="02020400000000000000" pitchFamily="18" charset="-128"/>
            <a:ea typeface="UD デジタル 教科書体 NK-R" panose="020204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（基金の使途）</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・公共施設整備基金：公共施設等総合管理計画に基づき、今後継続的に実施される学校や幼稚園・保育所等の公共施設及び道路・橋りょう等のインフラの改築や改修などの更新費用等に対応するための基金。</a:t>
          </a:r>
          <a:endParaRPr lang="ja-JP" altLang="ja-JP" sz="1050">
            <a:effectLst/>
            <a:latin typeface="UD デジタル 教科書体 NK-R" panose="02020400000000000000" pitchFamily="18" charset="-128"/>
            <a:ea typeface="UD デジタル 教科書体 NK-R" panose="02020400000000000000" pitchFamily="18" charset="-128"/>
          </a:endParaRPr>
        </a:p>
        <a:p>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・職員退職手当基金：退職金の安定的な支出を図るための基金。</a:t>
          </a:r>
          <a:endParaRPr lang="ja-JP" altLang="ja-JP" sz="1050">
            <a:effectLst/>
            <a:latin typeface="UD デジタル 教科書体 NK-R" panose="02020400000000000000" pitchFamily="18" charset="-128"/>
            <a:ea typeface="UD デジタル 教科書体 NK-R" panose="02020400000000000000" pitchFamily="18" charset="-128"/>
          </a:endParaRPr>
        </a:p>
        <a:p>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・ふるさとまちづくり基金：寄附者の意向を反映した事業を実施し、多様な人々の参加による個性豊かで活力のあるふるさとづくりの推進を図る基金。</a:t>
          </a:r>
          <a:endPar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（増減理由）</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・公共施設整備基金</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で</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約</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６</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億</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２</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４</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00</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万円、職員退職手当基金</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で</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約</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７</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８</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00</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万円、ふるさとまちづくり基金</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で</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約</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１</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３</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00</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万円の増加などにより昨年度と比べ全体で約</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７</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億</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１</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,600</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万円の増加となった。</a:t>
          </a:r>
          <a:endParaRPr lang="ja-JP" altLang="ja-JP" sz="1200">
            <a:effectLst/>
            <a:latin typeface="UD デジタル 教科書体 NK-R" panose="02020400000000000000" pitchFamily="18" charset="-128"/>
            <a:ea typeface="UD デジタル 教科書体 NK-R" panose="02020400000000000000" pitchFamily="18" charset="-128"/>
          </a:endParaRPr>
        </a:p>
        <a:p>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・公共施設整備基金については、</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将来の</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公共施設の更新経費等の財源として積み立てたことが主な増加要因である。</a:t>
          </a:r>
          <a:endPar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・職員退職手当基金は、市職員の退職資金に充てるため、毎年継続的に積立を行っている。</a:t>
          </a:r>
          <a:endParaRPr lang="ja-JP" altLang="ja-JP" sz="1200">
            <a:effectLst/>
            <a:latin typeface="UD デジタル 教科書体 NK-R" panose="02020400000000000000" pitchFamily="18" charset="-128"/>
            <a:ea typeface="UD デジタル 教科書体 NK-R" panose="02020400000000000000" pitchFamily="18" charset="-128"/>
          </a:endParaRPr>
        </a:p>
        <a:p>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・ふるさとまちづくり基金は、寄附者の意向を反映した事業の財源として</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５</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２０</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0</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万円充当した一方で、　ふるさと納税民間ポータルサイトによる募集等により集まった</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６</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５</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00</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万円の寄附金を積み立てたことが主な増加要因である。</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（今後の方針）</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・公共施設整備基金：公共施設等総合管理計画で示している更新経費と不測の事態に対応できるように、基金の残高目標を</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30</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億円と設定し、計画的に積立・活用していく</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こととしており、公共施設の更新時期が迫ってきているため、更新の必要性を見極めつつも積極的な活用に舵を切ってい必要があると認識している。</a:t>
          </a:r>
          <a:endParaRPr lang="ja-JP" altLang="ja-JP" sz="1050">
            <a:effectLst/>
            <a:latin typeface="UD デジタル 教科書体 NK-R" panose="02020400000000000000" pitchFamily="18" charset="-128"/>
            <a:ea typeface="UD デジタル 教科書体 NK-R" panose="02020400000000000000" pitchFamily="18" charset="-128"/>
          </a:endParaRPr>
        </a:p>
        <a:p>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・ふるさとまちづくり基金：引き続き寄附を募るとともに、寄附者の意向を反映した事業に活用する。</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（増減理由）</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・令和</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４</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年度末の基金残高は、約</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2</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４</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億</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２</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０</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00</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万円となっており、昨年度から約</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３</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億</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８</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,000</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万円の増加となった。</a:t>
          </a:r>
          <a:endParaRPr lang="ja-JP" altLang="ja-JP" sz="1050">
            <a:effectLst/>
            <a:latin typeface="UD デジタル 教科書体 NK-R" panose="02020400000000000000" pitchFamily="18" charset="-128"/>
            <a:ea typeface="UD デジタル 教科書体 NK-R" panose="02020400000000000000" pitchFamily="18" charset="-128"/>
          </a:endParaRPr>
        </a:p>
        <a:p>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　歳計剰余金を財政調整基金へ編入したことが主な要因である。</a:t>
          </a:r>
          <a:endParaRPr lang="ja-JP" altLang="ja-JP" sz="1050">
            <a:effectLst/>
            <a:latin typeface="UD デジタル 教科書体 NK-R" panose="02020400000000000000" pitchFamily="18" charset="-128"/>
            <a:ea typeface="UD デジタル 教科書体 NK-R" panose="02020400000000000000" pitchFamily="18" charset="-128"/>
          </a:endParaRPr>
        </a:p>
        <a:p>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（今後の方針）</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・標準財政規模の</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10</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％程度を維持できるように努める。</a:t>
          </a:r>
          <a:endParaRPr lang="ja-JP" altLang="ja-JP" sz="1050">
            <a:effectLst/>
            <a:latin typeface="UD デジタル 教科書体 NK-R" panose="02020400000000000000" pitchFamily="18" charset="-128"/>
            <a:ea typeface="UD デジタル 教科書体 NK-R" panose="02020400000000000000" pitchFamily="18" charset="-128"/>
          </a:endParaRPr>
        </a:p>
        <a:p>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（増減理由）</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・令和</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４</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年度の基金残高は、約</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2</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億</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４</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４</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00</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万円となっており、</a:t>
          </a:r>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繰上償還財源として１，０００万円程度繰入したため、若干の減となった。</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（今後の方針）</a:t>
          </a:r>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endPar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・将来にわたる市財政の効率的かつ効果的な財政運営のために、財源が不足した場合の市債の償還や必要に応じて繰上償還の財源として活用する。</a:t>
          </a:r>
          <a:endParaRPr lang="ja-JP" altLang="ja-JP" sz="1050">
            <a:effectLst/>
            <a:latin typeface="UD デジタル 教科書体 NK-R" panose="02020400000000000000" pitchFamily="18" charset="-128"/>
            <a:ea typeface="UD デジタル 教科書体 NK-R" panose="020204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78,782
78,144
24.26
28,796,051
27,972,103
670,402
16,460,224
27,720,869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基準財政収入額においては、個人住民税で納税義務者及び所得の増、固定資産税の家屋で、新築家屋の増、地方消費税交付金で消費税課税取引の増等が見られたが、基準財政需要額においては、社会福祉費や高齢者保健福祉費、生活保護費等における単位費用や密度補正等の増が見られた。　</a:t>
          </a:r>
          <a:endParaRPr lang="ja-JP" altLang="ja-JP" sz="1200">
            <a:effectLst/>
            <a:latin typeface="UD デジタル 教科書体 NK-R" panose="02020400000000000000" pitchFamily="18" charset="-128"/>
            <a:ea typeface="UD デジタル 教科書体 NK-R" panose="02020400000000000000" pitchFamily="18" charset="-128"/>
          </a:endParaRPr>
        </a:p>
        <a:p>
          <a:r>
            <a:rPr kumimoji="1" lang="ja-JP" altLang="ja-JP" sz="105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類似団体内での比較では、前年度と同様の動きを示しており、乖離幅も同程度の水準である。今後、歳入では市税等の徴収強化をさらに進めるとともに、歳出についてもこれまで以上に効率的かつ効果的な財政運営に取り組み、財政基盤の強化に努める。</a:t>
          </a:r>
          <a:endParaRPr lang="ja-JP" altLang="ja-JP" sz="1200">
            <a:effectLst/>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9" name="直線コネクタ 68"/>
        <xdr:cNvCxnSpPr/>
      </xdr:nvCxnSpPr>
      <xdr:spPr>
        <a:xfrm>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25400</xdr:rowOff>
    </xdr:to>
    <xdr:cxnSp macro="">
      <xdr:nvCxnSpPr>
        <xdr:cNvPr id="72" name="直線コネクタ 71"/>
        <xdr:cNvCxnSpPr/>
      </xdr:nvCxnSpPr>
      <xdr:spPr>
        <a:xfrm>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昨年度と同様に類似団体内平均値を下回っており、今年度は</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91.4</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となったが、その乖離幅は縮小している。経常収支比率が急増した理由としては、主に臨時財政対策債の大幅減と給食費の減免事業による経常収入の減が大きく響いたものである。その他、経常支出の面でも、一部事務組合負担金や、各特別会計繰出金の増、物価高に起因する物件費の増なども多きな要因である。</a:t>
          </a:r>
          <a:endParaRPr lang="ja-JP" altLang="ja-JP" sz="1200">
            <a:effectLst/>
            <a:latin typeface="UD デジタル 教科書体 NK-R" panose="02020400000000000000" pitchFamily="18" charset="-128"/>
            <a:ea typeface="UD デジタル 教科書体 NK-R" panose="02020400000000000000" pitchFamily="18" charset="-128"/>
          </a:endParaRPr>
        </a:p>
        <a:p>
          <a:r>
            <a:rPr kumimoji="1" lang="en-US" altLang="ja-JP" sz="105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も、人件費や物件費の増加傾向は当面続いていくものと思われるため、動向を注視しつつ、市税等の徴収強化により安定的に自主財源を確保し、市債の発行について元金償還額以内に抑えるなど、市債残高と公債費を着実に減少させ経常的な経費の削減に努める。</a:t>
          </a:r>
          <a:endParaRPr lang="ja-JP" altLang="ja-JP" sz="12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63077</xdr:rowOff>
    </xdr:from>
    <xdr:to>
      <xdr:col>23</xdr:col>
      <xdr:colOff>133350</xdr:colOff>
      <xdr:row>63</xdr:row>
      <xdr:rowOff>106256</xdr:rowOff>
    </xdr:to>
    <xdr:cxnSp macro="">
      <xdr:nvCxnSpPr>
        <xdr:cNvPr id="132" name="直線コネクタ 131"/>
        <xdr:cNvCxnSpPr/>
      </xdr:nvCxnSpPr>
      <xdr:spPr>
        <a:xfrm>
          <a:off x="4114800" y="10521527"/>
          <a:ext cx="838200" cy="38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63077</xdr:rowOff>
    </xdr:from>
    <xdr:to>
      <xdr:col>19</xdr:col>
      <xdr:colOff>133350</xdr:colOff>
      <xdr:row>63</xdr:row>
      <xdr:rowOff>1694</xdr:rowOff>
    </xdr:to>
    <xdr:cxnSp macro="">
      <xdr:nvCxnSpPr>
        <xdr:cNvPr id="135" name="直線コネクタ 134"/>
        <xdr:cNvCxnSpPr/>
      </xdr:nvCxnSpPr>
      <xdr:spPr>
        <a:xfrm flipV="1">
          <a:off x="3225800" y="10521527"/>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1694</xdr:rowOff>
    </xdr:from>
    <xdr:to>
      <xdr:col>15</xdr:col>
      <xdr:colOff>82550</xdr:colOff>
      <xdr:row>64</xdr:row>
      <xdr:rowOff>31327</xdr:rowOff>
    </xdr:to>
    <xdr:cxnSp macro="">
      <xdr:nvCxnSpPr>
        <xdr:cNvPr id="138" name="直線コネクタ 137"/>
        <xdr:cNvCxnSpPr/>
      </xdr:nvCxnSpPr>
      <xdr:spPr>
        <a:xfrm flipV="1">
          <a:off x="2336800" y="1080304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64</xdr:row>
      <xdr:rowOff>31327</xdr:rowOff>
    </xdr:to>
    <xdr:cxnSp macro="">
      <xdr:nvCxnSpPr>
        <xdr:cNvPr id="141" name="直線コネクタ 140"/>
        <xdr:cNvCxnSpPr/>
      </xdr:nvCxnSpPr>
      <xdr:spPr>
        <a:xfrm>
          <a:off x="1447800" y="10778913"/>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1" name="楕円 150"/>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71983</xdr:rowOff>
    </xdr:from>
    <xdr:ext cx="762000" cy="259045"/>
    <xdr:sp macro="" textlink="">
      <xdr:nvSpPr>
        <xdr:cNvPr id="152" name="財政構造の弾力性該当値テキスト"/>
        <xdr:cNvSpPr txBox="1"/>
      </xdr:nvSpPr>
      <xdr:spPr>
        <a:xfrm>
          <a:off x="50419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12277</xdr:rowOff>
    </xdr:from>
    <xdr:to>
      <xdr:col>19</xdr:col>
      <xdr:colOff>184150</xdr:colOff>
      <xdr:row>61</xdr:row>
      <xdr:rowOff>113877</xdr:rowOff>
    </xdr:to>
    <xdr:sp macro="" textlink="">
      <xdr:nvSpPr>
        <xdr:cNvPr id="153" name="楕円 152"/>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124054</xdr:rowOff>
    </xdr:from>
    <xdr:ext cx="736600" cy="259045"/>
    <xdr:sp macro="" textlink="">
      <xdr:nvSpPr>
        <xdr:cNvPr id="154" name="テキスト ボックス 153"/>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122344</xdr:rowOff>
    </xdr:from>
    <xdr:to>
      <xdr:col>15</xdr:col>
      <xdr:colOff>133350</xdr:colOff>
      <xdr:row>63</xdr:row>
      <xdr:rowOff>52494</xdr:rowOff>
    </xdr:to>
    <xdr:sp macro="" textlink="">
      <xdr:nvSpPr>
        <xdr:cNvPr id="155" name="楕円 154"/>
        <xdr:cNvSpPr/>
      </xdr:nvSpPr>
      <xdr:spPr>
        <a:xfrm>
          <a:off x="3175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62671</xdr:rowOff>
    </xdr:from>
    <xdr:ext cx="762000" cy="259045"/>
    <xdr:sp macro="" textlink="">
      <xdr:nvSpPr>
        <xdr:cNvPr id="156" name="テキスト ボックス 155"/>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57" name="楕円 156"/>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92304</xdr:rowOff>
    </xdr:from>
    <xdr:ext cx="762000" cy="259045"/>
    <xdr:sp macro="" textlink="">
      <xdr:nvSpPr>
        <xdr:cNvPr id="158" name="テキスト ボックス 157"/>
        <xdr:cNvSpPr txBox="1"/>
      </xdr:nvSpPr>
      <xdr:spPr>
        <a:xfrm>
          <a:off x="1955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59" name="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38540</xdr:rowOff>
    </xdr:from>
    <xdr:ext cx="762000" cy="259045"/>
    <xdr:sp macro="" textlink="">
      <xdr:nvSpPr>
        <xdr:cNvPr id="160" name="テキスト ボックス 159"/>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人口一人当たりの人件費・物件費については、類似団体内の順位も非常に高く、非常に効率的な行政運営を行っていることが確認できる。近年は、新型コロナウイルス感染症対策や新型コロナウイルスワクチン接種経費による増加が主な要因として見られたが、今後退職手当費の増による人件費の増や物価高に起因する物件費の高騰等、懸念すべき外的要因も予想される。</a:t>
          </a:r>
          <a:endParaRPr lang="ja-JP" altLang="ja-JP" sz="1200">
            <a:effectLst/>
            <a:latin typeface="UD デジタル 教科書体 NK-R" panose="02020400000000000000" pitchFamily="18" charset="-128"/>
            <a:ea typeface="UD デジタル 教科書体 NK-R" panose="02020400000000000000" pitchFamily="18" charset="-128"/>
          </a:endParaRPr>
        </a:p>
        <a:p>
          <a:r>
            <a:rPr kumimoji="1" lang="en-US" altLang="ja-JP" sz="105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今後も指定管理者制度や民間委託を効果的に活用し、人件費を抑制するとともに事務事業の積極的な見直しを行い、物件費の経費削減に努め、更なる行政運営の効率化に努めたい。</a:t>
          </a:r>
          <a:endParaRPr lang="ja-JP" altLang="ja-JP" sz="12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147617</xdr:rowOff>
    </xdr:from>
    <xdr:to>
      <xdr:col>23</xdr:col>
      <xdr:colOff>133350</xdr:colOff>
      <xdr:row>89</xdr:row>
      <xdr:rowOff>118769</xdr:rowOff>
    </xdr:to>
    <xdr:cxnSp macro="">
      <xdr:nvCxnSpPr>
        <xdr:cNvPr id="190" name="直線コネクタ 189"/>
        <xdr:cNvCxnSpPr/>
      </xdr:nvCxnSpPr>
      <xdr:spPr>
        <a:xfrm flipV="1">
          <a:off x="4953000" y="14206517"/>
          <a:ext cx="0" cy="1171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90846</xdr:rowOff>
    </xdr:from>
    <xdr:ext cx="762000" cy="259045"/>
    <xdr:sp macro="" textlink="">
      <xdr:nvSpPr>
        <xdr:cNvPr id="191" name="人件費・物件費等の状況最小値テキスト"/>
        <xdr:cNvSpPr txBox="1"/>
      </xdr:nvSpPr>
      <xdr:spPr>
        <a:xfrm>
          <a:off x="5041900" y="1534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118769</xdr:rowOff>
    </xdr:from>
    <xdr:to>
      <xdr:col>24</xdr:col>
      <xdr:colOff>12700</xdr:colOff>
      <xdr:row>89</xdr:row>
      <xdr:rowOff>118769</xdr:rowOff>
    </xdr:to>
    <xdr:cxnSp macro="">
      <xdr:nvCxnSpPr>
        <xdr:cNvPr id="192" name="直線コネクタ 191"/>
        <xdr:cNvCxnSpPr/>
      </xdr:nvCxnSpPr>
      <xdr:spPr>
        <a:xfrm>
          <a:off x="4864100" y="1537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62544</xdr:rowOff>
    </xdr:from>
    <xdr:ext cx="762000" cy="259045"/>
    <xdr:sp macro="" textlink="">
      <xdr:nvSpPr>
        <xdr:cNvPr id="193" name="人件費・物件費等の状況最大値テキスト"/>
        <xdr:cNvSpPr txBox="1"/>
      </xdr:nvSpPr>
      <xdr:spPr>
        <a:xfrm>
          <a:off x="5041900" y="1394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147617</xdr:rowOff>
    </xdr:from>
    <xdr:to>
      <xdr:col>24</xdr:col>
      <xdr:colOff>12700</xdr:colOff>
      <xdr:row>82</xdr:row>
      <xdr:rowOff>147617</xdr:rowOff>
    </xdr:to>
    <xdr:cxnSp macro="">
      <xdr:nvCxnSpPr>
        <xdr:cNvPr id="194" name="直線コネクタ 193"/>
        <xdr:cNvCxnSpPr/>
      </xdr:nvCxnSpPr>
      <xdr:spPr>
        <a:xfrm>
          <a:off x="4864100" y="1420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4392</xdr:rowOff>
    </xdr:from>
    <xdr:to>
      <xdr:col>23</xdr:col>
      <xdr:colOff>133350</xdr:colOff>
      <xdr:row>83</xdr:row>
      <xdr:rowOff>12402</xdr:rowOff>
    </xdr:to>
    <xdr:cxnSp macro="">
      <xdr:nvCxnSpPr>
        <xdr:cNvPr id="195" name="直線コネクタ 194"/>
        <xdr:cNvCxnSpPr/>
      </xdr:nvCxnSpPr>
      <xdr:spPr>
        <a:xfrm flipV="1">
          <a:off x="4114800" y="14234742"/>
          <a:ext cx="8382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16600</xdr:rowOff>
    </xdr:from>
    <xdr:ext cx="762000" cy="259045"/>
    <xdr:sp macro="" textlink="">
      <xdr:nvSpPr>
        <xdr:cNvPr id="196" name="人件費・物件費等の状況平均値テキスト"/>
        <xdr:cNvSpPr txBox="1"/>
      </xdr:nvSpPr>
      <xdr:spPr>
        <a:xfrm>
          <a:off x="5041900" y="14418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44523</xdr:rowOff>
    </xdr:from>
    <xdr:to>
      <xdr:col>23</xdr:col>
      <xdr:colOff>184150</xdr:colOff>
      <xdr:row>84</xdr:row>
      <xdr:rowOff>146123</xdr:rowOff>
    </xdr:to>
    <xdr:sp macro="" textlink="">
      <xdr:nvSpPr>
        <xdr:cNvPr id="197" name="フローチャート: 判断 196"/>
        <xdr:cNvSpPr/>
      </xdr:nvSpPr>
      <xdr:spPr>
        <a:xfrm>
          <a:off x="4902200" y="144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124107</xdr:rowOff>
    </xdr:from>
    <xdr:to>
      <xdr:col>19</xdr:col>
      <xdr:colOff>133350</xdr:colOff>
      <xdr:row>83</xdr:row>
      <xdr:rowOff>12402</xdr:rowOff>
    </xdr:to>
    <xdr:cxnSp macro="">
      <xdr:nvCxnSpPr>
        <xdr:cNvPr id="198" name="直線コネクタ 197"/>
        <xdr:cNvCxnSpPr/>
      </xdr:nvCxnSpPr>
      <xdr:spPr>
        <a:xfrm>
          <a:off x="3225800" y="14183007"/>
          <a:ext cx="889000" cy="5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12809</xdr:rowOff>
    </xdr:from>
    <xdr:to>
      <xdr:col>19</xdr:col>
      <xdr:colOff>184150</xdr:colOff>
      <xdr:row>84</xdr:row>
      <xdr:rowOff>114409</xdr:rowOff>
    </xdr:to>
    <xdr:sp macro="" textlink="">
      <xdr:nvSpPr>
        <xdr:cNvPr id="199" name="フローチャート: 判断 198"/>
        <xdr:cNvSpPr/>
      </xdr:nvSpPr>
      <xdr:spPr>
        <a:xfrm>
          <a:off x="4064000" y="1441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99186</xdr:rowOff>
    </xdr:from>
    <xdr:ext cx="736600" cy="259045"/>
    <xdr:sp macro="" textlink="">
      <xdr:nvSpPr>
        <xdr:cNvPr id="200" name="テキスト ボックス 199"/>
        <xdr:cNvSpPr txBox="1"/>
      </xdr:nvSpPr>
      <xdr:spPr>
        <a:xfrm>
          <a:off x="3733800" y="14500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57282</xdr:rowOff>
    </xdr:from>
    <xdr:to>
      <xdr:col>15</xdr:col>
      <xdr:colOff>82550</xdr:colOff>
      <xdr:row>82</xdr:row>
      <xdr:rowOff>124107</xdr:rowOff>
    </xdr:to>
    <xdr:cxnSp macro="">
      <xdr:nvCxnSpPr>
        <xdr:cNvPr id="201" name="直線コネクタ 200"/>
        <xdr:cNvCxnSpPr/>
      </xdr:nvCxnSpPr>
      <xdr:spPr>
        <a:xfrm>
          <a:off x="2336800" y="14116182"/>
          <a:ext cx="889000" cy="6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119196</xdr:rowOff>
    </xdr:from>
    <xdr:to>
      <xdr:col>15</xdr:col>
      <xdr:colOff>133350</xdr:colOff>
      <xdr:row>84</xdr:row>
      <xdr:rowOff>49346</xdr:rowOff>
    </xdr:to>
    <xdr:sp macro="" textlink="">
      <xdr:nvSpPr>
        <xdr:cNvPr id="202" name="フローチャート: 判断 201"/>
        <xdr:cNvSpPr/>
      </xdr:nvSpPr>
      <xdr:spPr>
        <a:xfrm>
          <a:off x="3175000" y="1434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34123</xdr:rowOff>
    </xdr:from>
    <xdr:ext cx="762000" cy="259045"/>
    <xdr:sp macro="" textlink="">
      <xdr:nvSpPr>
        <xdr:cNvPr id="203" name="テキスト ボックス 202"/>
        <xdr:cNvSpPr txBox="1"/>
      </xdr:nvSpPr>
      <xdr:spPr>
        <a:xfrm>
          <a:off x="2844800" y="1443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15610</xdr:rowOff>
    </xdr:from>
    <xdr:to>
      <xdr:col>11</xdr:col>
      <xdr:colOff>31750</xdr:colOff>
      <xdr:row>82</xdr:row>
      <xdr:rowOff>57282</xdr:rowOff>
    </xdr:to>
    <xdr:cxnSp macro="">
      <xdr:nvCxnSpPr>
        <xdr:cNvPr id="204" name="直線コネクタ 203"/>
        <xdr:cNvCxnSpPr/>
      </xdr:nvCxnSpPr>
      <xdr:spPr>
        <a:xfrm>
          <a:off x="1447800" y="14074510"/>
          <a:ext cx="889000" cy="4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27798</xdr:rowOff>
    </xdr:from>
    <xdr:to>
      <xdr:col>11</xdr:col>
      <xdr:colOff>82550</xdr:colOff>
      <xdr:row>83</xdr:row>
      <xdr:rowOff>129398</xdr:rowOff>
    </xdr:to>
    <xdr:sp macro="" textlink="">
      <xdr:nvSpPr>
        <xdr:cNvPr id="205" name="フローチャート: 判断 204"/>
        <xdr:cNvSpPr/>
      </xdr:nvSpPr>
      <xdr:spPr>
        <a:xfrm>
          <a:off x="2286000" y="1425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114175</xdr:rowOff>
    </xdr:from>
    <xdr:ext cx="762000" cy="259045"/>
    <xdr:sp macro="" textlink="">
      <xdr:nvSpPr>
        <xdr:cNvPr id="206" name="テキスト ボックス 205"/>
        <xdr:cNvSpPr txBox="1"/>
      </xdr:nvSpPr>
      <xdr:spPr>
        <a:xfrm>
          <a:off x="1955800" y="143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168949</xdr:rowOff>
    </xdr:from>
    <xdr:to>
      <xdr:col>7</xdr:col>
      <xdr:colOff>31750</xdr:colOff>
      <xdr:row>83</xdr:row>
      <xdr:rowOff>99099</xdr:rowOff>
    </xdr:to>
    <xdr:sp macro="" textlink="">
      <xdr:nvSpPr>
        <xdr:cNvPr id="207" name="フローチャート: 判断 206"/>
        <xdr:cNvSpPr/>
      </xdr:nvSpPr>
      <xdr:spPr>
        <a:xfrm>
          <a:off x="1397000" y="1422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83876</xdr:rowOff>
    </xdr:from>
    <xdr:ext cx="762000" cy="259045"/>
    <xdr:sp macro="" textlink="">
      <xdr:nvSpPr>
        <xdr:cNvPr id="208" name="テキスト ボックス 207"/>
        <xdr:cNvSpPr txBox="1"/>
      </xdr:nvSpPr>
      <xdr:spPr>
        <a:xfrm>
          <a:off x="1066800" y="1431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125042</xdr:rowOff>
    </xdr:from>
    <xdr:to>
      <xdr:col>23</xdr:col>
      <xdr:colOff>184150</xdr:colOff>
      <xdr:row>83</xdr:row>
      <xdr:rowOff>55192</xdr:rowOff>
    </xdr:to>
    <xdr:sp macro="" textlink="">
      <xdr:nvSpPr>
        <xdr:cNvPr id="214" name="楕円 213"/>
        <xdr:cNvSpPr/>
      </xdr:nvSpPr>
      <xdr:spPr>
        <a:xfrm>
          <a:off x="4902200" y="1418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46319</xdr:rowOff>
    </xdr:from>
    <xdr:ext cx="762000" cy="259045"/>
    <xdr:sp macro="" textlink="">
      <xdr:nvSpPr>
        <xdr:cNvPr id="215" name="人件費・物件費等の状況該当値テキスト"/>
        <xdr:cNvSpPr txBox="1"/>
      </xdr:nvSpPr>
      <xdr:spPr>
        <a:xfrm>
          <a:off x="5041900" y="141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133052</xdr:rowOff>
    </xdr:from>
    <xdr:to>
      <xdr:col>19</xdr:col>
      <xdr:colOff>184150</xdr:colOff>
      <xdr:row>83</xdr:row>
      <xdr:rowOff>63202</xdr:rowOff>
    </xdr:to>
    <xdr:sp macro="" textlink="">
      <xdr:nvSpPr>
        <xdr:cNvPr id="216" name="楕円 215"/>
        <xdr:cNvSpPr/>
      </xdr:nvSpPr>
      <xdr:spPr>
        <a:xfrm>
          <a:off x="4064000" y="1419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73379</xdr:rowOff>
    </xdr:from>
    <xdr:ext cx="736600" cy="259045"/>
    <xdr:sp macro="" textlink="">
      <xdr:nvSpPr>
        <xdr:cNvPr id="217" name="テキスト ボックス 216"/>
        <xdr:cNvSpPr txBox="1"/>
      </xdr:nvSpPr>
      <xdr:spPr>
        <a:xfrm>
          <a:off x="3733800" y="1396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73307</xdr:rowOff>
    </xdr:from>
    <xdr:to>
      <xdr:col>15</xdr:col>
      <xdr:colOff>133350</xdr:colOff>
      <xdr:row>83</xdr:row>
      <xdr:rowOff>3457</xdr:rowOff>
    </xdr:to>
    <xdr:sp macro="" textlink="">
      <xdr:nvSpPr>
        <xdr:cNvPr id="218" name="楕円 217"/>
        <xdr:cNvSpPr/>
      </xdr:nvSpPr>
      <xdr:spPr>
        <a:xfrm>
          <a:off x="3175000" y="1413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13634</xdr:rowOff>
    </xdr:from>
    <xdr:ext cx="762000" cy="259045"/>
    <xdr:sp macro="" textlink="">
      <xdr:nvSpPr>
        <xdr:cNvPr id="219" name="テキスト ボックス 218"/>
        <xdr:cNvSpPr txBox="1"/>
      </xdr:nvSpPr>
      <xdr:spPr>
        <a:xfrm>
          <a:off x="2844800" y="1390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6482</xdr:rowOff>
    </xdr:from>
    <xdr:to>
      <xdr:col>11</xdr:col>
      <xdr:colOff>82550</xdr:colOff>
      <xdr:row>82</xdr:row>
      <xdr:rowOff>108082</xdr:rowOff>
    </xdr:to>
    <xdr:sp macro="" textlink="">
      <xdr:nvSpPr>
        <xdr:cNvPr id="220" name="楕円 219"/>
        <xdr:cNvSpPr/>
      </xdr:nvSpPr>
      <xdr:spPr>
        <a:xfrm>
          <a:off x="2286000" y="1406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118259</xdr:rowOff>
    </xdr:from>
    <xdr:ext cx="762000" cy="259045"/>
    <xdr:sp macro="" textlink="">
      <xdr:nvSpPr>
        <xdr:cNvPr id="221" name="テキスト ボックス 220"/>
        <xdr:cNvSpPr txBox="1"/>
      </xdr:nvSpPr>
      <xdr:spPr>
        <a:xfrm>
          <a:off x="1955800" y="1383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136260</xdr:rowOff>
    </xdr:from>
    <xdr:to>
      <xdr:col>7</xdr:col>
      <xdr:colOff>31750</xdr:colOff>
      <xdr:row>82</xdr:row>
      <xdr:rowOff>66410</xdr:rowOff>
    </xdr:to>
    <xdr:sp macro="" textlink="">
      <xdr:nvSpPr>
        <xdr:cNvPr id="222" name="楕円 221"/>
        <xdr:cNvSpPr/>
      </xdr:nvSpPr>
      <xdr:spPr>
        <a:xfrm>
          <a:off x="1397000" y="140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76587</xdr:rowOff>
    </xdr:from>
    <xdr:ext cx="762000" cy="259045"/>
    <xdr:sp macro="" textlink="">
      <xdr:nvSpPr>
        <xdr:cNvPr id="223" name="テキスト ボックス 222"/>
        <xdr:cNvSpPr txBox="1"/>
      </xdr:nvSpPr>
      <xdr:spPr>
        <a:xfrm>
          <a:off x="1066800" y="1379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　職員の年齢構成に偏りがあることで、</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40</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代の中堅層から管理職員への登用の増加に伴い、高い指数で推移してきており、</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2</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か年ほど、１００を割る数値となっていたが、今年度は</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100</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を超えることとなった</a:t>
          </a:r>
          <a:r>
            <a:rPr kumimoji="1" lang="ja-JP" altLang="ja-JP" sz="105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今後も、国家公務員の支給水準、また近隣市の状況を踏まえながら、引き続き給与の適正化に努める。</a:t>
          </a:r>
          <a:endParaRPr lang="ja-JP" altLang="ja-JP" sz="1200">
            <a:effectLst/>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4" name="直線コネクタ 253"/>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51707</xdr:rowOff>
    </xdr:to>
    <xdr:cxnSp macro="">
      <xdr:nvCxnSpPr>
        <xdr:cNvPr id="259" name="直線コネクタ 258"/>
        <xdr:cNvCxnSpPr/>
      </xdr:nvCxnSpPr>
      <xdr:spPr>
        <a:xfrm>
          <a:off x="16179800" y="151048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120650</xdr:rowOff>
    </xdr:to>
    <xdr:cxnSp macro="">
      <xdr:nvCxnSpPr>
        <xdr:cNvPr id="262" name="直線コネクタ 261"/>
        <xdr:cNvCxnSpPr/>
      </xdr:nvCxnSpPr>
      <xdr:spPr>
        <a:xfrm flipV="1">
          <a:off x="15290800" y="151048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138793</xdr:rowOff>
    </xdr:to>
    <xdr:cxnSp macro="">
      <xdr:nvCxnSpPr>
        <xdr:cNvPr id="265" name="直線コネクタ 264"/>
        <xdr:cNvCxnSpPr/>
      </xdr:nvCxnSpPr>
      <xdr:spPr>
        <a:xfrm flipV="1">
          <a:off x="14401800" y="152082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89</xdr:row>
      <xdr:rowOff>138793</xdr:rowOff>
    </xdr:to>
    <xdr:cxnSp macro="">
      <xdr:nvCxnSpPr>
        <xdr:cNvPr id="268" name="直線コネクタ 267"/>
        <xdr:cNvCxnSpPr/>
      </xdr:nvCxnSpPr>
      <xdr:spPr>
        <a:xfrm>
          <a:off x="13512800" y="15139307"/>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78" name="楕円 277"/>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79" name="給与水準   （国との比較）該当値テキスト"/>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0" name="楕円 279"/>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1" name="テキスト ボックス 280"/>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2" name="楕円 281"/>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3" name="テキスト ボックス 282"/>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87993</xdr:rowOff>
    </xdr:from>
    <xdr:to>
      <xdr:col>68</xdr:col>
      <xdr:colOff>203200</xdr:colOff>
      <xdr:row>90</xdr:row>
      <xdr:rowOff>18143</xdr:rowOff>
    </xdr:to>
    <xdr:sp macro="" textlink="">
      <xdr:nvSpPr>
        <xdr:cNvPr id="284" name="楕円 283"/>
        <xdr:cNvSpPr/>
      </xdr:nvSpPr>
      <xdr:spPr>
        <a:xfrm>
          <a:off x="14351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2920</xdr:rowOff>
    </xdr:from>
    <xdr:ext cx="762000" cy="259045"/>
    <xdr:sp macro="" textlink="">
      <xdr:nvSpPr>
        <xdr:cNvPr id="285" name="テキスト ボックス 284"/>
        <xdr:cNvSpPr txBox="1"/>
      </xdr:nvSpPr>
      <xdr:spPr>
        <a:xfrm>
          <a:off x="14020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6" name="楕円 285"/>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7" name="テキスト ボックス 286"/>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　定数に対する保育士・幼稚園教諭の人員の割合が大きく、類似団体内平均値より高くなっている。今後において、保育所・幼稚園等の民間委託を含めた各部局の再編計画や事務事業の改善等を踏まえ、最適な職員数の管理に努める。</a:t>
          </a:r>
          <a:endParaRPr lang="ja-JP" altLang="ja-JP" sz="12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7" name="直線コネクタ 316"/>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8"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9" name="直線コネクタ 318"/>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0"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1" name="直線コネクタ 320"/>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51012</xdr:rowOff>
    </xdr:from>
    <xdr:to>
      <xdr:col>81</xdr:col>
      <xdr:colOff>44450</xdr:colOff>
      <xdr:row>61</xdr:row>
      <xdr:rowOff>101282</xdr:rowOff>
    </xdr:to>
    <xdr:cxnSp macro="">
      <xdr:nvCxnSpPr>
        <xdr:cNvPr id="322" name="直線コネクタ 321"/>
        <xdr:cNvCxnSpPr/>
      </xdr:nvCxnSpPr>
      <xdr:spPr>
        <a:xfrm>
          <a:off x="16179800" y="10509462"/>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3"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4" name="フローチャート: 判断 323"/>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49001</xdr:rowOff>
    </xdr:from>
    <xdr:to>
      <xdr:col>77</xdr:col>
      <xdr:colOff>44450</xdr:colOff>
      <xdr:row>61</xdr:row>
      <xdr:rowOff>51012</xdr:rowOff>
    </xdr:to>
    <xdr:cxnSp macro="">
      <xdr:nvCxnSpPr>
        <xdr:cNvPr id="325" name="直線コネクタ 324"/>
        <xdr:cNvCxnSpPr/>
      </xdr:nvCxnSpPr>
      <xdr:spPr>
        <a:xfrm>
          <a:off x="15290800" y="1050745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6" name="フローチャート: 判断 325"/>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7" name="テキスト ボックス 326"/>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20849</xdr:rowOff>
    </xdr:from>
    <xdr:to>
      <xdr:col>72</xdr:col>
      <xdr:colOff>203200</xdr:colOff>
      <xdr:row>61</xdr:row>
      <xdr:rowOff>49001</xdr:rowOff>
    </xdr:to>
    <xdr:cxnSp macro="">
      <xdr:nvCxnSpPr>
        <xdr:cNvPr id="328" name="直線コネクタ 327"/>
        <xdr:cNvCxnSpPr/>
      </xdr:nvCxnSpPr>
      <xdr:spPr>
        <a:xfrm>
          <a:off x="14401800" y="1047929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9" name="フローチャート: 判断 328"/>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0" name="テキスト ボックス 329"/>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20849</xdr:rowOff>
    </xdr:from>
    <xdr:to>
      <xdr:col>68</xdr:col>
      <xdr:colOff>152400</xdr:colOff>
      <xdr:row>61</xdr:row>
      <xdr:rowOff>28893</xdr:rowOff>
    </xdr:to>
    <xdr:cxnSp macro="">
      <xdr:nvCxnSpPr>
        <xdr:cNvPr id="331" name="直線コネクタ 330"/>
        <xdr:cNvCxnSpPr/>
      </xdr:nvCxnSpPr>
      <xdr:spPr>
        <a:xfrm flipV="1">
          <a:off x="13512800" y="1047929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2" name="フローチャート: 判断 331"/>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3" name="テキスト ボックス 332"/>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4" name="フローチャート: 判断 333"/>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5" name="テキスト ボックス 334"/>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50482</xdr:rowOff>
    </xdr:from>
    <xdr:to>
      <xdr:col>81</xdr:col>
      <xdr:colOff>95250</xdr:colOff>
      <xdr:row>61</xdr:row>
      <xdr:rowOff>152082</xdr:rowOff>
    </xdr:to>
    <xdr:sp macro="" textlink="">
      <xdr:nvSpPr>
        <xdr:cNvPr id="341" name="楕円 340"/>
        <xdr:cNvSpPr/>
      </xdr:nvSpPr>
      <xdr:spPr>
        <a:xfrm>
          <a:off x="169672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22559</xdr:rowOff>
    </xdr:from>
    <xdr:ext cx="762000" cy="259045"/>
    <xdr:sp macro="" textlink="">
      <xdr:nvSpPr>
        <xdr:cNvPr id="342" name="定員管理の状況該当値テキスト"/>
        <xdr:cNvSpPr txBox="1"/>
      </xdr:nvSpPr>
      <xdr:spPr>
        <a:xfrm>
          <a:off x="17106900" y="1048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212</xdr:rowOff>
    </xdr:from>
    <xdr:to>
      <xdr:col>77</xdr:col>
      <xdr:colOff>95250</xdr:colOff>
      <xdr:row>61</xdr:row>
      <xdr:rowOff>101812</xdr:rowOff>
    </xdr:to>
    <xdr:sp macro="" textlink="">
      <xdr:nvSpPr>
        <xdr:cNvPr id="343" name="楕円 342"/>
        <xdr:cNvSpPr/>
      </xdr:nvSpPr>
      <xdr:spPr>
        <a:xfrm>
          <a:off x="16129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86589</xdr:rowOff>
    </xdr:from>
    <xdr:ext cx="736600" cy="259045"/>
    <xdr:sp macro="" textlink="">
      <xdr:nvSpPr>
        <xdr:cNvPr id="344" name="テキスト ボックス 343"/>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169651</xdr:rowOff>
    </xdr:from>
    <xdr:to>
      <xdr:col>73</xdr:col>
      <xdr:colOff>44450</xdr:colOff>
      <xdr:row>61</xdr:row>
      <xdr:rowOff>99801</xdr:rowOff>
    </xdr:to>
    <xdr:sp macro="" textlink="">
      <xdr:nvSpPr>
        <xdr:cNvPr id="345" name="楕円 344"/>
        <xdr:cNvSpPr/>
      </xdr:nvSpPr>
      <xdr:spPr>
        <a:xfrm>
          <a:off x="15240000" y="10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84578</xdr:rowOff>
    </xdr:from>
    <xdr:ext cx="762000" cy="259045"/>
    <xdr:sp macro="" textlink="">
      <xdr:nvSpPr>
        <xdr:cNvPr id="346" name="テキスト ボックス 345"/>
        <xdr:cNvSpPr txBox="1"/>
      </xdr:nvSpPr>
      <xdr:spPr>
        <a:xfrm>
          <a:off x="14909800" y="1054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141499</xdr:rowOff>
    </xdr:from>
    <xdr:to>
      <xdr:col>68</xdr:col>
      <xdr:colOff>203200</xdr:colOff>
      <xdr:row>61</xdr:row>
      <xdr:rowOff>71649</xdr:rowOff>
    </xdr:to>
    <xdr:sp macro="" textlink="">
      <xdr:nvSpPr>
        <xdr:cNvPr id="347" name="楕円 346"/>
        <xdr:cNvSpPr/>
      </xdr:nvSpPr>
      <xdr:spPr>
        <a:xfrm>
          <a:off x="143510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56426</xdr:rowOff>
    </xdr:from>
    <xdr:ext cx="762000" cy="259045"/>
    <xdr:sp macro="" textlink="">
      <xdr:nvSpPr>
        <xdr:cNvPr id="348" name="テキスト ボックス 347"/>
        <xdr:cNvSpPr txBox="1"/>
      </xdr:nvSpPr>
      <xdr:spPr>
        <a:xfrm>
          <a:off x="14020800" y="1051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149543</xdr:rowOff>
    </xdr:from>
    <xdr:to>
      <xdr:col>64</xdr:col>
      <xdr:colOff>152400</xdr:colOff>
      <xdr:row>61</xdr:row>
      <xdr:rowOff>79693</xdr:rowOff>
    </xdr:to>
    <xdr:sp macro="" textlink="">
      <xdr:nvSpPr>
        <xdr:cNvPr id="349" name="楕円 348"/>
        <xdr:cNvSpPr/>
      </xdr:nvSpPr>
      <xdr:spPr>
        <a:xfrm>
          <a:off x="13462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64470</xdr:rowOff>
    </xdr:from>
    <xdr:ext cx="762000" cy="259045"/>
    <xdr:sp macro="" textlink="">
      <xdr:nvSpPr>
        <xdr:cNvPr id="350" name="テキスト ボックス 349"/>
        <xdr:cNvSpPr txBox="1"/>
      </xdr:nvSpPr>
      <xdr:spPr>
        <a:xfrm>
          <a:off x="13131800" y="105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　年々比率は低下しているものの、依然として類似団体内平均値を大きく上回っている。人口急増に伴うインフラ整備により地方債を発行してきたことが比率の高い要因となっている。</a:t>
          </a:r>
          <a:endParaRPr lang="ja-JP" altLang="ja-JP" sz="1200">
            <a:effectLst/>
            <a:latin typeface="UD デジタル 教科書体 NK-R" panose="02020400000000000000" pitchFamily="18" charset="-128"/>
            <a:ea typeface="UD デジタル 教科書体 NK-R" panose="02020400000000000000" pitchFamily="18" charset="-128"/>
          </a:endParaRPr>
        </a:p>
        <a:p>
          <a:pPr eaLnBrk="1" fontAlgn="auto" latinLnBrk="0" hangingPunct="1"/>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　これまで、施設の老朽化に伴う施設更新を課題とし、公共施設等総合管理計画などに基づき、適正に進めるとともに、</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新規市債発行額を元金償還額以内に抑制する</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という方針の基、可能な限り交付税措置のある地方債の活用や、次年度以降への負担を考慮の上、普通建設事業を計画的に実施することにより、比率の改善に努めてきたが、公共施設のリフレッシュ工事等の必要から、当面の間、相当程度の普通建設事業費の支出はやむを得ないものと思われる。数値の動向を注視しつつ、公共施設の適正配置・集約化の可能性等、分析・検討が必要である。</a:t>
          </a:r>
          <a:endParaRPr lang="ja-JP" altLang="ja-JP" sz="12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43</xdr:row>
      <xdr:rowOff>81462</xdr:rowOff>
    </xdr:to>
    <xdr:cxnSp macro="">
      <xdr:nvCxnSpPr>
        <xdr:cNvPr id="380" name="直線コネクタ 379"/>
        <xdr:cNvCxnSpPr/>
      </xdr:nvCxnSpPr>
      <xdr:spPr>
        <a:xfrm flipV="1">
          <a:off x="17018000" y="6274889"/>
          <a:ext cx="0" cy="1178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53539</xdr:rowOff>
    </xdr:from>
    <xdr:ext cx="762000" cy="259045"/>
    <xdr:sp macro="" textlink="">
      <xdr:nvSpPr>
        <xdr:cNvPr id="381" name="公債費負担の状況最小値テキスト"/>
        <xdr:cNvSpPr txBox="1"/>
      </xdr:nvSpPr>
      <xdr:spPr>
        <a:xfrm>
          <a:off x="17106900" y="742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81462</xdr:rowOff>
    </xdr:from>
    <xdr:to>
      <xdr:col>81</xdr:col>
      <xdr:colOff>133350</xdr:colOff>
      <xdr:row>43</xdr:row>
      <xdr:rowOff>81462</xdr:rowOff>
    </xdr:to>
    <xdr:cxnSp macro="">
      <xdr:nvCxnSpPr>
        <xdr:cNvPr id="382" name="直線コネクタ 381"/>
        <xdr:cNvCxnSpPr/>
      </xdr:nvCxnSpPr>
      <xdr:spPr>
        <a:xfrm>
          <a:off x="16929100" y="7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3"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4" name="直線コネクタ 383"/>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66766</xdr:rowOff>
    </xdr:from>
    <xdr:to>
      <xdr:col>81</xdr:col>
      <xdr:colOff>44450</xdr:colOff>
      <xdr:row>42</xdr:row>
      <xdr:rowOff>115026</xdr:rowOff>
    </xdr:to>
    <xdr:cxnSp macro="">
      <xdr:nvCxnSpPr>
        <xdr:cNvPr id="385" name="直線コネクタ 384"/>
        <xdr:cNvCxnSpPr/>
      </xdr:nvCxnSpPr>
      <xdr:spPr>
        <a:xfrm flipV="1">
          <a:off x="16179800" y="726766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146974</xdr:rowOff>
    </xdr:from>
    <xdr:ext cx="762000" cy="259045"/>
    <xdr:sp macro="" textlink="">
      <xdr:nvSpPr>
        <xdr:cNvPr id="386" name="公債費負担の状況平均値テキスト"/>
        <xdr:cNvSpPr txBox="1"/>
      </xdr:nvSpPr>
      <xdr:spPr>
        <a:xfrm>
          <a:off x="17106900" y="666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130447</xdr:rowOff>
    </xdr:from>
    <xdr:to>
      <xdr:col>81</xdr:col>
      <xdr:colOff>95250</xdr:colOff>
      <xdr:row>40</xdr:row>
      <xdr:rowOff>60597</xdr:rowOff>
    </xdr:to>
    <xdr:sp macro="" textlink="">
      <xdr:nvSpPr>
        <xdr:cNvPr id="387" name="フローチャート: 判断 386"/>
        <xdr:cNvSpPr/>
      </xdr:nvSpPr>
      <xdr:spPr>
        <a:xfrm>
          <a:off x="16967200" y="681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115026</xdr:rowOff>
    </xdr:from>
    <xdr:to>
      <xdr:col>77</xdr:col>
      <xdr:colOff>44450</xdr:colOff>
      <xdr:row>43</xdr:row>
      <xdr:rowOff>26307</xdr:rowOff>
    </xdr:to>
    <xdr:cxnSp macro="">
      <xdr:nvCxnSpPr>
        <xdr:cNvPr id="388" name="直線コネクタ 387"/>
        <xdr:cNvCxnSpPr/>
      </xdr:nvCxnSpPr>
      <xdr:spPr>
        <a:xfrm flipV="1">
          <a:off x="15290800" y="731592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123553</xdr:rowOff>
    </xdr:from>
    <xdr:to>
      <xdr:col>77</xdr:col>
      <xdr:colOff>95250</xdr:colOff>
      <xdr:row>40</xdr:row>
      <xdr:rowOff>53703</xdr:rowOff>
    </xdr:to>
    <xdr:sp macro="" textlink="">
      <xdr:nvSpPr>
        <xdr:cNvPr id="389" name="フローチャート: 判断 388"/>
        <xdr:cNvSpPr/>
      </xdr:nvSpPr>
      <xdr:spPr>
        <a:xfrm>
          <a:off x="16129000" y="68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63880</xdr:rowOff>
    </xdr:from>
    <xdr:ext cx="736600" cy="259045"/>
    <xdr:sp macro="" textlink="">
      <xdr:nvSpPr>
        <xdr:cNvPr id="390" name="テキスト ボックス 389"/>
        <xdr:cNvSpPr txBox="1"/>
      </xdr:nvSpPr>
      <xdr:spPr>
        <a:xfrm>
          <a:off x="15798800" y="657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26307</xdr:rowOff>
    </xdr:from>
    <xdr:to>
      <xdr:col>72</xdr:col>
      <xdr:colOff>203200</xdr:colOff>
      <xdr:row>43</xdr:row>
      <xdr:rowOff>143510</xdr:rowOff>
    </xdr:to>
    <xdr:cxnSp macro="">
      <xdr:nvCxnSpPr>
        <xdr:cNvPr id="391" name="直線コネクタ 390"/>
        <xdr:cNvCxnSpPr/>
      </xdr:nvCxnSpPr>
      <xdr:spPr>
        <a:xfrm flipV="1">
          <a:off x="14401800" y="739865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158024</xdr:rowOff>
    </xdr:from>
    <xdr:to>
      <xdr:col>73</xdr:col>
      <xdr:colOff>44450</xdr:colOff>
      <xdr:row>40</xdr:row>
      <xdr:rowOff>88174</xdr:rowOff>
    </xdr:to>
    <xdr:sp macro="" textlink="">
      <xdr:nvSpPr>
        <xdr:cNvPr id="392" name="フローチャート: 判断 391"/>
        <xdr:cNvSpPr/>
      </xdr:nvSpPr>
      <xdr:spPr>
        <a:xfrm>
          <a:off x="15240000" y="684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98351</xdr:rowOff>
    </xdr:from>
    <xdr:ext cx="762000" cy="259045"/>
    <xdr:sp macro="" textlink="">
      <xdr:nvSpPr>
        <xdr:cNvPr id="393" name="テキスト ボックス 392"/>
        <xdr:cNvSpPr txBox="1"/>
      </xdr:nvSpPr>
      <xdr:spPr>
        <a:xfrm>
          <a:off x="14909800" y="661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44</xdr:row>
      <xdr:rowOff>89263</xdr:rowOff>
    </xdr:to>
    <xdr:cxnSp macro="">
      <xdr:nvCxnSpPr>
        <xdr:cNvPr id="394" name="直線コネクタ 393"/>
        <xdr:cNvCxnSpPr/>
      </xdr:nvCxnSpPr>
      <xdr:spPr>
        <a:xfrm flipV="1">
          <a:off x="13512800" y="751586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164919</xdr:rowOff>
    </xdr:from>
    <xdr:to>
      <xdr:col>68</xdr:col>
      <xdr:colOff>203200</xdr:colOff>
      <xdr:row>40</xdr:row>
      <xdr:rowOff>95069</xdr:rowOff>
    </xdr:to>
    <xdr:sp macro="" textlink="">
      <xdr:nvSpPr>
        <xdr:cNvPr id="395" name="フローチャート: 判断 394"/>
        <xdr:cNvSpPr/>
      </xdr:nvSpPr>
      <xdr:spPr>
        <a:xfrm>
          <a:off x="14351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105246</xdr:rowOff>
    </xdr:from>
    <xdr:ext cx="762000" cy="259045"/>
    <xdr:sp macro="" textlink="">
      <xdr:nvSpPr>
        <xdr:cNvPr id="396" name="テキスト ボックス 395"/>
        <xdr:cNvSpPr txBox="1"/>
      </xdr:nvSpPr>
      <xdr:spPr>
        <a:xfrm>
          <a:off x="14020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363</xdr:rowOff>
    </xdr:from>
    <xdr:to>
      <xdr:col>64</xdr:col>
      <xdr:colOff>152400</xdr:colOff>
      <xdr:row>40</xdr:row>
      <xdr:rowOff>101963</xdr:rowOff>
    </xdr:to>
    <xdr:sp macro="" textlink="">
      <xdr:nvSpPr>
        <xdr:cNvPr id="397" name="フローチャート: 判断 396"/>
        <xdr:cNvSpPr/>
      </xdr:nvSpPr>
      <xdr:spPr>
        <a:xfrm>
          <a:off x="13462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112140</xdr:rowOff>
    </xdr:from>
    <xdr:ext cx="762000" cy="259045"/>
    <xdr:sp macro="" textlink="">
      <xdr:nvSpPr>
        <xdr:cNvPr id="398" name="テキスト ボックス 397"/>
        <xdr:cNvSpPr txBox="1"/>
      </xdr:nvSpPr>
      <xdr:spPr>
        <a:xfrm>
          <a:off x="13131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15966</xdr:rowOff>
    </xdr:from>
    <xdr:to>
      <xdr:col>81</xdr:col>
      <xdr:colOff>95250</xdr:colOff>
      <xdr:row>42</xdr:row>
      <xdr:rowOff>117566</xdr:rowOff>
    </xdr:to>
    <xdr:sp macro="" textlink="">
      <xdr:nvSpPr>
        <xdr:cNvPr id="404" name="楕円 403"/>
        <xdr:cNvSpPr/>
      </xdr:nvSpPr>
      <xdr:spPr>
        <a:xfrm>
          <a:off x="169672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159493</xdr:rowOff>
    </xdr:from>
    <xdr:ext cx="762000" cy="259045"/>
    <xdr:sp macro="" textlink="">
      <xdr:nvSpPr>
        <xdr:cNvPr id="405" name="公債費負担の状況該当値テキスト"/>
        <xdr:cNvSpPr txBox="1"/>
      </xdr:nvSpPr>
      <xdr:spPr>
        <a:xfrm>
          <a:off x="17106900" y="718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64226</xdr:rowOff>
    </xdr:from>
    <xdr:to>
      <xdr:col>77</xdr:col>
      <xdr:colOff>95250</xdr:colOff>
      <xdr:row>42</xdr:row>
      <xdr:rowOff>165826</xdr:rowOff>
    </xdr:to>
    <xdr:sp macro="" textlink="">
      <xdr:nvSpPr>
        <xdr:cNvPr id="406" name="楕円 405"/>
        <xdr:cNvSpPr/>
      </xdr:nvSpPr>
      <xdr:spPr>
        <a:xfrm>
          <a:off x="161290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150603</xdr:rowOff>
    </xdr:from>
    <xdr:ext cx="736600" cy="259045"/>
    <xdr:sp macro="" textlink="">
      <xdr:nvSpPr>
        <xdr:cNvPr id="407" name="テキスト ボックス 406"/>
        <xdr:cNvSpPr txBox="1"/>
      </xdr:nvSpPr>
      <xdr:spPr>
        <a:xfrm>
          <a:off x="15798800" y="735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146957</xdr:rowOff>
    </xdr:from>
    <xdr:to>
      <xdr:col>73</xdr:col>
      <xdr:colOff>44450</xdr:colOff>
      <xdr:row>43</xdr:row>
      <xdr:rowOff>77107</xdr:rowOff>
    </xdr:to>
    <xdr:sp macro="" textlink="">
      <xdr:nvSpPr>
        <xdr:cNvPr id="408" name="楕円 407"/>
        <xdr:cNvSpPr/>
      </xdr:nvSpPr>
      <xdr:spPr>
        <a:xfrm>
          <a:off x="15240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61884</xdr:rowOff>
    </xdr:from>
    <xdr:ext cx="762000" cy="259045"/>
    <xdr:sp macro="" textlink="">
      <xdr:nvSpPr>
        <xdr:cNvPr id="409" name="テキスト ボックス 408"/>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92710</xdr:rowOff>
    </xdr:from>
    <xdr:to>
      <xdr:col>68</xdr:col>
      <xdr:colOff>203200</xdr:colOff>
      <xdr:row>44</xdr:row>
      <xdr:rowOff>22860</xdr:rowOff>
    </xdr:to>
    <xdr:sp macro="" textlink="">
      <xdr:nvSpPr>
        <xdr:cNvPr id="410" name="楕円 409"/>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7637</xdr:rowOff>
    </xdr:from>
    <xdr:ext cx="762000" cy="259045"/>
    <xdr:sp macro="" textlink="">
      <xdr:nvSpPr>
        <xdr:cNvPr id="411" name="テキスト ボックス 410"/>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38463</xdr:rowOff>
    </xdr:from>
    <xdr:to>
      <xdr:col>64</xdr:col>
      <xdr:colOff>152400</xdr:colOff>
      <xdr:row>44</xdr:row>
      <xdr:rowOff>140063</xdr:rowOff>
    </xdr:to>
    <xdr:sp macro="" textlink="">
      <xdr:nvSpPr>
        <xdr:cNvPr id="412" name="楕円 411"/>
        <xdr:cNvSpPr/>
      </xdr:nvSpPr>
      <xdr:spPr>
        <a:xfrm>
          <a:off x="13462000" y="75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124840</xdr:rowOff>
    </xdr:from>
    <xdr:ext cx="762000" cy="259045"/>
    <xdr:sp macro="" textlink="">
      <xdr:nvSpPr>
        <xdr:cNvPr id="413" name="テキスト ボックス 412"/>
        <xdr:cNvSpPr txBox="1"/>
      </xdr:nvSpPr>
      <xdr:spPr>
        <a:xfrm>
          <a:off x="13131800" y="76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　将来負担比率については、</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51.3</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％となり、昨年度と比して改善幅が縮小しており、類似団体内平均値が順調に減少している一方で、非常に懸念すべき状況が確認できる。</a:t>
          </a:r>
          <a:endParaRPr lang="ja-JP" altLang="ja-JP" sz="1200">
            <a:effectLst/>
            <a:latin typeface="UD デジタル 教科書体 NK-R" panose="02020400000000000000" pitchFamily="18" charset="-128"/>
            <a:ea typeface="UD デジタル 教科書体 NK-R" panose="02020400000000000000" pitchFamily="18" charset="-128"/>
          </a:endParaRPr>
        </a:p>
        <a:p>
          <a:pPr eaLnBrk="1" fontAlgn="auto" latinLnBrk="0" hangingPunct="1"/>
          <a:r>
            <a:rPr kumimoji="1" lang="ja-JP" altLang="ja-JP" sz="1050" b="0" i="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今後も</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新規市債発行額を元金償還額以内に抑制する</a:t>
          </a:r>
          <a:r>
            <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という方針の基、可能な限り交付税措置のある地方債の活用や、次年度以降への負担を考慮の上、普通建設事業を計画的に実施することにより、地方債の発行を抑制し、比率の改善に努めたいが、公共施設のリフレッシュ工事等の必要から、当面の間、相当程度の普通建設事業費の支出はやむを得ないものと思われる。</a:t>
          </a:r>
          <a:endParaRPr lang="ja-JP" altLang="ja-JP" sz="1200">
            <a:effectLst/>
            <a:latin typeface="UD デジタル 教科書体 NK-R" panose="02020400000000000000" pitchFamily="18" charset="-128"/>
            <a:ea typeface="UD デジタル 教科書体 NK-R" panose="02020400000000000000" pitchFamily="18" charset="-128"/>
          </a:endParaRPr>
        </a:p>
        <a:p>
          <a:pPr eaLnBrk="1" fontAlgn="auto" latinLnBrk="0" hangingPunct="1"/>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　数値の動向を注視しつつ、公共施設の適正配置・集約化の可能性等、分析・検討が必要である。</a:t>
          </a:r>
          <a:endParaRPr lang="ja-JP" altLang="ja-JP" sz="12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143722</xdr:rowOff>
    </xdr:from>
    <xdr:to>
      <xdr:col>81</xdr:col>
      <xdr:colOff>44450</xdr:colOff>
      <xdr:row>17</xdr:row>
      <xdr:rowOff>155787</xdr:rowOff>
    </xdr:to>
    <xdr:cxnSp macro="">
      <xdr:nvCxnSpPr>
        <xdr:cNvPr id="447" name="直線コネクタ 446"/>
        <xdr:cNvCxnSpPr/>
      </xdr:nvCxnSpPr>
      <xdr:spPr>
        <a:xfrm flipV="1">
          <a:off x="16179800" y="305837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155787</xdr:rowOff>
    </xdr:from>
    <xdr:to>
      <xdr:col>77</xdr:col>
      <xdr:colOff>44450</xdr:colOff>
      <xdr:row>19</xdr:row>
      <xdr:rowOff>28716</xdr:rowOff>
    </xdr:to>
    <xdr:cxnSp macro="">
      <xdr:nvCxnSpPr>
        <xdr:cNvPr id="450" name="直線コネクタ 449"/>
        <xdr:cNvCxnSpPr/>
      </xdr:nvCxnSpPr>
      <xdr:spPr>
        <a:xfrm flipV="1">
          <a:off x="15290800" y="3070437"/>
          <a:ext cx="889000" cy="21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28716</xdr:rowOff>
    </xdr:from>
    <xdr:to>
      <xdr:col>72</xdr:col>
      <xdr:colOff>203200</xdr:colOff>
      <xdr:row>20</xdr:row>
      <xdr:rowOff>101247</xdr:rowOff>
    </xdr:to>
    <xdr:cxnSp macro="">
      <xdr:nvCxnSpPr>
        <xdr:cNvPr id="453" name="直線コネクタ 452"/>
        <xdr:cNvCxnSpPr/>
      </xdr:nvCxnSpPr>
      <xdr:spPr>
        <a:xfrm flipV="1">
          <a:off x="14401800" y="3286266"/>
          <a:ext cx="889000" cy="24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101247</xdr:rowOff>
    </xdr:from>
    <xdr:to>
      <xdr:col>68</xdr:col>
      <xdr:colOff>152400</xdr:colOff>
      <xdr:row>21</xdr:row>
      <xdr:rowOff>134902</xdr:rowOff>
    </xdr:to>
    <xdr:cxnSp macro="">
      <xdr:nvCxnSpPr>
        <xdr:cNvPr id="456" name="直線コネクタ 455"/>
        <xdr:cNvCxnSpPr/>
      </xdr:nvCxnSpPr>
      <xdr:spPr>
        <a:xfrm flipV="1">
          <a:off x="13512800" y="3530247"/>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92922</xdr:rowOff>
    </xdr:from>
    <xdr:to>
      <xdr:col>81</xdr:col>
      <xdr:colOff>95250</xdr:colOff>
      <xdr:row>18</xdr:row>
      <xdr:rowOff>23072</xdr:rowOff>
    </xdr:to>
    <xdr:sp macro="" textlink="">
      <xdr:nvSpPr>
        <xdr:cNvPr id="466" name="楕円 465"/>
        <xdr:cNvSpPr/>
      </xdr:nvSpPr>
      <xdr:spPr>
        <a:xfrm>
          <a:off x="16967200" y="30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64999</xdr:rowOff>
    </xdr:from>
    <xdr:ext cx="762000" cy="259045"/>
    <xdr:sp macro="" textlink="">
      <xdr:nvSpPr>
        <xdr:cNvPr id="467" name="将来負担の状況該当値テキスト"/>
        <xdr:cNvSpPr txBox="1"/>
      </xdr:nvSpPr>
      <xdr:spPr>
        <a:xfrm>
          <a:off x="17106900" y="297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104987</xdr:rowOff>
    </xdr:from>
    <xdr:to>
      <xdr:col>77</xdr:col>
      <xdr:colOff>95250</xdr:colOff>
      <xdr:row>18</xdr:row>
      <xdr:rowOff>35137</xdr:rowOff>
    </xdr:to>
    <xdr:sp macro="" textlink="">
      <xdr:nvSpPr>
        <xdr:cNvPr id="468" name="楕円 467"/>
        <xdr:cNvSpPr/>
      </xdr:nvSpPr>
      <xdr:spPr>
        <a:xfrm>
          <a:off x="16129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19914</xdr:rowOff>
    </xdr:from>
    <xdr:ext cx="736600" cy="259045"/>
    <xdr:sp macro="" textlink="">
      <xdr:nvSpPr>
        <xdr:cNvPr id="469" name="テキスト ボックス 468"/>
        <xdr:cNvSpPr txBox="1"/>
      </xdr:nvSpPr>
      <xdr:spPr>
        <a:xfrm>
          <a:off x="15798800" y="310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149366</xdr:rowOff>
    </xdr:from>
    <xdr:to>
      <xdr:col>73</xdr:col>
      <xdr:colOff>44450</xdr:colOff>
      <xdr:row>19</xdr:row>
      <xdr:rowOff>79516</xdr:rowOff>
    </xdr:to>
    <xdr:sp macro="" textlink="">
      <xdr:nvSpPr>
        <xdr:cNvPr id="470" name="楕円 469"/>
        <xdr:cNvSpPr/>
      </xdr:nvSpPr>
      <xdr:spPr>
        <a:xfrm>
          <a:off x="15240000" y="32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64293</xdr:rowOff>
    </xdr:from>
    <xdr:ext cx="762000" cy="259045"/>
    <xdr:sp macro="" textlink="">
      <xdr:nvSpPr>
        <xdr:cNvPr id="471" name="テキスト ボックス 470"/>
        <xdr:cNvSpPr txBox="1"/>
      </xdr:nvSpPr>
      <xdr:spPr>
        <a:xfrm>
          <a:off x="14909800" y="332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50447</xdr:rowOff>
    </xdr:from>
    <xdr:to>
      <xdr:col>68</xdr:col>
      <xdr:colOff>203200</xdr:colOff>
      <xdr:row>20</xdr:row>
      <xdr:rowOff>152047</xdr:rowOff>
    </xdr:to>
    <xdr:sp macro="" textlink="">
      <xdr:nvSpPr>
        <xdr:cNvPr id="472" name="楕円 471"/>
        <xdr:cNvSpPr/>
      </xdr:nvSpPr>
      <xdr:spPr>
        <a:xfrm>
          <a:off x="14351000" y="347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136824</xdr:rowOff>
    </xdr:from>
    <xdr:ext cx="762000" cy="259045"/>
    <xdr:sp macro="" textlink="">
      <xdr:nvSpPr>
        <xdr:cNvPr id="473" name="テキスト ボックス 472"/>
        <xdr:cNvSpPr txBox="1"/>
      </xdr:nvSpPr>
      <xdr:spPr>
        <a:xfrm>
          <a:off x="14020800" y="356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84102</xdr:rowOff>
    </xdr:from>
    <xdr:to>
      <xdr:col>64</xdr:col>
      <xdr:colOff>152400</xdr:colOff>
      <xdr:row>22</xdr:row>
      <xdr:rowOff>14252</xdr:rowOff>
    </xdr:to>
    <xdr:sp macro="" textlink="">
      <xdr:nvSpPr>
        <xdr:cNvPr id="474" name="楕円 473"/>
        <xdr:cNvSpPr/>
      </xdr:nvSpPr>
      <xdr:spPr>
        <a:xfrm>
          <a:off x="13462000" y="368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170479</xdr:rowOff>
    </xdr:from>
    <xdr:ext cx="762000" cy="259045"/>
    <xdr:sp macro="" textlink="">
      <xdr:nvSpPr>
        <xdr:cNvPr id="475" name="テキスト ボックス 474"/>
        <xdr:cNvSpPr txBox="1"/>
      </xdr:nvSpPr>
      <xdr:spPr>
        <a:xfrm>
          <a:off x="13131800" y="377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78,782
78,144
24.26
28,796,051
27,972,103
670,402
16,460,224
27,720,869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人事院勧告による給料の増額</a:t>
          </a:r>
          <a:r>
            <a:rPr kumimoji="1" lang="ja-JP" altLang="en-US" sz="1100">
              <a:solidFill>
                <a:schemeClr val="dk1"/>
              </a:solidFill>
              <a:effectLst/>
              <a:latin typeface="+mn-lt"/>
              <a:ea typeface="+mn-ea"/>
              <a:cs typeface="+mn-cs"/>
            </a:rPr>
            <a:t>要因は</a:t>
          </a:r>
          <a:r>
            <a:rPr kumimoji="1" lang="ja-JP" altLang="ja-JP" sz="1100">
              <a:solidFill>
                <a:schemeClr val="dk1"/>
              </a:solidFill>
              <a:effectLst/>
              <a:latin typeface="+mn-lt"/>
              <a:ea typeface="+mn-ea"/>
              <a:cs typeface="+mn-cs"/>
            </a:rPr>
            <a:t>あったものの、</a:t>
          </a:r>
          <a:r>
            <a:rPr kumimoji="1" lang="ja-JP" altLang="en-US" sz="1100">
              <a:solidFill>
                <a:schemeClr val="dk1"/>
              </a:solidFill>
              <a:effectLst/>
              <a:latin typeface="+mn-lt"/>
              <a:ea typeface="+mn-ea"/>
              <a:cs typeface="+mn-cs"/>
            </a:rPr>
            <a:t>時間外勤務手当の減や退職手当の減により減額要因が大きかったため、</a:t>
          </a:r>
          <a:r>
            <a:rPr kumimoji="1" lang="ja-JP" altLang="ja-JP" sz="1100">
              <a:solidFill>
                <a:schemeClr val="dk1"/>
              </a:solidFill>
              <a:effectLst/>
              <a:latin typeface="+mn-lt"/>
              <a:ea typeface="+mn-ea"/>
              <a:cs typeface="+mn-cs"/>
            </a:rPr>
            <a:t>比率は低下した。</a:t>
          </a:r>
          <a:r>
            <a:rPr kumimoji="1" lang="ja-JP" altLang="en-US" sz="1100">
              <a:solidFill>
                <a:schemeClr val="dk1"/>
              </a:solidFill>
              <a:effectLst/>
              <a:latin typeface="+mn-lt"/>
              <a:ea typeface="+mn-ea"/>
              <a:cs typeface="+mn-cs"/>
            </a:rPr>
            <a:t>特に今年度は類似団体平均との乖離幅が拡大しており、人件費については、他団体に比べ効率的な支出になっていることが伺える。</a:t>
          </a:r>
          <a:r>
            <a:rPr kumimoji="1" lang="ja-JP" altLang="ja-JP" sz="1100">
              <a:solidFill>
                <a:schemeClr val="dk1"/>
              </a:solidFill>
              <a:effectLst/>
              <a:latin typeface="+mn-lt"/>
              <a:ea typeface="+mn-ea"/>
              <a:cs typeface="+mn-cs"/>
            </a:rPr>
            <a:t>今後も業務の効率化を図り、適正な職員数</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確保に努める。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35560</xdr:rowOff>
    </xdr:to>
    <xdr:cxnSp macro="">
      <xdr:nvCxnSpPr>
        <xdr:cNvPr id="66" name="直線コネクタ 65"/>
        <xdr:cNvCxnSpPr/>
      </xdr:nvCxnSpPr>
      <xdr:spPr>
        <a:xfrm flipV="1">
          <a:off x="3987800" y="6169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58420</xdr:rowOff>
    </xdr:to>
    <xdr:cxnSp macro="">
      <xdr:nvCxnSpPr>
        <xdr:cNvPr id="69" name="直線コネクタ 68"/>
        <xdr:cNvCxnSpPr/>
      </xdr:nvCxnSpPr>
      <xdr:spPr>
        <a:xfrm flipV="1">
          <a:off x="3098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111760</xdr:rowOff>
    </xdr:to>
    <xdr:cxnSp macro="">
      <xdr:nvCxnSpPr>
        <xdr:cNvPr id="72" name="直線コネクタ 71"/>
        <xdr:cNvCxnSpPr/>
      </xdr:nvCxnSpPr>
      <xdr:spPr>
        <a:xfrm flipV="1">
          <a:off x="2209800" y="623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111760</xdr:rowOff>
    </xdr:to>
    <xdr:cxnSp macro="">
      <xdr:nvCxnSpPr>
        <xdr:cNvPr id="75" name="直線コネクタ 74"/>
        <xdr:cNvCxnSpPr/>
      </xdr:nvCxnSpPr>
      <xdr:spPr>
        <a:xfrm>
          <a:off x="1320800" y="622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　物件費の比率が急増していることが確認できるが、主要因としては、令和３年度から令和４年度にかけて大きな減要因がなかったことが主な要因である。特に、物価高に伴う全体的な経費増や予防接種等の委託料で決算額に大きな動きは無かったものの、類似団体の動きと異なる傾向を示している。</a:t>
          </a:r>
          <a:endParaRPr kumimoji="1" lang="en-US"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　考えられる要素としては、当市の場合、人件費の比率が少なく、窓口委託を積極活用していることから特異な傾向となった可能性がある。</a:t>
          </a:r>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今後も指定管理者制度や民間委託を効果的に活用し、事務事業の積極的な見直しを行うことで、物件費の経費削減に努める。</a:t>
          </a:r>
          <a:endParaRPr lang="ja-JP" altLang="ja-JP" sz="12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136144</xdr:rowOff>
    </xdr:from>
    <xdr:to>
      <xdr:col>82</xdr:col>
      <xdr:colOff>107950</xdr:colOff>
      <xdr:row>16</xdr:row>
      <xdr:rowOff>40132</xdr:rowOff>
    </xdr:to>
    <xdr:cxnSp macro="">
      <xdr:nvCxnSpPr>
        <xdr:cNvPr id="125" name="直線コネクタ 124"/>
        <xdr:cNvCxnSpPr/>
      </xdr:nvCxnSpPr>
      <xdr:spPr>
        <a:xfrm>
          <a:off x="15671800" y="2536444"/>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136144</xdr:rowOff>
    </xdr:from>
    <xdr:to>
      <xdr:col>78</xdr:col>
      <xdr:colOff>69850</xdr:colOff>
      <xdr:row>15</xdr:row>
      <xdr:rowOff>1270</xdr:rowOff>
    </xdr:to>
    <xdr:cxnSp macro="">
      <xdr:nvCxnSpPr>
        <xdr:cNvPr id="128" name="直線コネクタ 127"/>
        <xdr:cNvCxnSpPr/>
      </xdr:nvCxnSpPr>
      <xdr:spPr>
        <a:xfrm flipV="1">
          <a:off x="14782800" y="25364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1270</xdr:rowOff>
    </xdr:to>
    <xdr:cxnSp macro="">
      <xdr:nvCxnSpPr>
        <xdr:cNvPr id="131" name="直線コネクタ 130"/>
        <xdr:cNvCxnSpPr/>
      </xdr:nvCxnSpPr>
      <xdr:spPr>
        <a:xfrm>
          <a:off x="13893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15</xdr:row>
      <xdr:rowOff>1270</xdr:rowOff>
    </xdr:to>
    <xdr:cxnSp macro="">
      <xdr:nvCxnSpPr>
        <xdr:cNvPr id="134" name="直線コネクタ 133"/>
        <xdr:cNvCxnSpPr/>
      </xdr:nvCxnSpPr>
      <xdr:spPr>
        <a:xfrm>
          <a:off x="13004800" y="23444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4" name="楕円 143"/>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5"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85344</xdr:rowOff>
    </xdr:from>
    <xdr:to>
      <xdr:col>78</xdr:col>
      <xdr:colOff>120650</xdr:colOff>
      <xdr:row>15</xdr:row>
      <xdr:rowOff>15494</xdr:rowOff>
    </xdr:to>
    <xdr:sp macro="" textlink="">
      <xdr:nvSpPr>
        <xdr:cNvPr id="146" name="楕円 145"/>
        <xdr:cNvSpPr/>
      </xdr:nvSpPr>
      <xdr:spPr>
        <a:xfrm>
          <a:off x="15621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25671</xdr:rowOff>
    </xdr:from>
    <xdr:ext cx="736600" cy="259045"/>
    <xdr:sp macro="" textlink="">
      <xdr:nvSpPr>
        <xdr:cNvPr id="147" name="テキスト ボックス 146"/>
        <xdr:cNvSpPr txBox="1"/>
      </xdr:nvSpPr>
      <xdr:spPr>
        <a:xfrm>
          <a:off x="15290800" y="2254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8" name="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9" name="テキスト ボックス 14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0" name="楕円 149"/>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1" name="テキスト ボックス 150"/>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52" name="楕円 151"/>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53" name="テキスト ボックス 152"/>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昨年度の子育て世帯臨時特別給付金や、非課税世帯等臨時給付金</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などの</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減少</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により</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決算額としては減少したものの</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居宅生活支援給付費や電力・ガス・食料品等価格高騰緊急支援給付金等で増加も見られたため、比率としては、</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昨年度と比較して</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0.3</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％増加したものの、類似団体内平均値を下回っている。今後も高齢化の進展により、扶助費の増加が見込まれる。</a:t>
          </a:r>
          <a:endParaRPr lang="ja-JP" altLang="ja-JP" sz="11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130810</xdr:rowOff>
    </xdr:from>
    <xdr:to>
      <xdr:col>24</xdr:col>
      <xdr:colOff>25400</xdr:colOff>
      <xdr:row>55</xdr:row>
      <xdr:rowOff>153670</xdr:rowOff>
    </xdr:to>
    <xdr:cxnSp macro="">
      <xdr:nvCxnSpPr>
        <xdr:cNvPr id="186" name="直線コネクタ 185"/>
        <xdr:cNvCxnSpPr/>
      </xdr:nvCxnSpPr>
      <xdr:spPr>
        <a:xfrm>
          <a:off x="3987800" y="9560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85090</xdr:rowOff>
    </xdr:from>
    <xdr:to>
      <xdr:col>19</xdr:col>
      <xdr:colOff>187325</xdr:colOff>
      <xdr:row>55</xdr:row>
      <xdr:rowOff>130810</xdr:rowOff>
    </xdr:to>
    <xdr:cxnSp macro="">
      <xdr:nvCxnSpPr>
        <xdr:cNvPr id="189" name="直線コネクタ 188"/>
        <xdr:cNvCxnSpPr/>
      </xdr:nvCxnSpPr>
      <xdr:spPr>
        <a:xfrm>
          <a:off x="3098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85090</xdr:rowOff>
    </xdr:from>
    <xdr:to>
      <xdr:col>15</xdr:col>
      <xdr:colOff>98425</xdr:colOff>
      <xdr:row>55</xdr:row>
      <xdr:rowOff>161290</xdr:rowOff>
    </xdr:to>
    <xdr:cxnSp macro="">
      <xdr:nvCxnSpPr>
        <xdr:cNvPr id="192" name="直線コネクタ 191"/>
        <xdr:cNvCxnSpPr/>
      </xdr:nvCxnSpPr>
      <xdr:spPr>
        <a:xfrm flipV="1">
          <a:off x="2209800" y="9514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161290</xdr:rowOff>
    </xdr:to>
    <xdr:cxnSp macro="">
      <xdr:nvCxnSpPr>
        <xdr:cNvPr id="195" name="直線コネクタ 194"/>
        <xdr:cNvCxnSpPr/>
      </xdr:nvCxnSpPr>
      <xdr:spPr>
        <a:xfrm>
          <a:off x="1320800" y="9499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102870</xdr:rowOff>
    </xdr:from>
    <xdr:to>
      <xdr:col>24</xdr:col>
      <xdr:colOff>76200</xdr:colOff>
      <xdr:row>56</xdr:row>
      <xdr:rowOff>33020</xdr:rowOff>
    </xdr:to>
    <xdr:sp macro="" textlink="">
      <xdr:nvSpPr>
        <xdr:cNvPr id="205" name="楕円 204"/>
        <xdr:cNvSpPr/>
      </xdr:nvSpPr>
      <xdr:spPr>
        <a:xfrm>
          <a:off x="4775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119397</xdr:rowOff>
    </xdr:from>
    <xdr:ext cx="762000" cy="259045"/>
    <xdr:sp macro="" textlink="">
      <xdr:nvSpPr>
        <xdr:cNvPr id="206" name="扶助費該当値テキスト"/>
        <xdr:cNvSpPr txBox="1"/>
      </xdr:nvSpPr>
      <xdr:spPr>
        <a:xfrm>
          <a:off x="4914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80010</xdr:rowOff>
    </xdr:from>
    <xdr:to>
      <xdr:col>20</xdr:col>
      <xdr:colOff>38100</xdr:colOff>
      <xdr:row>56</xdr:row>
      <xdr:rowOff>10160</xdr:rowOff>
    </xdr:to>
    <xdr:sp macro="" textlink="">
      <xdr:nvSpPr>
        <xdr:cNvPr id="207" name="楕円 206"/>
        <xdr:cNvSpPr/>
      </xdr:nvSpPr>
      <xdr:spPr>
        <a:xfrm>
          <a:off x="3937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20337</xdr:rowOff>
    </xdr:from>
    <xdr:ext cx="736600" cy="259045"/>
    <xdr:sp macro="" textlink="">
      <xdr:nvSpPr>
        <xdr:cNvPr id="208" name="テキスト ボックス 207"/>
        <xdr:cNvSpPr txBox="1"/>
      </xdr:nvSpPr>
      <xdr:spPr>
        <a:xfrm>
          <a:off x="3606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34290</xdr:rowOff>
    </xdr:from>
    <xdr:to>
      <xdr:col>15</xdr:col>
      <xdr:colOff>149225</xdr:colOff>
      <xdr:row>55</xdr:row>
      <xdr:rowOff>135890</xdr:rowOff>
    </xdr:to>
    <xdr:sp macro="" textlink="">
      <xdr:nvSpPr>
        <xdr:cNvPr id="209" name="楕円 208"/>
        <xdr:cNvSpPr/>
      </xdr:nvSpPr>
      <xdr:spPr>
        <a:xfrm>
          <a:off x="3048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146067</xdr:rowOff>
    </xdr:from>
    <xdr:ext cx="762000" cy="259045"/>
    <xdr:sp macro="" textlink="">
      <xdr:nvSpPr>
        <xdr:cNvPr id="210" name="テキスト ボックス 209"/>
        <xdr:cNvSpPr txBox="1"/>
      </xdr:nvSpPr>
      <xdr:spPr>
        <a:xfrm>
          <a:off x="2717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110490</xdr:rowOff>
    </xdr:from>
    <xdr:to>
      <xdr:col>11</xdr:col>
      <xdr:colOff>60325</xdr:colOff>
      <xdr:row>56</xdr:row>
      <xdr:rowOff>40640</xdr:rowOff>
    </xdr:to>
    <xdr:sp macro="" textlink="">
      <xdr:nvSpPr>
        <xdr:cNvPr id="211" name="楕円 210"/>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50817</xdr:rowOff>
    </xdr:from>
    <xdr:ext cx="762000" cy="259045"/>
    <xdr:sp macro="" textlink="">
      <xdr:nvSpPr>
        <xdr:cNvPr id="212" name="テキスト ボックス 211"/>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4" name="テキスト ボックス 213"/>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　類似団体内平均値を下回っており、昨年度と比較して比率も減少した。主な要因として、介護保険特別会計等への繰出金の増加があったものの、新型コロナウイルス感染症の影響により後期高齢者医療特別会計への繰出金の減少があったためである。</a:t>
          </a:r>
          <a:endParaRPr lang="ja-JP" altLang="ja-JP" sz="1400">
            <a:effectLst/>
            <a:latin typeface="UD デジタル 教科書体 NK-R" panose="02020400000000000000" pitchFamily="18" charset="-128"/>
            <a:ea typeface="UD デジタル 教科書体 NK-R" panose="02020400000000000000" pitchFamily="18" charset="-128"/>
          </a:endParaRPr>
        </a:p>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　今後、介護保険については給付費抑制のため予防・健康増進事業を効果的に取り組み、繰出金の抑制に努める。</a:t>
          </a:r>
          <a:endParaRPr lang="ja-JP" altLang="ja-JP" sz="14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25400</xdr:rowOff>
    </xdr:from>
    <xdr:to>
      <xdr:col>82</xdr:col>
      <xdr:colOff>107950</xdr:colOff>
      <xdr:row>56</xdr:row>
      <xdr:rowOff>139700</xdr:rowOff>
    </xdr:to>
    <xdr:cxnSp macro="">
      <xdr:nvCxnSpPr>
        <xdr:cNvPr id="247" name="直線コネクタ 246"/>
        <xdr:cNvCxnSpPr/>
      </xdr:nvCxnSpPr>
      <xdr:spPr>
        <a:xfrm>
          <a:off x="15671800" y="9626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25400</xdr:rowOff>
    </xdr:from>
    <xdr:to>
      <xdr:col>78</xdr:col>
      <xdr:colOff>69850</xdr:colOff>
      <xdr:row>56</xdr:row>
      <xdr:rowOff>101600</xdr:rowOff>
    </xdr:to>
    <xdr:cxnSp macro="">
      <xdr:nvCxnSpPr>
        <xdr:cNvPr id="250" name="直線コネクタ 249"/>
        <xdr:cNvCxnSpPr/>
      </xdr:nvCxnSpPr>
      <xdr:spPr>
        <a:xfrm flipV="1">
          <a:off x="14782800" y="9626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101600</xdr:rowOff>
    </xdr:to>
    <xdr:cxnSp macro="">
      <xdr:nvCxnSpPr>
        <xdr:cNvPr id="253" name="直線コネクタ 252"/>
        <xdr:cNvCxnSpPr/>
      </xdr:nvCxnSpPr>
      <xdr:spPr>
        <a:xfrm>
          <a:off x="13893800" y="969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76200</xdr:rowOff>
    </xdr:from>
    <xdr:to>
      <xdr:col>69</xdr:col>
      <xdr:colOff>92075</xdr:colOff>
      <xdr:row>56</xdr:row>
      <xdr:rowOff>88900</xdr:rowOff>
    </xdr:to>
    <xdr:cxnSp macro="">
      <xdr:nvCxnSpPr>
        <xdr:cNvPr id="256" name="直線コネクタ 255"/>
        <xdr:cNvCxnSpPr/>
      </xdr:nvCxnSpPr>
      <xdr:spPr>
        <a:xfrm>
          <a:off x="13004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88900</xdr:rowOff>
    </xdr:from>
    <xdr:to>
      <xdr:col>82</xdr:col>
      <xdr:colOff>158750</xdr:colOff>
      <xdr:row>57</xdr:row>
      <xdr:rowOff>19050</xdr:rowOff>
    </xdr:to>
    <xdr:sp macro="" textlink="">
      <xdr:nvSpPr>
        <xdr:cNvPr id="266" name="楕円 265"/>
        <xdr:cNvSpPr/>
      </xdr:nvSpPr>
      <xdr:spPr>
        <a:xfrm>
          <a:off x="16459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67" name="その他該当値テキスト"/>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146050</xdr:rowOff>
    </xdr:from>
    <xdr:to>
      <xdr:col>78</xdr:col>
      <xdr:colOff>120650</xdr:colOff>
      <xdr:row>56</xdr:row>
      <xdr:rowOff>76200</xdr:rowOff>
    </xdr:to>
    <xdr:sp macro="" textlink="">
      <xdr:nvSpPr>
        <xdr:cNvPr id="268" name="楕円 267"/>
        <xdr:cNvSpPr/>
      </xdr:nvSpPr>
      <xdr:spPr>
        <a:xfrm>
          <a:off x="15621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86377</xdr:rowOff>
    </xdr:from>
    <xdr:ext cx="736600" cy="259045"/>
    <xdr:sp macro="" textlink="">
      <xdr:nvSpPr>
        <xdr:cNvPr id="269" name="テキスト ボックス 268"/>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50800</xdr:rowOff>
    </xdr:from>
    <xdr:to>
      <xdr:col>74</xdr:col>
      <xdr:colOff>31750</xdr:colOff>
      <xdr:row>56</xdr:row>
      <xdr:rowOff>152400</xdr:rowOff>
    </xdr:to>
    <xdr:sp macro="" textlink="">
      <xdr:nvSpPr>
        <xdr:cNvPr id="270" name="楕円 269"/>
        <xdr:cNvSpPr/>
      </xdr:nvSpPr>
      <xdr:spPr>
        <a:xfrm>
          <a:off x="14732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162577</xdr:rowOff>
    </xdr:from>
    <xdr:ext cx="762000" cy="259045"/>
    <xdr:sp macro="" textlink="">
      <xdr:nvSpPr>
        <xdr:cNvPr id="271" name="テキスト ボックス 270"/>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2" name="楕円 271"/>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3" name="テキスト ボックス 272"/>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74" name="楕円 273"/>
        <xdr:cNvSpPr/>
      </xdr:nvSpPr>
      <xdr:spPr>
        <a:xfrm>
          <a:off x="12954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75" name="テキスト ボックス 274"/>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　昨年度と比較して、比率が</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増加しており</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決算額としては微減となったものの、主要因は一部事務組合の負担金の増である。特に香芝・王寺環境施設組合分担金が当面増加するため、この傾向は当面続くと思われる。</a:t>
          </a:r>
          <a:endPar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その他の</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補助金について</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は</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、類似性、必要性、有効性、交付基準が適正かどうかを精査し、廃止・縮小等の整理合理化を図り、補助金の適正な支出に努める。</a:t>
          </a:r>
          <a:endParaRPr lang="ja-JP" altLang="ja-JP" sz="11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159004</xdr:rowOff>
    </xdr:to>
    <xdr:cxnSp macro="">
      <xdr:nvCxnSpPr>
        <xdr:cNvPr id="305" name="直線コネクタ 304"/>
        <xdr:cNvCxnSpPr/>
      </xdr:nvCxnSpPr>
      <xdr:spPr>
        <a:xfrm>
          <a:off x="15671800" y="62717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149860</xdr:rowOff>
    </xdr:to>
    <xdr:cxnSp macro="">
      <xdr:nvCxnSpPr>
        <xdr:cNvPr id="308" name="直線コネクタ 307"/>
        <xdr:cNvCxnSpPr/>
      </xdr:nvCxnSpPr>
      <xdr:spPr>
        <a:xfrm flipV="1">
          <a:off x="14782800" y="6271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149860</xdr:rowOff>
    </xdr:to>
    <xdr:cxnSp macro="">
      <xdr:nvCxnSpPr>
        <xdr:cNvPr id="311" name="直線コネクタ 310"/>
        <xdr:cNvCxnSpPr/>
      </xdr:nvCxnSpPr>
      <xdr:spPr>
        <a:xfrm>
          <a:off x="13893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159004</xdr:rowOff>
    </xdr:to>
    <xdr:cxnSp macro="">
      <xdr:nvCxnSpPr>
        <xdr:cNvPr id="314" name="直線コネクタ 313"/>
        <xdr:cNvCxnSpPr/>
      </xdr:nvCxnSpPr>
      <xdr:spPr>
        <a:xfrm flipV="1">
          <a:off x="13004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4" name="楕円 323"/>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25"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6" name="楕円 325"/>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7" name="テキスト ボックス 326"/>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8" name="楕円 327"/>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9" name="テキスト ボックス 328"/>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0" name="楕円 329"/>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31" name="テキスト ボックス 330"/>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2" name="楕円 331"/>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3" name="テキスト ボックス 332"/>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償還終了や利率見直しによる元利償還金の減少により、昨年度と比較して低下しているが、依然として類似団体内平均値を大きく上回っている。人口の急増に伴うインフラ整備等により地方債を発行してきたことが比率の高い要因となっている。今後、</a:t>
          </a:r>
          <a:r>
            <a:rPr kumimoji="1"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新規市債発行額を元金償還額以内に抑制する</a:t>
          </a:r>
          <a:r>
            <a:rPr kumimoji="1"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という方針のもと、交付税措置のある地方債の活用や、次年度以降への負担を考慮の上、普通建設事業を計画的に実施することにより、比率の低下に努めてきたが、公共施設のリフレッシュ工事等の必要から、当面の間、相当程度の普通建設事業費の支出はやむを得ないものと思われる。数値の動向を注視しつつ、公共施設の適正配置・集約化の可能性等、分析・検討が必要である。</a:t>
          </a:r>
          <a:endParaRPr lang="ja-JP" altLang="ja-JP" sz="9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78</xdr:row>
      <xdr:rowOff>49276</xdr:rowOff>
    </xdr:to>
    <xdr:cxnSp macro="">
      <xdr:nvCxnSpPr>
        <xdr:cNvPr id="363" name="直線コネクタ 362"/>
        <xdr:cNvCxnSpPr/>
      </xdr:nvCxnSpPr>
      <xdr:spPr>
        <a:xfrm>
          <a:off x="3987800" y="134178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44704</xdr:rowOff>
    </xdr:from>
    <xdr:to>
      <xdr:col>19</xdr:col>
      <xdr:colOff>187325</xdr:colOff>
      <xdr:row>78</xdr:row>
      <xdr:rowOff>122428</xdr:rowOff>
    </xdr:to>
    <xdr:cxnSp macro="">
      <xdr:nvCxnSpPr>
        <xdr:cNvPr id="366" name="直線コネクタ 365"/>
        <xdr:cNvCxnSpPr/>
      </xdr:nvCxnSpPr>
      <xdr:spPr>
        <a:xfrm flipV="1">
          <a:off x="3098800" y="134178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122428</xdr:rowOff>
    </xdr:from>
    <xdr:to>
      <xdr:col>15</xdr:col>
      <xdr:colOff>98425</xdr:colOff>
      <xdr:row>79</xdr:row>
      <xdr:rowOff>5842</xdr:rowOff>
    </xdr:to>
    <xdr:cxnSp macro="">
      <xdr:nvCxnSpPr>
        <xdr:cNvPr id="369" name="直線コネクタ 368"/>
        <xdr:cNvCxnSpPr/>
      </xdr:nvCxnSpPr>
      <xdr:spPr>
        <a:xfrm flipV="1">
          <a:off x="2209800" y="134955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xdr:rowOff>
    </xdr:from>
    <xdr:to>
      <xdr:col>11</xdr:col>
      <xdr:colOff>9525</xdr:colOff>
      <xdr:row>79</xdr:row>
      <xdr:rowOff>65278</xdr:rowOff>
    </xdr:to>
    <xdr:cxnSp macro="">
      <xdr:nvCxnSpPr>
        <xdr:cNvPr id="372" name="直線コネクタ 371"/>
        <xdr:cNvCxnSpPr/>
      </xdr:nvCxnSpPr>
      <xdr:spPr>
        <a:xfrm flipV="1">
          <a:off x="1320800" y="135503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169926</xdr:rowOff>
    </xdr:from>
    <xdr:to>
      <xdr:col>24</xdr:col>
      <xdr:colOff>76200</xdr:colOff>
      <xdr:row>78</xdr:row>
      <xdr:rowOff>100076</xdr:rowOff>
    </xdr:to>
    <xdr:sp macro="" textlink="">
      <xdr:nvSpPr>
        <xdr:cNvPr id="382" name="楕円 381"/>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142003</xdr:rowOff>
    </xdr:from>
    <xdr:ext cx="762000" cy="259045"/>
    <xdr:sp macro="" textlink="">
      <xdr:nvSpPr>
        <xdr:cNvPr id="383" name="公債費該当値テキスト"/>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165354</xdr:rowOff>
    </xdr:from>
    <xdr:to>
      <xdr:col>20</xdr:col>
      <xdr:colOff>38100</xdr:colOff>
      <xdr:row>78</xdr:row>
      <xdr:rowOff>95504</xdr:rowOff>
    </xdr:to>
    <xdr:sp macro="" textlink="">
      <xdr:nvSpPr>
        <xdr:cNvPr id="384" name="楕円 383"/>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85" name="テキスト ボックス 384"/>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71628</xdr:rowOff>
    </xdr:from>
    <xdr:to>
      <xdr:col>15</xdr:col>
      <xdr:colOff>149225</xdr:colOff>
      <xdr:row>79</xdr:row>
      <xdr:rowOff>1778</xdr:rowOff>
    </xdr:to>
    <xdr:sp macro="" textlink="">
      <xdr:nvSpPr>
        <xdr:cNvPr id="386" name="楕円 385"/>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158005</xdr:rowOff>
    </xdr:from>
    <xdr:ext cx="762000" cy="259045"/>
    <xdr:sp macro="" textlink="">
      <xdr:nvSpPr>
        <xdr:cNvPr id="387" name="テキスト ボックス 386"/>
        <xdr:cNvSpPr txBox="1"/>
      </xdr:nvSpPr>
      <xdr:spPr>
        <a:xfrm>
          <a:off x="2717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126492</xdr:rowOff>
    </xdr:from>
    <xdr:to>
      <xdr:col>11</xdr:col>
      <xdr:colOff>60325</xdr:colOff>
      <xdr:row>79</xdr:row>
      <xdr:rowOff>56642</xdr:rowOff>
    </xdr:to>
    <xdr:sp macro="" textlink="">
      <xdr:nvSpPr>
        <xdr:cNvPr id="388" name="楕円 387"/>
        <xdr:cNvSpPr/>
      </xdr:nvSpPr>
      <xdr:spPr>
        <a:xfrm>
          <a:off x="2159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41419</xdr:rowOff>
    </xdr:from>
    <xdr:ext cx="762000" cy="259045"/>
    <xdr:sp macro="" textlink="">
      <xdr:nvSpPr>
        <xdr:cNvPr id="389" name="テキスト ボックス 388"/>
        <xdr:cNvSpPr txBox="1"/>
      </xdr:nvSpPr>
      <xdr:spPr>
        <a:xfrm>
          <a:off x="1828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14478</xdr:rowOff>
    </xdr:from>
    <xdr:to>
      <xdr:col>6</xdr:col>
      <xdr:colOff>171450</xdr:colOff>
      <xdr:row>79</xdr:row>
      <xdr:rowOff>116078</xdr:rowOff>
    </xdr:to>
    <xdr:sp macro="" textlink="">
      <xdr:nvSpPr>
        <xdr:cNvPr id="390" name="楕円 389"/>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100855</xdr:rowOff>
    </xdr:from>
    <xdr:ext cx="762000" cy="259045"/>
    <xdr:sp macro="" textlink="">
      <xdr:nvSpPr>
        <xdr:cNvPr id="391" name="テキスト ボックス 390"/>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　類似団体内平均値を大きく下回っており、昨年度と比較して比率は低下した。主な要因として、地方消費税交付金や地方交付税の経常一般財源の増加がある。その他として、香芝・王寺環境施設組合、葛城地区清掃事務組合の負担金の減少や後期高齢者医療特別会計の繰出金の減少などがある。</a:t>
          </a:r>
          <a:endParaRPr lang="ja-JP" altLang="ja-JP" sz="1400">
            <a:effectLst/>
            <a:latin typeface="UD デジタル 教科書体 NK-R" panose="02020400000000000000" pitchFamily="18" charset="-128"/>
            <a:ea typeface="UD デジタル 教科書体 NK-R" panose="02020400000000000000" pitchFamily="18" charset="-128"/>
          </a:endParaRPr>
        </a:p>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　負担金については、施設改修等に係る負担金の増加や少子高齢化に伴う繰出金の増加が見込まれる。　人件費や扶助費といった費用においても歳出抑制を徹底し、健全な財政運営に努める。</a:t>
          </a:r>
          <a:endParaRPr lang="ja-JP" altLang="ja-JP" sz="1400">
            <a:effectLst/>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92710</xdr:rowOff>
    </xdr:from>
    <xdr:to>
      <xdr:col>82</xdr:col>
      <xdr:colOff>107950</xdr:colOff>
      <xdr:row>75</xdr:row>
      <xdr:rowOff>18415</xdr:rowOff>
    </xdr:to>
    <xdr:cxnSp macro="">
      <xdr:nvCxnSpPr>
        <xdr:cNvPr id="420" name="直線コネクタ 419"/>
        <xdr:cNvCxnSpPr/>
      </xdr:nvCxnSpPr>
      <xdr:spPr>
        <a:xfrm>
          <a:off x="15671800" y="12608560"/>
          <a:ext cx="8382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92710</xdr:rowOff>
    </xdr:from>
    <xdr:to>
      <xdr:col>78</xdr:col>
      <xdr:colOff>69850</xdr:colOff>
      <xdr:row>74</xdr:row>
      <xdr:rowOff>24130</xdr:rowOff>
    </xdr:to>
    <xdr:cxnSp macro="">
      <xdr:nvCxnSpPr>
        <xdr:cNvPr id="423" name="直線コネクタ 422"/>
        <xdr:cNvCxnSpPr/>
      </xdr:nvCxnSpPr>
      <xdr:spPr>
        <a:xfrm flipV="1">
          <a:off x="14782800" y="126085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24130</xdr:rowOff>
    </xdr:from>
    <xdr:to>
      <xdr:col>73</xdr:col>
      <xdr:colOff>180975</xdr:colOff>
      <xdr:row>74</xdr:row>
      <xdr:rowOff>98425</xdr:rowOff>
    </xdr:to>
    <xdr:cxnSp macro="">
      <xdr:nvCxnSpPr>
        <xdr:cNvPr id="426" name="直線コネクタ 425"/>
        <xdr:cNvCxnSpPr/>
      </xdr:nvCxnSpPr>
      <xdr:spPr>
        <a:xfrm flipV="1">
          <a:off x="13893800" y="127114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35560</xdr:rowOff>
    </xdr:from>
    <xdr:to>
      <xdr:col>69</xdr:col>
      <xdr:colOff>92075</xdr:colOff>
      <xdr:row>74</xdr:row>
      <xdr:rowOff>98425</xdr:rowOff>
    </xdr:to>
    <xdr:cxnSp macro="">
      <xdr:nvCxnSpPr>
        <xdr:cNvPr id="429" name="直線コネクタ 428"/>
        <xdr:cNvCxnSpPr/>
      </xdr:nvCxnSpPr>
      <xdr:spPr>
        <a:xfrm>
          <a:off x="13004800" y="12551410"/>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139065</xdr:rowOff>
    </xdr:from>
    <xdr:to>
      <xdr:col>82</xdr:col>
      <xdr:colOff>158750</xdr:colOff>
      <xdr:row>75</xdr:row>
      <xdr:rowOff>69215</xdr:rowOff>
    </xdr:to>
    <xdr:sp macro="" textlink="">
      <xdr:nvSpPr>
        <xdr:cNvPr id="439" name="楕円 438"/>
        <xdr:cNvSpPr/>
      </xdr:nvSpPr>
      <xdr:spPr>
        <a:xfrm>
          <a:off x="164592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155592</xdr:rowOff>
    </xdr:from>
    <xdr:ext cx="762000" cy="259045"/>
    <xdr:sp macro="" textlink="">
      <xdr:nvSpPr>
        <xdr:cNvPr id="440" name="公債費以外該当値テキスト"/>
        <xdr:cNvSpPr txBox="1"/>
      </xdr:nvSpPr>
      <xdr:spPr>
        <a:xfrm>
          <a:off x="16598900" y="126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41910</xdr:rowOff>
    </xdr:from>
    <xdr:to>
      <xdr:col>78</xdr:col>
      <xdr:colOff>120650</xdr:colOff>
      <xdr:row>73</xdr:row>
      <xdr:rowOff>143510</xdr:rowOff>
    </xdr:to>
    <xdr:sp macro="" textlink="">
      <xdr:nvSpPr>
        <xdr:cNvPr id="441" name="楕円 440"/>
        <xdr:cNvSpPr/>
      </xdr:nvSpPr>
      <xdr:spPr>
        <a:xfrm>
          <a:off x="15621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153687</xdr:rowOff>
    </xdr:from>
    <xdr:ext cx="736600" cy="259045"/>
    <xdr:sp macro="" textlink="">
      <xdr:nvSpPr>
        <xdr:cNvPr id="442" name="テキスト ボックス 441"/>
        <xdr:cNvSpPr txBox="1"/>
      </xdr:nvSpPr>
      <xdr:spPr>
        <a:xfrm>
          <a:off x="15290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144780</xdr:rowOff>
    </xdr:from>
    <xdr:to>
      <xdr:col>74</xdr:col>
      <xdr:colOff>31750</xdr:colOff>
      <xdr:row>74</xdr:row>
      <xdr:rowOff>74930</xdr:rowOff>
    </xdr:to>
    <xdr:sp macro="" textlink="">
      <xdr:nvSpPr>
        <xdr:cNvPr id="443" name="楕円 442"/>
        <xdr:cNvSpPr/>
      </xdr:nvSpPr>
      <xdr:spPr>
        <a:xfrm>
          <a:off x="14732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85107</xdr:rowOff>
    </xdr:from>
    <xdr:ext cx="762000" cy="259045"/>
    <xdr:sp macro="" textlink="">
      <xdr:nvSpPr>
        <xdr:cNvPr id="444" name="テキスト ボックス 443"/>
        <xdr:cNvSpPr txBox="1"/>
      </xdr:nvSpPr>
      <xdr:spPr>
        <a:xfrm>
          <a:off x="14401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47625</xdr:rowOff>
    </xdr:from>
    <xdr:to>
      <xdr:col>69</xdr:col>
      <xdr:colOff>142875</xdr:colOff>
      <xdr:row>74</xdr:row>
      <xdr:rowOff>149225</xdr:rowOff>
    </xdr:to>
    <xdr:sp macro="" textlink="">
      <xdr:nvSpPr>
        <xdr:cNvPr id="445" name="楕円 444"/>
        <xdr:cNvSpPr/>
      </xdr:nvSpPr>
      <xdr:spPr>
        <a:xfrm>
          <a:off x="13843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159402</xdr:rowOff>
    </xdr:from>
    <xdr:ext cx="762000" cy="259045"/>
    <xdr:sp macro="" textlink="">
      <xdr:nvSpPr>
        <xdr:cNvPr id="446" name="テキスト ボックス 445"/>
        <xdr:cNvSpPr txBox="1"/>
      </xdr:nvSpPr>
      <xdr:spPr>
        <a:xfrm>
          <a:off x="13512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156210</xdr:rowOff>
    </xdr:from>
    <xdr:to>
      <xdr:col>65</xdr:col>
      <xdr:colOff>53975</xdr:colOff>
      <xdr:row>73</xdr:row>
      <xdr:rowOff>86360</xdr:rowOff>
    </xdr:to>
    <xdr:sp macro="" textlink="">
      <xdr:nvSpPr>
        <xdr:cNvPr id="447" name="楕円 446"/>
        <xdr:cNvSpPr/>
      </xdr:nvSpPr>
      <xdr:spPr>
        <a:xfrm>
          <a:off x="12954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96537</xdr:rowOff>
    </xdr:from>
    <xdr:ext cx="762000" cy="259045"/>
    <xdr:sp macro="" textlink="">
      <xdr:nvSpPr>
        <xdr:cNvPr id="448" name="テキスト ボックス 447"/>
        <xdr:cNvSpPr txBox="1"/>
      </xdr:nvSpPr>
      <xdr:spPr>
        <a:xfrm>
          <a:off x="12623800" y="1226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7719</xdr:rowOff>
    </xdr:from>
    <xdr:to>
      <xdr:col>29</xdr:col>
      <xdr:colOff>127000</xdr:colOff>
      <xdr:row>19</xdr:row>
      <xdr:rowOff>29292</xdr:rowOff>
    </xdr:to>
    <xdr:cxnSp macro="">
      <xdr:nvCxnSpPr>
        <xdr:cNvPr id="54" name="直線コネクタ 53"/>
        <xdr:cNvCxnSpPr/>
      </xdr:nvCxnSpPr>
      <xdr:spPr bwMode="auto">
        <a:xfrm>
          <a:off x="5003800" y="3312894"/>
          <a:ext cx="647700" cy="21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7719</xdr:rowOff>
    </xdr:from>
    <xdr:to>
      <xdr:col>26</xdr:col>
      <xdr:colOff>50800</xdr:colOff>
      <xdr:row>19</xdr:row>
      <xdr:rowOff>65083</xdr:rowOff>
    </xdr:to>
    <xdr:cxnSp macro="">
      <xdr:nvCxnSpPr>
        <xdr:cNvPr id="57" name="直線コネクタ 56"/>
        <xdr:cNvCxnSpPr/>
      </xdr:nvCxnSpPr>
      <xdr:spPr bwMode="auto">
        <a:xfrm flipV="1">
          <a:off x="4305300" y="3312894"/>
          <a:ext cx="698500" cy="57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65083</xdr:rowOff>
    </xdr:from>
    <xdr:to>
      <xdr:col>22</xdr:col>
      <xdr:colOff>114300</xdr:colOff>
      <xdr:row>19</xdr:row>
      <xdr:rowOff>81699</xdr:rowOff>
    </xdr:to>
    <xdr:cxnSp macro="">
      <xdr:nvCxnSpPr>
        <xdr:cNvPr id="60" name="直線コネクタ 59"/>
        <xdr:cNvCxnSpPr/>
      </xdr:nvCxnSpPr>
      <xdr:spPr bwMode="auto">
        <a:xfrm flipV="1">
          <a:off x="3606800" y="3370258"/>
          <a:ext cx="698500" cy="16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63440</xdr:rowOff>
    </xdr:from>
    <xdr:to>
      <xdr:col>18</xdr:col>
      <xdr:colOff>177800</xdr:colOff>
      <xdr:row>19</xdr:row>
      <xdr:rowOff>81699</xdr:rowOff>
    </xdr:to>
    <xdr:cxnSp macro="">
      <xdr:nvCxnSpPr>
        <xdr:cNvPr id="63" name="直線コネクタ 62"/>
        <xdr:cNvCxnSpPr/>
      </xdr:nvCxnSpPr>
      <xdr:spPr bwMode="auto">
        <a:xfrm>
          <a:off x="2908300" y="3368615"/>
          <a:ext cx="698500" cy="18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149942</xdr:rowOff>
    </xdr:from>
    <xdr:to>
      <xdr:col>29</xdr:col>
      <xdr:colOff>177800</xdr:colOff>
      <xdr:row>19</xdr:row>
      <xdr:rowOff>80092</xdr:rowOff>
    </xdr:to>
    <xdr:sp macro="" textlink="">
      <xdr:nvSpPr>
        <xdr:cNvPr id="73" name="楕円 72"/>
        <xdr:cNvSpPr/>
      </xdr:nvSpPr>
      <xdr:spPr bwMode="auto">
        <a:xfrm>
          <a:off x="5600700" y="3283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122019</xdr:rowOff>
    </xdr:from>
    <xdr:ext cx="762000" cy="259045"/>
    <xdr:sp macro="" textlink="">
      <xdr:nvSpPr>
        <xdr:cNvPr id="74" name="人口1人当たり決算額の推移該当値テキスト130"/>
        <xdr:cNvSpPr txBox="1"/>
      </xdr:nvSpPr>
      <xdr:spPr>
        <a:xfrm>
          <a:off x="5740400" y="325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128369</xdr:rowOff>
    </xdr:from>
    <xdr:to>
      <xdr:col>26</xdr:col>
      <xdr:colOff>101600</xdr:colOff>
      <xdr:row>19</xdr:row>
      <xdr:rowOff>58519</xdr:rowOff>
    </xdr:to>
    <xdr:sp macro="" textlink="">
      <xdr:nvSpPr>
        <xdr:cNvPr id="75" name="楕円 74"/>
        <xdr:cNvSpPr/>
      </xdr:nvSpPr>
      <xdr:spPr bwMode="auto">
        <a:xfrm>
          <a:off x="4953000" y="326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43296</xdr:rowOff>
    </xdr:from>
    <xdr:ext cx="736600" cy="259045"/>
    <xdr:sp macro="" textlink="">
      <xdr:nvSpPr>
        <xdr:cNvPr id="76" name="テキスト ボックス 75"/>
        <xdr:cNvSpPr txBox="1"/>
      </xdr:nvSpPr>
      <xdr:spPr>
        <a:xfrm>
          <a:off x="4622800" y="3348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14283</xdr:rowOff>
    </xdr:from>
    <xdr:to>
      <xdr:col>22</xdr:col>
      <xdr:colOff>165100</xdr:colOff>
      <xdr:row>19</xdr:row>
      <xdr:rowOff>115883</xdr:rowOff>
    </xdr:to>
    <xdr:sp macro="" textlink="">
      <xdr:nvSpPr>
        <xdr:cNvPr id="77" name="楕円 76"/>
        <xdr:cNvSpPr/>
      </xdr:nvSpPr>
      <xdr:spPr bwMode="auto">
        <a:xfrm>
          <a:off x="4254500" y="331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100660</xdr:rowOff>
    </xdr:from>
    <xdr:ext cx="762000" cy="259045"/>
    <xdr:sp macro="" textlink="">
      <xdr:nvSpPr>
        <xdr:cNvPr id="78" name="テキスト ボックス 77"/>
        <xdr:cNvSpPr txBox="1"/>
      </xdr:nvSpPr>
      <xdr:spPr>
        <a:xfrm>
          <a:off x="3924300" y="340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30899</xdr:rowOff>
    </xdr:from>
    <xdr:to>
      <xdr:col>19</xdr:col>
      <xdr:colOff>38100</xdr:colOff>
      <xdr:row>19</xdr:row>
      <xdr:rowOff>132499</xdr:rowOff>
    </xdr:to>
    <xdr:sp macro="" textlink="">
      <xdr:nvSpPr>
        <xdr:cNvPr id="79" name="楕円 78"/>
        <xdr:cNvSpPr/>
      </xdr:nvSpPr>
      <xdr:spPr bwMode="auto">
        <a:xfrm>
          <a:off x="3556000" y="3336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117276</xdr:rowOff>
    </xdr:from>
    <xdr:ext cx="762000" cy="259045"/>
    <xdr:sp macro="" textlink="">
      <xdr:nvSpPr>
        <xdr:cNvPr id="80" name="テキスト ボックス 79"/>
        <xdr:cNvSpPr txBox="1"/>
      </xdr:nvSpPr>
      <xdr:spPr>
        <a:xfrm>
          <a:off x="3225800" y="342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12640</xdr:rowOff>
    </xdr:from>
    <xdr:to>
      <xdr:col>15</xdr:col>
      <xdr:colOff>101600</xdr:colOff>
      <xdr:row>19</xdr:row>
      <xdr:rowOff>114240</xdr:rowOff>
    </xdr:to>
    <xdr:sp macro="" textlink="">
      <xdr:nvSpPr>
        <xdr:cNvPr id="81" name="楕円 80"/>
        <xdr:cNvSpPr/>
      </xdr:nvSpPr>
      <xdr:spPr bwMode="auto">
        <a:xfrm>
          <a:off x="2857500" y="331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99017</xdr:rowOff>
    </xdr:from>
    <xdr:ext cx="762000" cy="259045"/>
    <xdr:sp macro="" textlink="">
      <xdr:nvSpPr>
        <xdr:cNvPr id="82" name="テキスト ボックス 81"/>
        <xdr:cNvSpPr txBox="1"/>
      </xdr:nvSpPr>
      <xdr:spPr>
        <a:xfrm>
          <a:off x="2527300" y="340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318273</xdr:rowOff>
    </xdr:from>
    <xdr:to>
      <xdr:col>29</xdr:col>
      <xdr:colOff>127000</xdr:colOff>
      <xdr:row>34</xdr:row>
      <xdr:rowOff>324804</xdr:rowOff>
    </xdr:to>
    <xdr:cxnSp macro="">
      <xdr:nvCxnSpPr>
        <xdr:cNvPr id="117" name="直線コネクタ 116"/>
        <xdr:cNvCxnSpPr/>
      </xdr:nvCxnSpPr>
      <xdr:spPr bwMode="auto">
        <a:xfrm flipV="1">
          <a:off x="5003800" y="6585723"/>
          <a:ext cx="647700" cy="6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303904</xdr:rowOff>
    </xdr:from>
    <xdr:to>
      <xdr:col>26</xdr:col>
      <xdr:colOff>50800</xdr:colOff>
      <xdr:row>34</xdr:row>
      <xdr:rowOff>324804</xdr:rowOff>
    </xdr:to>
    <xdr:cxnSp macro="">
      <xdr:nvCxnSpPr>
        <xdr:cNvPr id="120" name="直線コネクタ 119"/>
        <xdr:cNvCxnSpPr/>
      </xdr:nvCxnSpPr>
      <xdr:spPr bwMode="auto">
        <a:xfrm>
          <a:off x="4305300" y="6571354"/>
          <a:ext cx="698500" cy="20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281044</xdr:rowOff>
    </xdr:from>
    <xdr:to>
      <xdr:col>22</xdr:col>
      <xdr:colOff>114300</xdr:colOff>
      <xdr:row>34</xdr:row>
      <xdr:rowOff>303904</xdr:rowOff>
    </xdr:to>
    <xdr:cxnSp macro="">
      <xdr:nvCxnSpPr>
        <xdr:cNvPr id="123" name="直線コネクタ 122"/>
        <xdr:cNvCxnSpPr/>
      </xdr:nvCxnSpPr>
      <xdr:spPr bwMode="auto">
        <a:xfrm>
          <a:off x="3606800" y="6548494"/>
          <a:ext cx="6985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223894</xdr:rowOff>
    </xdr:from>
    <xdr:to>
      <xdr:col>18</xdr:col>
      <xdr:colOff>177800</xdr:colOff>
      <xdr:row>34</xdr:row>
      <xdr:rowOff>281044</xdr:rowOff>
    </xdr:to>
    <xdr:cxnSp macro="">
      <xdr:nvCxnSpPr>
        <xdr:cNvPr id="126" name="直線コネクタ 125"/>
        <xdr:cNvCxnSpPr/>
      </xdr:nvCxnSpPr>
      <xdr:spPr bwMode="auto">
        <a:xfrm>
          <a:off x="2908300" y="6491344"/>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267473</xdr:rowOff>
    </xdr:from>
    <xdr:to>
      <xdr:col>29</xdr:col>
      <xdr:colOff>177800</xdr:colOff>
      <xdr:row>35</xdr:row>
      <xdr:rowOff>26173</xdr:rowOff>
    </xdr:to>
    <xdr:sp macro="" textlink="">
      <xdr:nvSpPr>
        <xdr:cNvPr id="136" name="楕円 135"/>
        <xdr:cNvSpPr/>
      </xdr:nvSpPr>
      <xdr:spPr bwMode="auto">
        <a:xfrm>
          <a:off x="5600700" y="6534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112550</xdr:rowOff>
    </xdr:from>
    <xdr:ext cx="762000" cy="259045"/>
    <xdr:sp macro="" textlink="">
      <xdr:nvSpPr>
        <xdr:cNvPr id="137" name="人口1人当たり決算額の推移該当値テキスト445"/>
        <xdr:cNvSpPr txBox="1"/>
      </xdr:nvSpPr>
      <xdr:spPr>
        <a:xfrm>
          <a:off x="5740400" y="638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274004</xdr:rowOff>
    </xdr:from>
    <xdr:to>
      <xdr:col>26</xdr:col>
      <xdr:colOff>101600</xdr:colOff>
      <xdr:row>35</xdr:row>
      <xdr:rowOff>32704</xdr:rowOff>
    </xdr:to>
    <xdr:sp macro="" textlink="">
      <xdr:nvSpPr>
        <xdr:cNvPr id="138" name="楕円 137"/>
        <xdr:cNvSpPr/>
      </xdr:nvSpPr>
      <xdr:spPr bwMode="auto">
        <a:xfrm>
          <a:off x="4953000" y="6541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42881</xdr:rowOff>
    </xdr:from>
    <xdr:ext cx="736600" cy="259045"/>
    <xdr:sp macro="" textlink="">
      <xdr:nvSpPr>
        <xdr:cNvPr id="139" name="テキスト ボックス 138"/>
        <xdr:cNvSpPr txBox="1"/>
      </xdr:nvSpPr>
      <xdr:spPr>
        <a:xfrm>
          <a:off x="4622800" y="6310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253104</xdr:rowOff>
    </xdr:from>
    <xdr:to>
      <xdr:col>22</xdr:col>
      <xdr:colOff>165100</xdr:colOff>
      <xdr:row>35</xdr:row>
      <xdr:rowOff>11804</xdr:rowOff>
    </xdr:to>
    <xdr:sp macro="" textlink="">
      <xdr:nvSpPr>
        <xdr:cNvPr id="140" name="楕円 139"/>
        <xdr:cNvSpPr/>
      </xdr:nvSpPr>
      <xdr:spPr bwMode="auto">
        <a:xfrm>
          <a:off x="4254500" y="652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21981</xdr:rowOff>
    </xdr:from>
    <xdr:ext cx="762000" cy="259045"/>
    <xdr:sp macro="" textlink="">
      <xdr:nvSpPr>
        <xdr:cNvPr id="141" name="テキスト ボックス 140"/>
        <xdr:cNvSpPr txBox="1"/>
      </xdr:nvSpPr>
      <xdr:spPr>
        <a:xfrm>
          <a:off x="3924300" y="628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230244</xdr:rowOff>
    </xdr:from>
    <xdr:to>
      <xdr:col>19</xdr:col>
      <xdr:colOff>38100</xdr:colOff>
      <xdr:row>34</xdr:row>
      <xdr:rowOff>331843</xdr:rowOff>
    </xdr:to>
    <xdr:sp macro="" textlink="">
      <xdr:nvSpPr>
        <xdr:cNvPr id="142" name="楕円 141"/>
        <xdr:cNvSpPr/>
      </xdr:nvSpPr>
      <xdr:spPr bwMode="auto">
        <a:xfrm>
          <a:off x="3556000" y="649769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342021</xdr:rowOff>
    </xdr:from>
    <xdr:ext cx="762000" cy="259045"/>
    <xdr:sp macro="" textlink="">
      <xdr:nvSpPr>
        <xdr:cNvPr id="143" name="テキスト ボックス 142"/>
        <xdr:cNvSpPr txBox="1"/>
      </xdr:nvSpPr>
      <xdr:spPr>
        <a:xfrm>
          <a:off x="3225800" y="626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173094</xdr:rowOff>
    </xdr:from>
    <xdr:to>
      <xdr:col>15</xdr:col>
      <xdr:colOff>101600</xdr:colOff>
      <xdr:row>34</xdr:row>
      <xdr:rowOff>274693</xdr:rowOff>
    </xdr:to>
    <xdr:sp macro="" textlink="">
      <xdr:nvSpPr>
        <xdr:cNvPr id="144" name="楕円 143"/>
        <xdr:cNvSpPr/>
      </xdr:nvSpPr>
      <xdr:spPr bwMode="auto">
        <a:xfrm>
          <a:off x="2857500" y="644054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284871</xdr:rowOff>
    </xdr:from>
    <xdr:ext cx="762000" cy="259045"/>
    <xdr:sp macro="" textlink="">
      <xdr:nvSpPr>
        <xdr:cNvPr id="145" name="テキスト ボックス 144"/>
        <xdr:cNvSpPr txBox="1"/>
      </xdr:nvSpPr>
      <xdr:spPr>
        <a:xfrm>
          <a:off x="2527300" y="620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78,782
78,144
24.26
28,796,051
27,972,103
670,402
16,460,224
27,720,869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105791</xdr:rowOff>
    </xdr:from>
    <xdr:to>
      <xdr:col>24</xdr:col>
      <xdr:colOff>63500</xdr:colOff>
      <xdr:row>38</xdr:row>
      <xdr:rowOff>3416</xdr:rowOff>
    </xdr:to>
    <xdr:cxnSp macro="">
      <xdr:nvCxnSpPr>
        <xdr:cNvPr id="61" name="直線コネクタ 60"/>
        <xdr:cNvCxnSpPr/>
      </xdr:nvCxnSpPr>
      <xdr:spPr>
        <a:xfrm>
          <a:off x="3797300" y="6449441"/>
          <a:ext cx="838200" cy="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105791</xdr:rowOff>
    </xdr:from>
    <xdr:to>
      <xdr:col>19</xdr:col>
      <xdr:colOff>177800</xdr:colOff>
      <xdr:row>38</xdr:row>
      <xdr:rowOff>19114</xdr:rowOff>
    </xdr:to>
    <xdr:cxnSp macro="">
      <xdr:nvCxnSpPr>
        <xdr:cNvPr id="64" name="直線コネクタ 63"/>
        <xdr:cNvCxnSpPr/>
      </xdr:nvCxnSpPr>
      <xdr:spPr>
        <a:xfrm flipV="1">
          <a:off x="2908300" y="6449441"/>
          <a:ext cx="889000" cy="8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19114</xdr:rowOff>
    </xdr:from>
    <xdr:to>
      <xdr:col>15</xdr:col>
      <xdr:colOff>50800</xdr:colOff>
      <xdr:row>38</xdr:row>
      <xdr:rowOff>64033</xdr:rowOff>
    </xdr:to>
    <xdr:cxnSp macro="">
      <xdr:nvCxnSpPr>
        <xdr:cNvPr id="67" name="直線コネクタ 66"/>
        <xdr:cNvCxnSpPr/>
      </xdr:nvCxnSpPr>
      <xdr:spPr>
        <a:xfrm flipV="1">
          <a:off x="2019300" y="6534214"/>
          <a:ext cx="8890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64033</xdr:rowOff>
    </xdr:from>
    <xdr:to>
      <xdr:col>10</xdr:col>
      <xdr:colOff>114300</xdr:colOff>
      <xdr:row>38</xdr:row>
      <xdr:rowOff>102115</xdr:rowOff>
    </xdr:to>
    <xdr:cxnSp macro="">
      <xdr:nvCxnSpPr>
        <xdr:cNvPr id="70" name="直線コネクタ 69"/>
        <xdr:cNvCxnSpPr/>
      </xdr:nvCxnSpPr>
      <xdr:spPr>
        <a:xfrm flipV="1">
          <a:off x="1130300" y="6579133"/>
          <a:ext cx="889000" cy="3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124066</xdr:rowOff>
    </xdr:from>
    <xdr:to>
      <xdr:col>24</xdr:col>
      <xdr:colOff>114300</xdr:colOff>
      <xdr:row>38</xdr:row>
      <xdr:rowOff>54217</xdr:rowOff>
    </xdr:to>
    <xdr:sp macro="" textlink="">
      <xdr:nvSpPr>
        <xdr:cNvPr id="80" name="楕円 79"/>
        <xdr:cNvSpPr/>
      </xdr:nvSpPr>
      <xdr:spPr>
        <a:xfrm>
          <a:off x="4584700" y="64677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102493</xdr:rowOff>
    </xdr:from>
    <xdr:ext cx="534377" cy="259045"/>
    <xdr:sp macro="" textlink="">
      <xdr:nvSpPr>
        <xdr:cNvPr id="81" name="人件費該当値テキスト"/>
        <xdr:cNvSpPr txBox="1"/>
      </xdr:nvSpPr>
      <xdr:spPr>
        <a:xfrm>
          <a:off x="4686300" y="64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54991</xdr:rowOff>
    </xdr:from>
    <xdr:to>
      <xdr:col>20</xdr:col>
      <xdr:colOff>38100</xdr:colOff>
      <xdr:row>37</xdr:row>
      <xdr:rowOff>156591</xdr:rowOff>
    </xdr:to>
    <xdr:sp macro="" textlink="">
      <xdr:nvSpPr>
        <xdr:cNvPr id="82" name="楕円 81"/>
        <xdr:cNvSpPr/>
      </xdr:nvSpPr>
      <xdr:spPr>
        <a:xfrm>
          <a:off x="3746500" y="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147718</xdr:rowOff>
    </xdr:from>
    <xdr:ext cx="534377" cy="259045"/>
    <xdr:sp macro="" textlink="">
      <xdr:nvSpPr>
        <xdr:cNvPr id="83" name="テキスト ボックス 82"/>
        <xdr:cNvSpPr txBox="1"/>
      </xdr:nvSpPr>
      <xdr:spPr>
        <a:xfrm>
          <a:off x="3530111" y="64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139764</xdr:rowOff>
    </xdr:from>
    <xdr:to>
      <xdr:col>15</xdr:col>
      <xdr:colOff>101600</xdr:colOff>
      <xdr:row>38</xdr:row>
      <xdr:rowOff>69914</xdr:rowOff>
    </xdr:to>
    <xdr:sp macro="" textlink="">
      <xdr:nvSpPr>
        <xdr:cNvPr id="84" name="楕円 83"/>
        <xdr:cNvSpPr/>
      </xdr:nvSpPr>
      <xdr:spPr>
        <a:xfrm>
          <a:off x="2857500" y="64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61041</xdr:rowOff>
    </xdr:from>
    <xdr:ext cx="534377" cy="259045"/>
    <xdr:sp macro="" textlink="">
      <xdr:nvSpPr>
        <xdr:cNvPr id="85" name="テキスト ボックス 84"/>
        <xdr:cNvSpPr txBox="1"/>
      </xdr:nvSpPr>
      <xdr:spPr>
        <a:xfrm>
          <a:off x="2641111" y="65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13233</xdr:rowOff>
    </xdr:from>
    <xdr:to>
      <xdr:col>10</xdr:col>
      <xdr:colOff>165100</xdr:colOff>
      <xdr:row>38</xdr:row>
      <xdr:rowOff>114833</xdr:rowOff>
    </xdr:to>
    <xdr:sp macro="" textlink="">
      <xdr:nvSpPr>
        <xdr:cNvPr id="86" name="楕円 85"/>
        <xdr:cNvSpPr/>
      </xdr:nvSpPr>
      <xdr:spPr>
        <a:xfrm>
          <a:off x="19685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105960</xdr:rowOff>
    </xdr:from>
    <xdr:ext cx="534377" cy="259045"/>
    <xdr:sp macro="" textlink="">
      <xdr:nvSpPr>
        <xdr:cNvPr id="87" name="テキスト ボックス 86"/>
        <xdr:cNvSpPr txBox="1"/>
      </xdr:nvSpPr>
      <xdr:spPr>
        <a:xfrm>
          <a:off x="1752111" y="66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51315</xdr:rowOff>
    </xdr:from>
    <xdr:to>
      <xdr:col>6</xdr:col>
      <xdr:colOff>38100</xdr:colOff>
      <xdr:row>38</xdr:row>
      <xdr:rowOff>152915</xdr:rowOff>
    </xdr:to>
    <xdr:sp macro="" textlink="">
      <xdr:nvSpPr>
        <xdr:cNvPr id="88" name="楕円 87"/>
        <xdr:cNvSpPr/>
      </xdr:nvSpPr>
      <xdr:spPr>
        <a:xfrm>
          <a:off x="1079500" y="65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144042</xdr:rowOff>
    </xdr:from>
    <xdr:ext cx="534377" cy="259045"/>
    <xdr:sp macro="" textlink="">
      <xdr:nvSpPr>
        <xdr:cNvPr id="89" name="テキスト ボックス 88"/>
        <xdr:cNvSpPr txBox="1"/>
      </xdr:nvSpPr>
      <xdr:spPr>
        <a:xfrm>
          <a:off x="863111" y="66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36079</xdr:rowOff>
    </xdr:from>
    <xdr:to>
      <xdr:col>24</xdr:col>
      <xdr:colOff>63500</xdr:colOff>
      <xdr:row>58</xdr:row>
      <xdr:rowOff>37592</xdr:rowOff>
    </xdr:to>
    <xdr:cxnSp macro="">
      <xdr:nvCxnSpPr>
        <xdr:cNvPr id="121" name="直線コネクタ 120"/>
        <xdr:cNvCxnSpPr/>
      </xdr:nvCxnSpPr>
      <xdr:spPr>
        <a:xfrm flipV="1">
          <a:off x="3797300" y="9980179"/>
          <a:ext cx="8382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37592</xdr:rowOff>
    </xdr:from>
    <xdr:to>
      <xdr:col>19</xdr:col>
      <xdr:colOff>177800</xdr:colOff>
      <xdr:row>58</xdr:row>
      <xdr:rowOff>78272</xdr:rowOff>
    </xdr:to>
    <xdr:cxnSp macro="">
      <xdr:nvCxnSpPr>
        <xdr:cNvPr id="124" name="直線コネクタ 123"/>
        <xdr:cNvCxnSpPr/>
      </xdr:nvCxnSpPr>
      <xdr:spPr>
        <a:xfrm flipV="1">
          <a:off x="2908300" y="9981692"/>
          <a:ext cx="889000" cy="4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78272</xdr:rowOff>
    </xdr:from>
    <xdr:to>
      <xdr:col>15</xdr:col>
      <xdr:colOff>50800</xdr:colOff>
      <xdr:row>58</xdr:row>
      <xdr:rowOff>121630</xdr:rowOff>
    </xdr:to>
    <xdr:cxnSp macro="">
      <xdr:nvCxnSpPr>
        <xdr:cNvPr id="127" name="直線コネクタ 126"/>
        <xdr:cNvCxnSpPr/>
      </xdr:nvCxnSpPr>
      <xdr:spPr>
        <a:xfrm flipV="1">
          <a:off x="2019300" y="10022372"/>
          <a:ext cx="8890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121630</xdr:rowOff>
    </xdr:from>
    <xdr:to>
      <xdr:col>10</xdr:col>
      <xdr:colOff>114300</xdr:colOff>
      <xdr:row>59</xdr:row>
      <xdr:rowOff>9758</xdr:rowOff>
    </xdr:to>
    <xdr:cxnSp macro="">
      <xdr:nvCxnSpPr>
        <xdr:cNvPr id="130" name="直線コネクタ 129"/>
        <xdr:cNvCxnSpPr/>
      </xdr:nvCxnSpPr>
      <xdr:spPr>
        <a:xfrm flipV="1">
          <a:off x="1130300" y="10065730"/>
          <a:ext cx="889000" cy="5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156729</xdr:rowOff>
    </xdr:from>
    <xdr:to>
      <xdr:col>24</xdr:col>
      <xdr:colOff>114300</xdr:colOff>
      <xdr:row>58</xdr:row>
      <xdr:rowOff>86879</xdr:rowOff>
    </xdr:to>
    <xdr:sp macro="" textlink="">
      <xdr:nvSpPr>
        <xdr:cNvPr id="140" name="楕円 139"/>
        <xdr:cNvSpPr/>
      </xdr:nvSpPr>
      <xdr:spPr>
        <a:xfrm>
          <a:off x="4584700" y="992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71656</xdr:rowOff>
    </xdr:from>
    <xdr:ext cx="534377" cy="259045"/>
    <xdr:sp macro="" textlink="">
      <xdr:nvSpPr>
        <xdr:cNvPr id="141" name="物件費該当値テキスト"/>
        <xdr:cNvSpPr txBox="1"/>
      </xdr:nvSpPr>
      <xdr:spPr>
        <a:xfrm>
          <a:off x="4686300" y="98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158242</xdr:rowOff>
    </xdr:from>
    <xdr:to>
      <xdr:col>20</xdr:col>
      <xdr:colOff>38100</xdr:colOff>
      <xdr:row>58</xdr:row>
      <xdr:rowOff>88392</xdr:rowOff>
    </xdr:to>
    <xdr:sp macro="" textlink="">
      <xdr:nvSpPr>
        <xdr:cNvPr id="142" name="楕円 141"/>
        <xdr:cNvSpPr/>
      </xdr:nvSpPr>
      <xdr:spPr>
        <a:xfrm>
          <a:off x="3746500" y="99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79519</xdr:rowOff>
    </xdr:from>
    <xdr:ext cx="534377" cy="259045"/>
    <xdr:sp macro="" textlink="">
      <xdr:nvSpPr>
        <xdr:cNvPr id="143" name="テキスト ボックス 142"/>
        <xdr:cNvSpPr txBox="1"/>
      </xdr:nvSpPr>
      <xdr:spPr>
        <a:xfrm>
          <a:off x="3530111" y="100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27472</xdr:rowOff>
    </xdr:from>
    <xdr:to>
      <xdr:col>15</xdr:col>
      <xdr:colOff>101600</xdr:colOff>
      <xdr:row>58</xdr:row>
      <xdr:rowOff>129072</xdr:rowOff>
    </xdr:to>
    <xdr:sp macro="" textlink="">
      <xdr:nvSpPr>
        <xdr:cNvPr id="144" name="楕円 143"/>
        <xdr:cNvSpPr/>
      </xdr:nvSpPr>
      <xdr:spPr>
        <a:xfrm>
          <a:off x="2857500" y="997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120199</xdr:rowOff>
    </xdr:from>
    <xdr:ext cx="534377" cy="259045"/>
    <xdr:sp macro="" textlink="">
      <xdr:nvSpPr>
        <xdr:cNvPr id="145" name="テキスト ボックス 144"/>
        <xdr:cNvSpPr txBox="1"/>
      </xdr:nvSpPr>
      <xdr:spPr>
        <a:xfrm>
          <a:off x="2641111" y="100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70830</xdr:rowOff>
    </xdr:from>
    <xdr:to>
      <xdr:col>10</xdr:col>
      <xdr:colOff>165100</xdr:colOff>
      <xdr:row>59</xdr:row>
      <xdr:rowOff>980</xdr:rowOff>
    </xdr:to>
    <xdr:sp macro="" textlink="">
      <xdr:nvSpPr>
        <xdr:cNvPr id="146" name="楕円 145"/>
        <xdr:cNvSpPr/>
      </xdr:nvSpPr>
      <xdr:spPr>
        <a:xfrm>
          <a:off x="1968500" y="100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163557</xdr:rowOff>
    </xdr:from>
    <xdr:ext cx="534377" cy="259045"/>
    <xdr:sp macro="" textlink="">
      <xdr:nvSpPr>
        <xdr:cNvPr id="147" name="テキスト ボックス 146"/>
        <xdr:cNvSpPr txBox="1"/>
      </xdr:nvSpPr>
      <xdr:spPr>
        <a:xfrm>
          <a:off x="1752111" y="1010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130408</xdr:rowOff>
    </xdr:from>
    <xdr:to>
      <xdr:col>6</xdr:col>
      <xdr:colOff>38100</xdr:colOff>
      <xdr:row>59</xdr:row>
      <xdr:rowOff>60558</xdr:rowOff>
    </xdr:to>
    <xdr:sp macro="" textlink="">
      <xdr:nvSpPr>
        <xdr:cNvPr id="148" name="楕円 147"/>
        <xdr:cNvSpPr/>
      </xdr:nvSpPr>
      <xdr:spPr>
        <a:xfrm>
          <a:off x="1079500" y="100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51685</xdr:rowOff>
    </xdr:from>
    <xdr:ext cx="534377" cy="259045"/>
    <xdr:sp macro="" textlink="">
      <xdr:nvSpPr>
        <xdr:cNvPr id="149" name="テキスト ボックス 148"/>
        <xdr:cNvSpPr txBox="1"/>
      </xdr:nvSpPr>
      <xdr:spPr>
        <a:xfrm>
          <a:off x="863111" y="101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169608</xdr:rowOff>
    </xdr:from>
    <xdr:to>
      <xdr:col>24</xdr:col>
      <xdr:colOff>63500</xdr:colOff>
      <xdr:row>79</xdr:row>
      <xdr:rowOff>8065</xdr:rowOff>
    </xdr:to>
    <xdr:cxnSp macro="">
      <xdr:nvCxnSpPr>
        <xdr:cNvPr id="178" name="直線コネクタ 177"/>
        <xdr:cNvCxnSpPr/>
      </xdr:nvCxnSpPr>
      <xdr:spPr>
        <a:xfrm flipV="1">
          <a:off x="3797300" y="13542708"/>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8065</xdr:rowOff>
    </xdr:from>
    <xdr:to>
      <xdr:col>19</xdr:col>
      <xdr:colOff>177800</xdr:colOff>
      <xdr:row>79</xdr:row>
      <xdr:rowOff>9283</xdr:rowOff>
    </xdr:to>
    <xdr:cxnSp macro="">
      <xdr:nvCxnSpPr>
        <xdr:cNvPr id="181" name="直線コネクタ 180"/>
        <xdr:cNvCxnSpPr/>
      </xdr:nvCxnSpPr>
      <xdr:spPr>
        <a:xfrm flipV="1">
          <a:off x="2908300" y="13552615"/>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9283</xdr:rowOff>
    </xdr:from>
    <xdr:to>
      <xdr:col>15</xdr:col>
      <xdr:colOff>50800</xdr:colOff>
      <xdr:row>79</xdr:row>
      <xdr:rowOff>11570</xdr:rowOff>
    </xdr:to>
    <xdr:cxnSp macro="">
      <xdr:nvCxnSpPr>
        <xdr:cNvPr id="184" name="直線コネクタ 183"/>
        <xdr:cNvCxnSpPr/>
      </xdr:nvCxnSpPr>
      <xdr:spPr>
        <a:xfrm flipV="1">
          <a:off x="2019300" y="1355383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6198</xdr:rowOff>
    </xdr:from>
    <xdr:to>
      <xdr:col>10</xdr:col>
      <xdr:colOff>114300</xdr:colOff>
      <xdr:row>79</xdr:row>
      <xdr:rowOff>11570</xdr:rowOff>
    </xdr:to>
    <xdr:cxnSp macro="">
      <xdr:nvCxnSpPr>
        <xdr:cNvPr id="187" name="直線コネクタ 186"/>
        <xdr:cNvCxnSpPr/>
      </xdr:nvCxnSpPr>
      <xdr:spPr>
        <a:xfrm>
          <a:off x="1130300" y="13550748"/>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118808</xdr:rowOff>
    </xdr:from>
    <xdr:to>
      <xdr:col>24</xdr:col>
      <xdr:colOff>114300</xdr:colOff>
      <xdr:row>79</xdr:row>
      <xdr:rowOff>48958</xdr:rowOff>
    </xdr:to>
    <xdr:sp macro="" textlink="">
      <xdr:nvSpPr>
        <xdr:cNvPr id="197" name="楕円 196"/>
        <xdr:cNvSpPr/>
      </xdr:nvSpPr>
      <xdr:spPr>
        <a:xfrm>
          <a:off x="4584700" y="134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33735</xdr:rowOff>
    </xdr:from>
    <xdr:ext cx="469744" cy="259045"/>
    <xdr:sp macro="" textlink="">
      <xdr:nvSpPr>
        <xdr:cNvPr id="198" name="維持補修費該当値テキスト"/>
        <xdr:cNvSpPr txBox="1"/>
      </xdr:nvSpPr>
      <xdr:spPr>
        <a:xfrm>
          <a:off x="4686300" y="134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128715</xdr:rowOff>
    </xdr:from>
    <xdr:to>
      <xdr:col>20</xdr:col>
      <xdr:colOff>38100</xdr:colOff>
      <xdr:row>79</xdr:row>
      <xdr:rowOff>58865</xdr:rowOff>
    </xdr:to>
    <xdr:sp macro="" textlink="">
      <xdr:nvSpPr>
        <xdr:cNvPr id="199" name="楕円 198"/>
        <xdr:cNvSpPr/>
      </xdr:nvSpPr>
      <xdr:spPr>
        <a:xfrm>
          <a:off x="3746500" y="135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49992</xdr:rowOff>
    </xdr:from>
    <xdr:ext cx="378565" cy="259045"/>
    <xdr:sp macro="" textlink="">
      <xdr:nvSpPr>
        <xdr:cNvPr id="200" name="テキスト ボックス 199"/>
        <xdr:cNvSpPr txBox="1"/>
      </xdr:nvSpPr>
      <xdr:spPr>
        <a:xfrm>
          <a:off x="3608017" y="13594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129933</xdr:rowOff>
    </xdr:from>
    <xdr:to>
      <xdr:col>15</xdr:col>
      <xdr:colOff>101600</xdr:colOff>
      <xdr:row>79</xdr:row>
      <xdr:rowOff>60083</xdr:rowOff>
    </xdr:to>
    <xdr:sp macro="" textlink="">
      <xdr:nvSpPr>
        <xdr:cNvPr id="201" name="楕円 200"/>
        <xdr:cNvSpPr/>
      </xdr:nvSpPr>
      <xdr:spPr>
        <a:xfrm>
          <a:off x="2857500" y="135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51210</xdr:rowOff>
    </xdr:from>
    <xdr:ext cx="378565" cy="259045"/>
    <xdr:sp macro="" textlink="">
      <xdr:nvSpPr>
        <xdr:cNvPr id="202" name="テキスト ボックス 201"/>
        <xdr:cNvSpPr txBox="1"/>
      </xdr:nvSpPr>
      <xdr:spPr>
        <a:xfrm>
          <a:off x="2719017" y="13595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132220</xdr:rowOff>
    </xdr:from>
    <xdr:to>
      <xdr:col>10</xdr:col>
      <xdr:colOff>165100</xdr:colOff>
      <xdr:row>79</xdr:row>
      <xdr:rowOff>62370</xdr:rowOff>
    </xdr:to>
    <xdr:sp macro="" textlink="">
      <xdr:nvSpPr>
        <xdr:cNvPr id="203" name="楕円 202"/>
        <xdr:cNvSpPr/>
      </xdr:nvSpPr>
      <xdr:spPr>
        <a:xfrm>
          <a:off x="1968500" y="135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53497</xdr:rowOff>
    </xdr:from>
    <xdr:ext cx="378565" cy="259045"/>
    <xdr:sp macro="" textlink="">
      <xdr:nvSpPr>
        <xdr:cNvPr id="204" name="テキスト ボックス 203"/>
        <xdr:cNvSpPr txBox="1"/>
      </xdr:nvSpPr>
      <xdr:spPr>
        <a:xfrm>
          <a:off x="1830017" y="13598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126848</xdr:rowOff>
    </xdr:from>
    <xdr:to>
      <xdr:col>6</xdr:col>
      <xdr:colOff>38100</xdr:colOff>
      <xdr:row>79</xdr:row>
      <xdr:rowOff>56998</xdr:rowOff>
    </xdr:to>
    <xdr:sp macro="" textlink="">
      <xdr:nvSpPr>
        <xdr:cNvPr id="205" name="楕円 204"/>
        <xdr:cNvSpPr/>
      </xdr:nvSpPr>
      <xdr:spPr>
        <a:xfrm>
          <a:off x="1079500" y="134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48125</xdr:rowOff>
    </xdr:from>
    <xdr:ext cx="469744" cy="259045"/>
    <xdr:sp macro="" textlink="">
      <xdr:nvSpPr>
        <xdr:cNvPr id="206" name="テキスト ボックス 205"/>
        <xdr:cNvSpPr txBox="1"/>
      </xdr:nvSpPr>
      <xdr:spPr>
        <a:xfrm>
          <a:off x="895428" y="1359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70456</xdr:rowOff>
    </xdr:from>
    <xdr:to>
      <xdr:col>24</xdr:col>
      <xdr:colOff>63500</xdr:colOff>
      <xdr:row>97</xdr:row>
      <xdr:rowOff>71141</xdr:rowOff>
    </xdr:to>
    <xdr:cxnSp macro="">
      <xdr:nvCxnSpPr>
        <xdr:cNvPr id="238" name="直線コネクタ 237"/>
        <xdr:cNvCxnSpPr/>
      </xdr:nvCxnSpPr>
      <xdr:spPr>
        <a:xfrm>
          <a:off x="3797300" y="16529656"/>
          <a:ext cx="838200" cy="17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70456</xdr:rowOff>
    </xdr:from>
    <xdr:to>
      <xdr:col>19</xdr:col>
      <xdr:colOff>177800</xdr:colOff>
      <xdr:row>98</xdr:row>
      <xdr:rowOff>26304</xdr:rowOff>
    </xdr:to>
    <xdr:cxnSp macro="">
      <xdr:nvCxnSpPr>
        <xdr:cNvPr id="241" name="直線コネクタ 240"/>
        <xdr:cNvCxnSpPr/>
      </xdr:nvCxnSpPr>
      <xdr:spPr>
        <a:xfrm flipV="1">
          <a:off x="2908300" y="16529656"/>
          <a:ext cx="889000" cy="29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26304</xdr:rowOff>
    </xdr:from>
    <xdr:to>
      <xdr:col>15</xdr:col>
      <xdr:colOff>50800</xdr:colOff>
      <xdr:row>98</xdr:row>
      <xdr:rowOff>75681</xdr:rowOff>
    </xdr:to>
    <xdr:cxnSp macro="">
      <xdr:nvCxnSpPr>
        <xdr:cNvPr id="244" name="直線コネクタ 243"/>
        <xdr:cNvCxnSpPr/>
      </xdr:nvCxnSpPr>
      <xdr:spPr>
        <a:xfrm flipV="1">
          <a:off x="2019300" y="16828404"/>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75681</xdr:rowOff>
    </xdr:from>
    <xdr:to>
      <xdr:col>10</xdr:col>
      <xdr:colOff>114300</xdr:colOff>
      <xdr:row>98</xdr:row>
      <xdr:rowOff>128096</xdr:rowOff>
    </xdr:to>
    <xdr:cxnSp macro="">
      <xdr:nvCxnSpPr>
        <xdr:cNvPr id="247" name="直線コネクタ 246"/>
        <xdr:cNvCxnSpPr/>
      </xdr:nvCxnSpPr>
      <xdr:spPr>
        <a:xfrm flipV="1">
          <a:off x="1130300" y="16877781"/>
          <a:ext cx="8890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20341</xdr:rowOff>
    </xdr:from>
    <xdr:to>
      <xdr:col>24</xdr:col>
      <xdr:colOff>114300</xdr:colOff>
      <xdr:row>97</xdr:row>
      <xdr:rowOff>121941</xdr:rowOff>
    </xdr:to>
    <xdr:sp macro="" textlink="">
      <xdr:nvSpPr>
        <xdr:cNvPr id="257" name="楕円 256"/>
        <xdr:cNvSpPr/>
      </xdr:nvSpPr>
      <xdr:spPr>
        <a:xfrm>
          <a:off x="4584700" y="166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170218</xdr:rowOff>
    </xdr:from>
    <xdr:ext cx="534377" cy="259045"/>
    <xdr:sp macro="" textlink="">
      <xdr:nvSpPr>
        <xdr:cNvPr id="258" name="扶助費該当値テキスト"/>
        <xdr:cNvSpPr txBox="1"/>
      </xdr:nvSpPr>
      <xdr:spPr>
        <a:xfrm>
          <a:off x="4686300" y="1662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19656</xdr:rowOff>
    </xdr:from>
    <xdr:to>
      <xdr:col>20</xdr:col>
      <xdr:colOff>38100</xdr:colOff>
      <xdr:row>96</xdr:row>
      <xdr:rowOff>121256</xdr:rowOff>
    </xdr:to>
    <xdr:sp macro="" textlink="">
      <xdr:nvSpPr>
        <xdr:cNvPr id="259" name="楕円 258"/>
        <xdr:cNvSpPr/>
      </xdr:nvSpPr>
      <xdr:spPr>
        <a:xfrm>
          <a:off x="3746500" y="1647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112383</xdr:rowOff>
    </xdr:from>
    <xdr:ext cx="599010" cy="259045"/>
    <xdr:sp macro="" textlink="">
      <xdr:nvSpPr>
        <xdr:cNvPr id="260" name="テキスト ボックス 259"/>
        <xdr:cNvSpPr txBox="1"/>
      </xdr:nvSpPr>
      <xdr:spPr>
        <a:xfrm>
          <a:off x="3497795" y="1657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146954</xdr:rowOff>
    </xdr:from>
    <xdr:to>
      <xdr:col>15</xdr:col>
      <xdr:colOff>101600</xdr:colOff>
      <xdr:row>98</xdr:row>
      <xdr:rowOff>77104</xdr:rowOff>
    </xdr:to>
    <xdr:sp macro="" textlink="">
      <xdr:nvSpPr>
        <xdr:cNvPr id="261" name="楕円 260"/>
        <xdr:cNvSpPr/>
      </xdr:nvSpPr>
      <xdr:spPr>
        <a:xfrm>
          <a:off x="2857500" y="1677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68231</xdr:rowOff>
    </xdr:from>
    <xdr:ext cx="534377" cy="259045"/>
    <xdr:sp macro="" textlink="">
      <xdr:nvSpPr>
        <xdr:cNvPr id="262" name="テキスト ボックス 261"/>
        <xdr:cNvSpPr txBox="1"/>
      </xdr:nvSpPr>
      <xdr:spPr>
        <a:xfrm>
          <a:off x="2641111" y="1687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24881</xdr:rowOff>
    </xdr:from>
    <xdr:to>
      <xdr:col>10</xdr:col>
      <xdr:colOff>165100</xdr:colOff>
      <xdr:row>98</xdr:row>
      <xdr:rowOff>126481</xdr:rowOff>
    </xdr:to>
    <xdr:sp macro="" textlink="">
      <xdr:nvSpPr>
        <xdr:cNvPr id="263" name="楕円 262"/>
        <xdr:cNvSpPr/>
      </xdr:nvSpPr>
      <xdr:spPr>
        <a:xfrm>
          <a:off x="1968500" y="1682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117608</xdr:rowOff>
    </xdr:from>
    <xdr:ext cx="534377" cy="259045"/>
    <xdr:sp macro="" textlink="">
      <xdr:nvSpPr>
        <xdr:cNvPr id="264" name="テキスト ボックス 263"/>
        <xdr:cNvSpPr txBox="1"/>
      </xdr:nvSpPr>
      <xdr:spPr>
        <a:xfrm>
          <a:off x="1752111" y="169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77296</xdr:rowOff>
    </xdr:from>
    <xdr:to>
      <xdr:col>6</xdr:col>
      <xdr:colOff>38100</xdr:colOff>
      <xdr:row>99</xdr:row>
      <xdr:rowOff>7446</xdr:rowOff>
    </xdr:to>
    <xdr:sp macro="" textlink="">
      <xdr:nvSpPr>
        <xdr:cNvPr id="265" name="楕円 264"/>
        <xdr:cNvSpPr/>
      </xdr:nvSpPr>
      <xdr:spPr>
        <a:xfrm>
          <a:off x="1079500" y="168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170023</xdr:rowOff>
    </xdr:from>
    <xdr:ext cx="534377" cy="259045"/>
    <xdr:sp macro="" textlink="">
      <xdr:nvSpPr>
        <xdr:cNvPr id="266" name="テキスト ボックス 265"/>
        <xdr:cNvSpPr txBox="1"/>
      </xdr:nvSpPr>
      <xdr:spPr>
        <a:xfrm>
          <a:off x="863111" y="1697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11824</xdr:rowOff>
    </xdr:from>
    <xdr:to>
      <xdr:col>55</xdr:col>
      <xdr:colOff>0</xdr:colOff>
      <xdr:row>38</xdr:row>
      <xdr:rowOff>15075</xdr:rowOff>
    </xdr:to>
    <xdr:cxnSp macro="">
      <xdr:nvCxnSpPr>
        <xdr:cNvPr id="296" name="直線コネクタ 295"/>
        <xdr:cNvCxnSpPr/>
      </xdr:nvCxnSpPr>
      <xdr:spPr>
        <a:xfrm>
          <a:off x="9639300" y="6526924"/>
          <a:ext cx="8382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1918</xdr:rowOff>
    </xdr:from>
    <xdr:to>
      <xdr:col>50</xdr:col>
      <xdr:colOff>114300</xdr:colOff>
      <xdr:row>38</xdr:row>
      <xdr:rowOff>11824</xdr:rowOff>
    </xdr:to>
    <xdr:cxnSp macro="">
      <xdr:nvCxnSpPr>
        <xdr:cNvPr id="299" name="直線コネクタ 298"/>
        <xdr:cNvCxnSpPr/>
      </xdr:nvCxnSpPr>
      <xdr:spPr>
        <a:xfrm>
          <a:off x="8750300" y="5316868"/>
          <a:ext cx="889000" cy="121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1918</xdr:rowOff>
    </xdr:from>
    <xdr:to>
      <xdr:col>45</xdr:col>
      <xdr:colOff>177800</xdr:colOff>
      <xdr:row>38</xdr:row>
      <xdr:rowOff>141719</xdr:rowOff>
    </xdr:to>
    <xdr:cxnSp macro="">
      <xdr:nvCxnSpPr>
        <xdr:cNvPr id="302" name="直線コネクタ 301"/>
        <xdr:cNvCxnSpPr/>
      </xdr:nvCxnSpPr>
      <xdr:spPr>
        <a:xfrm flipV="1">
          <a:off x="7861300" y="5316868"/>
          <a:ext cx="889000" cy="133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80620</xdr:rowOff>
    </xdr:from>
    <xdr:to>
      <xdr:col>41</xdr:col>
      <xdr:colOff>50800</xdr:colOff>
      <xdr:row>38</xdr:row>
      <xdr:rowOff>141719</xdr:rowOff>
    </xdr:to>
    <xdr:cxnSp macro="">
      <xdr:nvCxnSpPr>
        <xdr:cNvPr id="305" name="直線コネクタ 304"/>
        <xdr:cNvCxnSpPr/>
      </xdr:nvCxnSpPr>
      <xdr:spPr>
        <a:xfrm>
          <a:off x="6972300" y="6595720"/>
          <a:ext cx="889000" cy="6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130383</xdr:rowOff>
    </xdr:from>
    <xdr:ext cx="534377" cy="259045"/>
    <xdr:sp macro="" textlink="">
      <xdr:nvSpPr>
        <xdr:cNvPr id="309" name="テキスト ボックス 308"/>
        <xdr:cNvSpPr txBox="1"/>
      </xdr:nvSpPr>
      <xdr:spPr>
        <a:xfrm>
          <a:off x="670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135725</xdr:rowOff>
    </xdr:from>
    <xdr:to>
      <xdr:col>55</xdr:col>
      <xdr:colOff>50800</xdr:colOff>
      <xdr:row>38</xdr:row>
      <xdr:rowOff>65875</xdr:rowOff>
    </xdr:to>
    <xdr:sp macro="" textlink="">
      <xdr:nvSpPr>
        <xdr:cNvPr id="315" name="楕円 314"/>
        <xdr:cNvSpPr/>
      </xdr:nvSpPr>
      <xdr:spPr>
        <a:xfrm>
          <a:off x="10426700" y="647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114152</xdr:rowOff>
    </xdr:from>
    <xdr:ext cx="534377" cy="259045"/>
    <xdr:sp macro="" textlink="">
      <xdr:nvSpPr>
        <xdr:cNvPr id="316" name="補助費等該当値テキスト"/>
        <xdr:cNvSpPr txBox="1"/>
      </xdr:nvSpPr>
      <xdr:spPr>
        <a:xfrm>
          <a:off x="10528300" y="645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132474</xdr:rowOff>
    </xdr:from>
    <xdr:to>
      <xdr:col>50</xdr:col>
      <xdr:colOff>165100</xdr:colOff>
      <xdr:row>38</xdr:row>
      <xdr:rowOff>62624</xdr:rowOff>
    </xdr:to>
    <xdr:sp macro="" textlink="">
      <xdr:nvSpPr>
        <xdr:cNvPr id="317" name="楕円 316"/>
        <xdr:cNvSpPr/>
      </xdr:nvSpPr>
      <xdr:spPr>
        <a:xfrm>
          <a:off x="9588500" y="64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53751</xdr:rowOff>
    </xdr:from>
    <xdr:ext cx="534377" cy="259045"/>
    <xdr:sp macro="" textlink="">
      <xdr:nvSpPr>
        <xdr:cNvPr id="318" name="テキスト ボックス 317"/>
        <xdr:cNvSpPr txBox="1"/>
      </xdr:nvSpPr>
      <xdr:spPr>
        <a:xfrm>
          <a:off x="9372111" y="65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122568</xdr:rowOff>
    </xdr:from>
    <xdr:to>
      <xdr:col>46</xdr:col>
      <xdr:colOff>38100</xdr:colOff>
      <xdr:row>31</xdr:row>
      <xdr:rowOff>52718</xdr:rowOff>
    </xdr:to>
    <xdr:sp macro="" textlink="">
      <xdr:nvSpPr>
        <xdr:cNvPr id="319" name="楕円 318"/>
        <xdr:cNvSpPr/>
      </xdr:nvSpPr>
      <xdr:spPr>
        <a:xfrm>
          <a:off x="8699500" y="52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43845</xdr:rowOff>
    </xdr:from>
    <xdr:ext cx="599010" cy="259045"/>
    <xdr:sp macro="" textlink="">
      <xdr:nvSpPr>
        <xdr:cNvPr id="320" name="テキスト ボックス 319"/>
        <xdr:cNvSpPr txBox="1"/>
      </xdr:nvSpPr>
      <xdr:spPr>
        <a:xfrm>
          <a:off x="8450795" y="535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90919</xdr:rowOff>
    </xdr:from>
    <xdr:to>
      <xdr:col>41</xdr:col>
      <xdr:colOff>101600</xdr:colOff>
      <xdr:row>39</xdr:row>
      <xdr:rowOff>21069</xdr:rowOff>
    </xdr:to>
    <xdr:sp macro="" textlink="">
      <xdr:nvSpPr>
        <xdr:cNvPr id="321" name="楕円 320"/>
        <xdr:cNvSpPr/>
      </xdr:nvSpPr>
      <xdr:spPr>
        <a:xfrm>
          <a:off x="7810500" y="66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12196</xdr:rowOff>
    </xdr:from>
    <xdr:ext cx="534377" cy="259045"/>
    <xdr:sp macro="" textlink="">
      <xdr:nvSpPr>
        <xdr:cNvPr id="322" name="テキスト ボックス 321"/>
        <xdr:cNvSpPr txBox="1"/>
      </xdr:nvSpPr>
      <xdr:spPr>
        <a:xfrm>
          <a:off x="7594111" y="669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29820</xdr:rowOff>
    </xdr:from>
    <xdr:to>
      <xdr:col>36</xdr:col>
      <xdr:colOff>165100</xdr:colOff>
      <xdr:row>38</xdr:row>
      <xdr:rowOff>131420</xdr:rowOff>
    </xdr:to>
    <xdr:sp macro="" textlink="">
      <xdr:nvSpPr>
        <xdr:cNvPr id="323" name="楕円 322"/>
        <xdr:cNvSpPr/>
      </xdr:nvSpPr>
      <xdr:spPr>
        <a:xfrm>
          <a:off x="6921500" y="65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147946</xdr:rowOff>
    </xdr:from>
    <xdr:ext cx="534377" cy="259045"/>
    <xdr:sp macro="" textlink="">
      <xdr:nvSpPr>
        <xdr:cNvPr id="324" name="テキスト ボックス 323"/>
        <xdr:cNvSpPr txBox="1"/>
      </xdr:nvSpPr>
      <xdr:spPr>
        <a:xfrm>
          <a:off x="6705111" y="632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145887</xdr:rowOff>
    </xdr:from>
    <xdr:to>
      <xdr:col>55</xdr:col>
      <xdr:colOff>0</xdr:colOff>
      <xdr:row>57</xdr:row>
      <xdr:rowOff>157127</xdr:rowOff>
    </xdr:to>
    <xdr:cxnSp macro="">
      <xdr:nvCxnSpPr>
        <xdr:cNvPr id="353" name="直線コネクタ 352"/>
        <xdr:cNvCxnSpPr/>
      </xdr:nvCxnSpPr>
      <xdr:spPr>
        <a:xfrm flipV="1">
          <a:off x="9639300" y="9918537"/>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146490</xdr:rowOff>
    </xdr:from>
    <xdr:to>
      <xdr:col>50</xdr:col>
      <xdr:colOff>114300</xdr:colOff>
      <xdr:row>57</xdr:row>
      <xdr:rowOff>157127</xdr:rowOff>
    </xdr:to>
    <xdr:cxnSp macro="">
      <xdr:nvCxnSpPr>
        <xdr:cNvPr id="356" name="直線コネクタ 355"/>
        <xdr:cNvCxnSpPr/>
      </xdr:nvCxnSpPr>
      <xdr:spPr>
        <a:xfrm>
          <a:off x="8750300" y="9919140"/>
          <a:ext cx="889000" cy="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146490</xdr:rowOff>
    </xdr:from>
    <xdr:to>
      <xdr:col>45</xdr:col>
      <xdr:colOff>177800</xdr:colOff>
      <xdr:row>57</xdr:row>
      <xdr:rowOff>148966</xdr:rowOff>
    </xdr:to>
    <xdr:cxnSp macro="">
      <xdr:nvCxnSpPr>
        <xdr:cNvPr id="359" name="直線コネクタ 358"/>
        <xdr:cNvCxnSpPr/>
      </xdr:nvCxnSpPr>
      <xdr:spPr>
        <a:xfrm flipV="1">
          <a:off x="7861300" y="9919140"/>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148966</xdr:rowOff>
    </xdr:from>
    <xdr:to>
      <xdr:col>41</xdr:col>
      <xdr:colOff>50800</xdr:colOff>
      <xdr:row>58</xdr:row>
      <xdr:rowOff>56231</xdr:rowOff>
    </xdr:to>
    <xdr:cxnSp macro="">
      <xdr:nvCxnSpPr>
        <xdr:cNvPr id="362" name="直線コネクタ 361"/>
        <xdr:cNvCxnSpPr/>
      </xdr:nvCxnSpPr>
      <xdr:spPr>
        <a:xfrm flipV="1">
          <a:off x="6972300" y="9921616"/>
          <a:ext cx="889000" cy="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95087</xdr:rowOff>
    </xdr:from>
    <xdr:to>
      <xdr:col>55</xdr:col>
      <xdr:colOff>50800</xdr:colOff>
      <xdr:row>58</xdr:row>
      <xdr:rowOff>25237</xdr:rowOff>
    </xdr:to>
    <xdr:sp macro="" textlink="">
      <xdr:nvSpPr>
        <xdr:cNvPr id="372" name="楕円 371"/>
        <xdr:cNvSpPr/>
      </xdr:nvSpPr>
      <xdr:spPr>
        <a:xfrm>
          <a:off x="10426700" y="986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73514</xdr:rowOff>
    </xdr:from>
    <xdr:ext cx="534377" cy="259045"/>
    <xdr:sp macro="" textlink="">
      <xdr:nvSpPr>
        <xdr:cNvPr id="373" name="普通建設事業費該当値テキスト"/>
        <xdr:cNvSpPr txBox="1"/>
      </xdr:nvSpPr>
      <xdr:spPr>
        <a:xfrm>
          <a:off x="10528300" y="984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106327</xdr:rowOff>
    </xdr:from>
    <xdr:to>
      <xdr:col>50</xdr:col>
      <xdr:colOff>165100</xdr:colOff>
      <xdr:row>58</xdr:row>
      <xdr:rowOff>36477</xdr:rowOff>
    </xdr:to>
    <xdr:sp macro="" textlink="">
      <xdr:nvSpPr>
        <xdr:cNvPr id="374" name="楕円 373"/>
        <xdr:cNvSpPr/>
      </xdr:nvSpPr>
      <xdr:spPr>
        <a:xfrm>
          <a:off x="9588500" y="98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27604</xdr:rowOff>
    </xdr:from>
    <xdr:ext cx="534377" cy="259045"/>
    <xdr:sp macro="" textlink="">
      <xdr:nvSpPr>
        <xdr:cNvPr id="375" name="テキスト ボックス 374"/>
        <xdr:cNvSpPr txBox="1"/>
      </xdr:nvSpPr>
      <xdr:spPr>
        <a:xfrm>
          <a:off x="9372111" y="997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95690</xdr:rowOff>
    </xdr:from>
    <xdr:to>
      <xdr:col>46</xdr:col>
      <xdr:colOff>38100</xdr:colOff>
      <xdr:row>58</xdr:row>
      <xdr:rowOff>25840</xdr:rowOff>
    </xdr:to>
    <xdr:sp macro="" textlink="">
      <xdr:nvSpPr>
        <xdr:cNvPr id="376" name="楕円 375"/>
        <xdr:cNvSpPr/>
      </xdr:nvSpPr>
      <xdr:spPr>
        <a:xfrm>
          <a:off x="8699500" y="98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16967</xdr:rowOff>
    </xdr:from>
    <xdr:ext cx="534377" cy="259045"/>
    <xdr:sp macro="" textlink="">
      <xdr:nvSpPr>
        <xdr:cNvPr id="377" name="テキスト ボックス 376"/>
        <xdr:cNvSpPr txBox="1"/>
      </xdr:nvSpPr>
      <xdr:spPr>
        <a:xfrm>
          <a:off x="8483111" y="99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98166</xdr:rowOff>
    </xdr:from>
    <xdr:to>
      <xdr:col>41</xdr:col>
      <xdr:colOff>101600</xdr:colOff>
      <xdr:row>58</xdr:row>
      <xdr:rowOff>28316</xdr:rowOff>
    </xdr:to>
    <xdr:sp macro="" textlink="">
      <xdr:nvSpPr>
        <xdr:cNvPr id="378" name="楕円 377"/>
        <xdr:cNvSpPr/>
      </xdr:nvSpPr>
      <xdr:spPr>
        <a:xfrm>
          <a:off x="7810500" y="98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19443</xdr:rowOff>
    </xdr:from>
    <xdr:ext cx="534377" cy="259045"/>
    <xdr:sp macro="" textlink="">
      <xdr:nvSpPr>
        <xdr:cNvPr id="379" name="テキスト ボックス 378"/>
        <xdr:cNvSpPr txBox="1"/>
      </xdr:nvSpPr>
      <xdr:spPr>
        <a:xfrm>
          <a:off x="7594111" y="99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5431</xdr:rowOff>
    </xdr:from>
    <xdr:to>
      <xdr:col>36</xdr:col>
      <xdr:colOff>165100</xdr:colOff>
      <xdr:row>58</xdr:row>
      <xdr:rowOff>107031</xdr:rowOff>
    </xdr:to>
    <xdr:sp macro="" textlink="">
      <xdr:nvSpPr>
        <xdr:cNvPr id="380" name="楕円 379"/>
        <xdr:cNvSpPr/>
      </xdr:nvSpPr>
      <xdr:spPr>
        <a:xfrm>
          <a:off x="6921500" y="99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98158</xdr:rowOff>
    </xdr:from>
    <xdr:ext cx="534377" cy="259045"/>
    <xdr:sp macro="" textlink="">
      <xdr:nvSpPr>
        <xdr:cNvPr id="381" name="テキスト ボックス 380"/>
        <xdr:cNvSpPr txBox="1"/>
      </xdr:nvSpPr>
      <xdr:spPr>
        <a:xfrm>
          <a:off x="6705111" y="100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99974</xdr:rowOff>
    </xdr:from>
    <xdr:to>
      <xdr:col>55</xdr:col>
      <xdr:colOff>0</xdr:colOff>
      <xdr:row>78</xdr:row>
      <xdr:rowOff>145492</xdr:rowOff>
    </xdr:to>
    <xdr:cxnSp macro="">
      <xdr:nvCxnSpPr>
        <xdr:cNvPr id="410" name="直線コネクタ 409"/>
        <xdr:cNvCxnSpPr/>
      </xdr:nvCxnSpPr>
      <xdr:spPr>
        <a:xfrm flipV="1">
          <a:off x="9639300" y="13473074"/>
          <a:ext cx="838200" cy="4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145492</xdr:rowOff>
    </xdr:from>
    <xdr:to>
      <xdr:col>50</xdr:col>
      <xdr:colOff>114300</xdr:colOff>
      <xdr:row>78</xdr:row>
      <xdr:rowOff>150304</xdr:rowOff>
    </xdr:to>
    <xdr:cxnSp macro="">
      <xdr:nvCxnSpPr>
        <xdr:cNvPr id="413" name="直線コネクタ 412"/>
        <xdr:cNvCxnSpPr/>
      </xdr:nvCxnSpPr>
      <xdr:spPr>
        <a:xfrm flipV="1">
          <a:off x="8750300" y="13518592"/>
          <a:ext cx="8890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150304</xdr:rowOff>
    </xdr:from>
    <xdr:to>
      <xdr:col>45</xdr:col>
      <xdr:colOff>177800</xdr:colOff>
      <xdr:row>79</xdr:row>
      <xdr:rowOff>35471</xdr:rowOff>
    </xdr:to>
    <xdr:cxnSp macro="">
      <xdr:nvCxnSpPr>
        <xdr:cNvPr id="416" name="直線コネクタ 415"/>
        <xdr:cNvCxnSpPr/>
      </xdr:nvCxnSpPr>
      <xdr:spPr>
        <a:xfrm flipV="1">
          <a:off x="7861300" y="13523404"/>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26733</xdr:rowOff>
    </xdr:from>
    <xdr:to>
      <xdr:col>41</xdr:col>
      <xdr:colOff>50800</xdr:colOff>
      <xdr:row>79</xdr:row>
      <xdr:rowOff>35471</xdr:rowOff>
    </xdr:to>
    <xdr:cxnSp macro="">
      <xdr:nvCxnSpPr>
        <xdr:cNvPr id="419" name="直線コネクタ 418"/>
        <xdr:cNvCxnSpPr/>
      </xdr:nvCxnSpPr>
      <xdr:spPr>
        <a:xfrm>
          <a:off x="6972300" y="13571283"/>
          <a:ext cx="8890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49174</xdr:rowOff>
    </xdr:from>
    <xdr:to>
      <xdr:col>55</xdr:col>
      <xdr:colOff>50800</xdr:colOff>
      <xdr:row>78</xdr:row>
      <xdr:rowOff>150774</xdr:rowOff>
    </xdr:to>
    <xdr:sp macro="" textlink="">
      <xdr:nvSpPr>
        <xdr:cNvPr id="429" name="楕円 428"/>
        <xdr:cNvSpPr/>
      </xdr:nvSpPr>
      <xdr:spPr>
        <a:xfrm>
          <a:off x="10426700" y="134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14850</xdr:rowOff>
    </xdr:from>
    <xdr:ext cx="469744" cy="259045"/>
    <xdr:sp macro="" textlink="">
      <xdr:nvSpPr>
        <xdr:cNvPr id="430" name="普通建設事業費 （ うち新規整備　）該当値テキスト"/>
        <xdr:cNvSpPr txBox="1"/>
      </xdr:nvSpPr>
      <xdr:spPr>
        <a:xfrm>
          <a:off x="10528300" y="1338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94692</xdr:rowOff>
    </xdr:from>
    <xdr:to>
      <xdr:col>50</xdr:col>
      <xdr:colOff>165100</xdr:colOff>
      <xdr:row>79</xdr:row>
      <xdr:rowOff>24842</xdr:rowOff>
    </xdr:to>
    <xdr:sp macro="" textlink="">
      <xdr:nvSpPr>
        <xdr:cNvPr id="431" name="楕円 430"/>
        <xdr:cNvSpPr/>
      </xdr:nvSpPr>
      <xdr:spPr>
        <a:xfrm>
          <a:off x="9588500" y="134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15969</xdr:rowOff>
    </xdr:from>
    <xdr:ext cx="469744" cy="259045"/>
    <xdr:sp macro="" textlink="">
      <xdr:nvSpPr>
        <xdr:cNvPr id="432" name="テキスト ボックス 431"/>
        <xdr:cNvSpPr txBox="1"/>
      </xdr:nvSpPr>
      <xdr:spPr>
        <a:xfrm>
          <a:off x="9404428" y="135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99504</xdr:rowOff>
    </xdr:from>
    <xdr:to>
      <xdr:col>46</xdr:col>
      <xdr:colOff>38100</xdr:colOff>
      <xdr:row>79</xdr:row>
      <xdr:rowOff>29654</xdr:rowOff>
    </xdr:to>
    <xdr:sp macro="" textlink="">
      <xdr:nvSpPr>
        <xdr:cNvPr id="433" name="楕円 432"/>
        <xdr:cNvSpPr/>
      </xdr:nvSpPr>
      <xdr:spPr>
        <a:xfrm>
          <a:off x="8699500" y="134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20781</xdr:rowOff>
    </xdr:from>
    <xdr:ext cx="469744" cy="259045"/>
    <xdr:sp macro="" textlink="">
      <xdr:nvSpPr>
        <xdr:cNvPr id="434" name="テキスト ボックス 433"/>
        <xdr:cNvSpPr txBox="1"/>
      </xdr:nvSpPr>
      <xdr:spPr>
        <a:xfrm>
          <a:off x="8515428" y="1356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156121</xdr:rowOff>
    </xdr:from>
    <xdr:to>
      <xdr:col>41</xdr:col>
      <xdr:colOff>101600</xdr:colOff>
      <xdr:row>79</xdr:row>
      <xdr:rowOff>86271</xdr:rowOff>
    </xdr:to>
    <xdr:sp macro="" textlink="">
      <xdr:nvSpPr>
        <xdr:cNvPr id="435" name="楕円 434"/>
        <xdr:cNvSpPr/>
      </xdr:nvSpPr>
      <xdr:spPr>
        <a:xfrm>
          <a:off x="7810500" y="135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77398</xdr:rowOff>
    </xdr:from>
    <xdr:ext cx="378565" cy="259045"/>
    <xdr:sp macro="" textlink="">
      <xdr:nvSpPr>
        <xdr:cNvPr id="436" name="テキスト ボックス 435"/>
        <xdr:cNvSpPr txBox="1"/>
      </xdr:nvSpPr>
      <xdr:spPr>
        <a:xfrm>
          <a:off x="7672017" y="13621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147383</xdr:rowOff>
    </xdr:from>
    <xdr:to>
      <xdr:col>36</xdr:col>
      <xdr:colOff>165100</xdr:colOff>
      <xdr:row>79</xdr:row>
      <xdr:rowOff>77533</xdr:rowOff>
    </xdr:to>
    <xdr:sp macro="" textlink="">
      <xdr:nvSpPr>
        <xdr:cNvPr id="437" name="楕円 436"/>
        <xdr:cNvSpPr/>
      </xdr:nvSpPr>
      <xdr:spPr>
        <a:xfrm>
          <a:off x="6921500" y="1352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68660</xdr:rowOff>
    </xdr:from>
    <xdr:ext cx="469744" cy="259045"/>
    <xdr:sp macro="" textlink="">
      <xdr:nvSpPr>
        <xdr:cNvPr id="438" name="テキスト ボックス 437"/>
        <xdr:cNvSpPr txBox="1"/>
      </xdr:nvSpPr>
      <xdr:spPr>
        <a:xfrm>
          <a:off x="6737428" y="1361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98768</xdr:rowOff>
    </xdr:from>
    <xdr:to>
      <xdr:col>55</xdr:col>
      <xdr:colOff>0</xdr:colOff>
      <xdr:row>97</xdr:row>
      <xdr:rowOff>123507</xdr:rowOff>
    </xdr:to>
    <xdr:cxnSp macro="">
      <xdr:nvCxnSpPr>
        <xdr:cNvPr id="467" name="直線コネクタ 466"/>
        <xdr:cNvCxnSpPr/>
      </xdr:nvCxnSpPr>
      <xdr:spPr>
        <a:xfrm>
          <a:off x="9639300" y="16729418"/>
          <a:ext cx="838200" cy="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61785</xdr:rowOff>
    </xdr:from>
    <xdr:to>
      <xdr:col>50</xdr:col>
      <xdr:colOff>114300</xdr:colOff>
      <xdr:row>97</xdr:row>
      <xdr:rowOff>98768</xdr:rowOff>
    </xdr:to>
    <xdr:cxnSp macro="">
      <xdr:nvCxnSpPr>
        <xdr:cNvPr id="470" name="直線コネクタ 469"/>
        <xdr:cNvCxnSpPr/>
      </xdr:nvCxnSpPr>
      <xdr:spPr>
        <a:xfrm>
          <a:off x="8750300" y="16692435"/>
          <a:ext cx="889000" cy="3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20841</xdr:rowOff>
    </xdr:from>
    <xdr:to>
      <xdr:col>45</xdr:col>
      <xdr:colOff>177800</xdr:colOff>
      <xdr:row>97</xdr:row>
      <xdr:rowOff>61785</xdr:rowOff>
    </xdr:to>
    <xdr:cxnSp macro="">
      <xdr:nvCxnSpPr>
        <xdr:cNvPr id="473" name="直線コネクタ 472"/>
        <xdr:cNvCxnSpPr/>
      </xdr:nvCxnSpPr>
      <xdr:spPr>
        <a:xfrm>
          <a:off x="7861300" y="16651491"/>
          <a:ext cx="889000" cy="4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20841</xdr:rowOff>
    </xdr:from>
    <xdr:to>
      <xdr:col>41</xdr:col>
      <xdr:colOff>50800</xdr:colOff>
      <xdr:row>98</xdr:row>
      <xdr:rowOff>44399</xdr:rowOff>
    </xdr:to>
    <xdr:cxnSp macro="">
      <xdr:nvCxnSpPr>
        <xdr:cNvPr id="476" name="直線コネクタ 475"/>
        <xdr:cNvCxnSpPr/>
      </xdr:nvCxnSpPr>
      <xdr:spPr>
        <a:xfrm flipV="1">
          <a:off x="6972300" y="16651491"/>
          <a:ext cx="889000" cy="19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8" name="テキスト ボックス 477"/>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72707</xdr:rowOff>
    </xdr:from>
    <xdr:to>
      <xdr:col>55</xdr:col>
      <xdr:colOff>50800</xdr:colOff>
      <xdr:row>98</xdr:row>
      <xdr:rowOff>2857</xdr:rowOff>
    </xdr:to>
    <xdr:sp macro="" textlink="">
      <xdr:nvSpPr>
        <xdr:cNvPr id="486" name="楕円 485"/>
        <xdr:cNvSpPr/>
      </xdr:nvSpPr>
      <xdr:spPr>
        <a:xfrm>
          <a:off x="10426700" y="167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51134</xdr:rowOff>
    </xdr:from>
    <xdr:ext cx="534377" cy="259045"/>
    <xdr:sp macro="" textlink="">
      <xdr:nvSpPr>
        <xdr:cNvPr id="487" name="普通建設事業費 （ うち更新整備　）該当値テキスト"/>
        <xdr:cNvSpPr txBox="1"/>
      </xdr:nvSpPr>
      <xdr:spPr>
        <a:xfrm>
          <a:off x="10528300" y="1668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47968</xdr:rowOff>
    </xdr:from>
    <xdr:to>
      <xdr:col>50</xdr:col>
      <xdr:colOff>165100</xdr:colOff>
      <xdr:row>97</xdr:row>
      <xdr:rowOff>149568</xdr:rowOff>
    </xdr:to>
    <xdr:sp macro="" textlink="">
      <xdr:nvSpPr>
        <xdr:cNvPr id="488" name="楕円 487"/>
        <xdr:cNvSpPr/>
      </xdr:nvSpPr>
      <xdr:spPr>
        <a:xfrm>
          <a:off x="9588500" y="166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140695</xdr:rowOff>
    </xdr:from>
    <xdr:ext cx="534377" cy="259045"/>
    <xdr:sp macro="" textlink="">
      <xdr:nvSpPr>
        <xdr:cNvPr id="489" name="テキスト ボックス 488"/>
        <xdr:cNvSpPr txBox="1"/>
      </xdr:nvSpPr>
      <xdr:spPr>
        <a:xfrm>
          <a:off x="9372111" y="1677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10985</xdr:rowOff>
    </xdr:from>
    <xdr:to>
      <xdr:col>46</xdr:col>
      <xdr:colOff>38100</xdr:colOff>
      <xdr:row>97</xdr:row>
      <xdr:rowOff>112585</xdr:rowOff>
    </xdr:to>
    <xdr:sp macro="" textlink="">
      <xdr:nvSpPr>
        <xdr:cNvPr id="490" name="楕円 489"/>
        <xdr:cNvSpPr/>
      </xdr:nvSpPr>
      <xdr:spPr>
        <a:xfrm>
          <a:off x="8699500" y="166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103712</xdr:rowOff>
    </xdr:from>
    <xdr:ext cx="534377" cy="259045"/>
    <xdr:sp macro="" textlink="">
      <xdr:nvSpPr>
        <xdr:cNvPr id="491" name="テキスト ボックス 490"/>
        <xdr:cNvSpPr txBox="1"/>
      </xdr:nvSpPr>
      <xdr:spPr>
        <a:xfrm>
          <a:off x="8483111" y="1673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141491</xdr:rowOff>
    </xdr:from>
    <xdr:to>
      <xdr:col>41</xdr:col>
      <xdr:colOff>101600</xdr:colOff>
      <xdr:row>97</xdr:row>
      <xdr:rowOff>71641</xdr:rowOff>
    </xdr:to>
    <xdr:sp macro="" textlink="">
      <xdr:nvSpPr>
        <xdr:cNvPr id="492" name="楕円 491"/>
        <xdr:cNvSpPr/>
      </xdr:nvSpPr>
      <xdr:spPr>
        <a:xfrm>
          <a:off x="7810500" y="166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88168</xdr:rowOff>
    </xdr:from>
    <xdr:ext cx="534377" cy="259045"/>
    <xdr:sp macro="" textlink="">
      <xdr:nvSpPr>
        <xdr:cNvPr id="493" name="テキスト ボックス 492"/>
        <xdr:cNvSpPr txBox="1"/>
      </xdr:nvSpPr>
      <xdr:spPr>
        <a:xfrm>
          <a:off x="7594111" y="1637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165049</xdr:rowOff>
    </xdr:from>
    <xdr:to>
      <xdr:col>36</xdr:col>
      <xdr:colOff>165100</xdr:colOff>
      <xdr:row>98</xdr:row>
      <xdr:rowOff>95199</xdr:rowOff>
    </xdr:to>
    <xdr:sp macro="" textlink="">
      <xdr:nvSpPr>
        <xdr:cNvPr id="494" name="楕円 493"/>
        <xdr:cNvSpPr/>
      </xdr:nvSpPr>
      <xdr:spPr>
        <a:xfrm>
          <a:off x="6921500" y="1679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86326</xdr:rowOff>
    </xdr:from>
    <xdr:ext cx="534377" cy="259045"/>
    <xdr:sp macro="" textlink="">
      <xdr:nvSpPr>
        <xdr:cNvPr id="495" name="テキスト ボックス 494"/>
        <xdr:cNvSpPr txBox="1"/>
      </xdr:nvSpPr>
      <xdr:spPr>
        <a:xfrm>
          <a:off x="6705111" y="1688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137094</xdr:rowOff>
    </xdr:from>
    <xdr:to>
      <xdr:col>81</xdr:col>
      <xdr:colOff>50800</xdr:colOff>
      <xdr:row>38</xdr:row>
      <xdr:rowOff>139700</xdr:rowOff>
    </xdr:to>
    <xdr:cxnSp macro="">
      <xdr:nvCxnSpPr>
        <xdr:cNvPr id="525" name="直線コネクタ 524"/>
        <xdr:cNvCxnSpPr/>
      </xdr:nvCxnSpPr>
      <xdr:spPr>
        <a:xfrm>
          <a:off x="14592300" y="665219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137094</xdr:rowOff>
    </xdr:from>
    <xdr:to>
      <xdr:col>76</xdr:col>
      <xdr:colOff>114300</xdr:colOff>
      <xdr:row>38</xdr:row>
      <xdr:rowOff>139700</xdr:rowOff>
    </xdr:to>
    <xdr:cxnSp macro="">
      <xdr:nvCxnSpPr>
        <xdr:cNvPr id="528" name="直線コネクタ 527"/>
        <xdr:cNvCxnSpPr/>
      </xdr:nvCxnSpPr>
      <xdr:spPr>
        <a:xfrm flipV="1">
          <a:off x="13703300" y="665219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139197</xdr:rowOff>
    </xdr:from>
    <xdr:to>
      <xdr:col>71</xdr:col>
      <xdr:colOff>177800</xdr:colOff>
      <xdr:row>38</xdr:row>
      <xdr:rowOff>139700</xdr:rowOff>
    </xdr:to>
    <xdr:cxnSp macro="">
      <xdr:nvCxnSpPr>
        <xdr:cNvPr id="531" name="直線コネクタ 530"/>
        <xdr:cNvCxnSpPr/>
      </xdr:nvCxnSpPr>
      <xdr:spPr>
        <a:xfrm>
          <a:off x="12814300" y="665429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86294</xdr:rowOff>
    </xdr:from>
    <xdr:to>
      <xdr:col>76</xdr:col>
      <xdr:colOff>165100</xdr:colOff>
      <xdr:row>39</xdr:row>
      <xdr:rowOff>16444</xdr:rowOff>
    </xdr:to>
    <xdr:sp macro="" textlink="">
      <xdr:nvSpPr>
        <xdr:cNvPr id="545" name="楕円 544"/>
        <xdr:cNvSpPr/>
      </xdr:nvSpPr>
      <xdr:spPr>
        <a:xfrm>
          <a:off x="14541500" y="660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7571</xdr:rowOff>
    </xdr:from>
    <xdr:ext cx="313932" cy="259045"/>
    <xdr:sp macro="" textlink="">
      <xdr:nvSpPr>
        <xdr:cNvPr id="546" name="テキスト ボックス 545"/>
        <xdr:cNvSpPr txBox="1"/>
      </xdr:nvSpPr>
      <xdr:spPr>
        <a:xfrm>
          <a:off x="14435333" y="66941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88397</xdr:rowOff>
    </xdr:from>
    <xdr:to>
      <xdr:col>67</xdr:col>
      <xdr:colOff>101600</xdr:colOff>
      <xdr:row>39</xdr:row>
      <xdr:rowOff>18547</xdr:rowOff>
    </xdr:to>
    <xdr:sp macro="" textlink="">
      <xdr:nvSpPr>
        <xdr:cNvPr id="549" name="楕円 548"/>
        <xdr:cNvSpPr/>
      </xdr:nvSpPr>
      <xdr:spPr>
        <a:xfrm>
          <a:off x="12763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9674</xdr:rowOff>
    </xdr:from>
    <xdr:ext cx="313932" cy="259045"/>
    <xdr:sp macro="" textlink="">
      <xdr:nvSpPr>
        <xdr:cNvPr id="550" name="テキスト ボックス 549"/>
        <xdr:cNvSpPr txBox="1"/>
      </xdr:nvSpPr>
      <xdr:spPr>
        <a:xfrm>
          <a:off x="12657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31153</xdr:rowOff>
    </xdr:from>
    <xdr:to>
      <xdr:col>85</xdr:col>
      <xdr:colOff>127000</xdr:colOff>
      <xdr:row>76</xdr:row>
      <xdr:rowOff>59386</xdr:rowOff>
    </xdr:to>
    <xdr:cxnSp macro="">
      <xdr:nvCxnSpPr>
        <xdr:cNvPr id="628" name="直線コネクタ 627"/>
        <xdr:cNvCxnSpPr/>
      </xdr:nvCxnSpPr>
      <xdr:spPr>
        <a:xfrm>
          <a:off x="15481300" y="13061353"/>
          <a:ext cx="8382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29" name="公債費平均値テキスト"/>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12243</xdr:rowOff>
    </xdr:from>
    <xdr:to>
      <xdr:col>81</xdr:col>
      <xdr:colOff>50800</xdr:colOff>
      <xdr:row>76</xdr:row>
      <xdr:rowOff>31153</xdr:rowOff>
    </xdr:to>
    <xdr:cxnSp macro="">
      <xdr:nvCxnSpPr>
        <xdr:cNvPr id="631" name="直線コネクタ 630"/>
        <xdr:cNvCxnSpPr/>
      </xdr:nvCxnSpPr>
      <xdr:spPr>
        <a:xfrm>
          <a:off x="14592300" y="13042443"/>
          <a:ext cx="8890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3" name="テキスト ボックス 632"/>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136779</xdr:rowOff>
    </xdr:from>
    <xdr:to>
      <xdr:col>76</xdr:col>
      <xdr:colOff>114300</xdr:colOff>
      <xdr:row>76</xdr:row>
      <xdr:rowOff>12243</xdr:rowOff>
    </xdr:to>
    <xdr:cxnSp macro="">
      <xdr:nvCxnSpPr>
        <xdr:cNvPr id="634" name="直線コネクタ 633"/>
        <xdr:cNvCxnSpPr/>
      </xdr:nvCxnSpPr>
      <xdr:spPr>
        <a:xfrm>
          <a:off x="13703300" y="12995529"/>
          <a:ext cx="889000" cy="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6" name="テキスト ボックス 635"/>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99771</xdr:rowOff>
    </xdr:from>
    <xdr:to>
      <xdr:col>71</xdr:col>
      <xdr:colOff>177800</xdr:colOff>
      <xdr:row>75</xdr:row>
      <xdr:rowOff>136779</xdr:rowOff>
    </xdr:to>
    <xdr:cxnSp macro="">
      <xdr:nvCxnSpPr>
        <xdr:cNvPr id="637" name="直線コネクタ 636"/>
        <xdr:cNvCxnSpPr/>
      </xdr:nvCxnSpPr>
      <xdr:spPr>
        <a:xfrm>
          <a:off x="12814300" y="12958521"/>
          <a:ext cx="889000" cy="3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39" name="テキスト ボックス 638"/>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1" name="テキスト ボックス 640"/>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8586</xdr:rowOff>
    </xdr:from>
    <xdr:to>
      <xdr:col>85</xdr:col>
      <xdr:colOff>177800</xdr:colOff>
      <xdr:row>76</xdr:row>
      <xdr:rowOff>110186</xdr:rowOff>
    </xdr:to>
    <xdr:sp macro="" textlink="">
      <xdr:nvSpPr>
        <xdr:cNvPr id="647" name="楕円 646"/>
        <xdr:cNvSpPr/>
      </xdr:nvSpPr>
      <xdr:spPr>
        <a:xfrm>
          <a:off x="16268700" y="130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31463</xdr:rowOff>
    </xdr:from>
    <xdr:ext cx="534377" cy="259045"/>
    <xdr:sp macro="" textlink="">
      <xdr:nvSpPr>
        <xdr:cNvPr id="648" name="公債費該当値テキスト"/>
        <xdr:cNvSpPr txBox="1"/>
      </xdr:nvSpPr>
      <xdr:spPr>
        <a:xfrm>
          <a:off x="16370300" y="128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151803</xdr:rowOff>
    </xdr:from>
    <xdr:to>
      <xdr:col>81</xdr:col>
      <xdr:colOff>101600</xdr:colOff>
      <xdr:row>76</xdr:row>
      <xdr:rowOff>81953</xdr:rowOff>
    </xdr:to>
    <xdr:sp macro="" textlink="">
      <xdr:nvSpPr>
        <xdr:cNvPr id="649" name="楕円 648"/>
        <xdr:cNvSpPr/>
      </xdr:nvSpPr>
      <xdr:spPr>
        <a:xfrm>
          <a:off x="15430500" y="130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98480</xdr:rowOff>
    </xdr:from>
    <xdr:ext cx="534377" cy="259045"/>
    <xdr:sp macro="" textlink="">
      <xdr:nvSpPr>
        <xdr:cNvPr id="650" name="テキスト ボックス 649"/>
        <xdr:cNvSpPr txBox="1"/>
      </xdr:nvSpPr>
      <xdr:spPr>
        <a:xfrm>
          <a:off x="15214111" y="127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132893</xdr:rowOff>
    </xdr:from>
    <xdr:to>
      <xdr:col>76</xdr:col>
      <xdr:colOff>165100</xdr:colOff>
      <xdr:row>76</xdr:row>
      <xdr:rowOff>63043</xdr:rowOff>
    </xdr:to>
    <xdr:sp macro="" textlink="">
      <xdr:nvSpPr>
        <xdr:cNvPr id="651" name="楕円 650"/>
        <xdr:cNvSpPr/>
      </xdr:nvSpPr>
      <xdr:spPr>
        <a:xfrm>
          <a:off x="14541500" y="129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79570</xdr:rowOff>
    </xdr:from>
    <xdr:ext cx="534377" cy="259045"/>
    <xdr:sp macro="" textlink="">
      <xdr:nvSpPr>
        <xdr:cNvPr id="652" name="テキスト ボックス 651"/>
        <xdr:cNvSpPr txBox="1"/>
      </xdr:nvSpPr>
      <xdr:spPr>
        <a:xfrm>
          <a:off x="14325111" y="1276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85979</xdr:rowOff>
    </xdr:from>
    <xdr:to>
      <xdr:col>72</xdr:col>
      <xdr:colOff>38100</xdr:colOff>
      <xdr:row>76</xdr:row>
      <xdr:rowOff>16129</xdr:rowOff>
    </xdr:to>
    <xdr:sp macro="" textlink="">
      <xdr:nvSpPr>
        <xdr:cNvPr id="653" name="楕円 652"/>
        <xdr:cNvSpPr/>
      </xdr:nvSpPr>
      <xdr:spPr>
        <a:xfrm>
          <a:off x="13652500" y="129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32656</xdr:rowOff>
    </xdr:from>
    <xdr:ext cx="534377" cy="259045"/>
    <xdr:sp macro="" textlink="">
      <xdr:nvSpPr>
        <xdr:cNvPr id="654" name="テキスト ボックス 653"/>
        <xdr:cNvSpPr txBox="1"/>
      </xdr:nvSpPr>
      <xdr:spPr>
        <a:xfrm>
          <a:off x="13436111" y="1271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48971</xdr:rowOff>
    </xdr:from>
    <xdr:to>
      <xdr:col>67</xdr:col>
      <xdr:colOff>101600</xdr:colOff>
      <xdr:row>75</xdr:row>
      <xdr:rowOff>150571</xdr:rowOff>
    </xdr:to>
    <xdr:sp macro="" textlink="">
      <xdr:nvSpPr>
        <xdr:cNvPr id="655" name="楕円 654"/>
        <xdr:cNvSpPr/>
      </xdr:nvSpPr>
      <xdr:spPr>
        <a:xfrm>
          <a:off x="12763500" y="129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167098</xdr:rowOff>
    </xdr:from>
    <xdr:ext cx="534377" cy="259045"/>
    <xdr:sp macro="" textlink="">
      <xdr:nvSpPr>
        <xdr:cNvPr id="656" name="テキスト ボックス 655"/>
        <xdr:cNvSpPr txBox="1"/>
      </xdr:nvSpPr>
      <xdr:spPr>
        <a:xfrm>
          <a:off x="12547111" y="1268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19735</xdr:rowOff>
    </xdr:from>
    <xdr:to>
      <xdr:col>85</xdr:col>
      <xdr:colOff>127000</xdr:colOff>
      <xdr:row>98</xdr:row>
      <xdr:rowOff>76239</xdr:rowOff>
    </xdr:to>
    <xdr:cxnSp macro="">
      <xdr:nvCxnSpPr>
        <xdr:cNvPr id="685" name="直線コネクタ 684"/>
        <xdr:cNvCxnSpPr/>
      </xdr:nvCxnSpPr>
      <xdr:spPr>
        <a:xfrm>
          <a:off x="15481300" y="16821835"/>
          <a:ext cx="838200" cy="5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19735</xdr:rowOff>
    </xdr:from>
    <xdr:to>
      <xdr:col>81</xdr:col>
      <xdr:colOff>50800</xdr:colOff>
      <xdr:row>98</xdr:row>
      <xdr:rowOff>34328</xdr:rowOff>
    </xdr:to>
    <xdr:cxnSp macro="">
      <xdr:nvCxnSpPr>
        <xdr:cNvPr id="688" name="直線コネクタ 687"/>
        <xdr:cNvCxnSpPr/>
      </xdr:nvCxnSpPr>
      <xdr:spPr>
        <a:xfrm flipV="1">
          <a:off x="14592300" y="16821835"/>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34328</xdr:rowOff>
    </xdr:from>
    <xdr:to>
      <xdr:col>76</xdr:col>
      <xdr:colOff>114300</xdr:colOff>
      <xdr:row>98</xdr:row>
      <xdr:rowOff>162167</xdr:rowOff>
    </xdr:to>
    <xdr:cxnSp macro="">
      <xdr:nvCxnSpPr>
        <xdr:cNvPr id="691" name="直線コネクタ 690"/>
        <xdr:cNvCxnSpPr/>
      </xdr:nvCxnSpPr>
      <xdr:spPr>
        <a:xfrm flipV="1">
          <a:off x="13703300" y="16836428"/>
          <a:ext cx="889000" cy="12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131775</xdr:rowOff>
    </xdr:from>
    <xdr:to>
      <xdr:col>71</xdr:col>
      <xdr:colOff>177800</xdr:colOff>
      <xdr:row>98</xdr:row>
      <xdr:rowOff>162167</xdr:rowOff>
    </xdr:to>
    <xdr:cxnSp macro="">
      <xdr:nvCxnSpPr>
        <xdr:cNvPr id="694" name="直線コネクタ 693"/>
        <xdr:cNvCxnSpPr/>
      </xdr:nvCxnSpPr>
      <xdr:spPr>
        <a:xfrm>
          <a:off x="12814300" y="16933875"/>
          <a:ext cx="889000" cy="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25439</xdr:rowOff>
    </xdr:from>
    <xdr:to>
      <xdr:col>85</xdr:col>
      <xdr:colOff>177800</xdr:colOff>
      <xdr:row>98</xdr:row>
      <xdr:rowOff>127039</xdr:rowOff>
    </xdr:to>
    <xdr:sp macro="" textlink="">
      <xdr:nvSpPr>
        <xdr:cNvPr id="704" name="楕円 703"/>
        <xdr:cNvSpPr/>
      </xdr:nvSpPr>
      <xdr:spPr>
        <a:xfrm>
          <a:off x="16268700" y="168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3866</xdr:rowOff>
    </xdr:from>
    <xdr:ext cx="534377" cy="259045"/>
    <xdr:sp macro="" textlink="">
      <xdr:nvSpPr>
        <xdr:cNvPr id="705" name="積立金該当値テキスト"/>
        <xdr:cNvSpPr txBox="1"/>
      </xdr:nvSpPr>
      <xdr:spPr>
        <a:xfrm>
          <a:off x="16370300" y="1680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140385</xdr:rowOff>
    </xdr:from>
    <xdr:to>
      <xdr:col>81</xdr:col>
      <xdr:colOff>101600</xdr:colOff>
      <xdr:row>98</xdr:row>
      <xdr:rowOff>70535</xdr:rowOff>
    </xdr:to>
    <xdr:sp macro="" textlink="">
      <xdr:nvSpPr>
        <xdr:cNvPr id="706" name="楕円 705"/>
        <xdr:cNvSpPr/>
      </xdr:nvSpPr>
      <xdr:spPr>
        <a:xfrm>
          <a:off x="15430500" y="167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61662</xdr:rowOff>
    </xdr:from>
    <xdr:ext cx="534377" cy="259045"/>
    <xdr:sp macro="" textlink="">
      <xdr:nvSpPr>
        <xdr:cNvPr id="707" name="テキスト ボックス 706"/>
        <xdr:cNvSpPr txBox="1"/>
      </xdr:nvSpPr>
      <xdr:spPr>
        <a:xfrm>
          <a:off x="15214111" y="1686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154978</xdr:rowOff>
    </xdr:from>
    <xdr:to>
      <xdr:col>76</xdr:col>
      <xdr:colOff>165100</xdr:colOff>
      <xdr:row>98</xdr:row>
      <xdr:rowOff>85128</xdr:rowOff>
    </xdr:to>
    <xdr:sp macro="" textlink="">
      <xdr:nvSpPr>
        <xdr:cNvPr id="708" name="楕円 707"/>
        <xdr:cNvSpPr/>
      </xdr:nvSpPr>
      <xdr:spPr>
        <a:xfrm>
          <a:off x="14541500" y="167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76255</xdr:rowOff>
    </xdr:from>
    <xdr:ext cx="534377" cy="259045"/>
    <xdr:sp macro="" textlink="">
      <xdr:nvSpPr>
        <xdr:cNvPr id="709" name="テキスト ボックス 708"/>
        <xdr:cNvSpPr txBox="1"/>
      </xdr:nvSpPr>
      <xdr:spPr>
        <a:xfrm>
          <a:off x="14325111" y="1687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111367</xdr:rowOff>
    </xdr:from>
    <xdr:to>
      <xdr:col>72</xdr:col>
      <xdr:colOff>38100</xdr:colOff>
      <xdr:row>99</xdr:row>
      <xdr:rowOff>41517</xdr:rowOff>
    </xdr:to>
    <xdr:sp macro="" textlink="">
      <xdr:nvSpPr>
        <xdr:cNvPr id="710" name="楕円 709"/>
        <xdr:cNvSpPr/>
      </xdr:nvSpPr>
      <xdr:spPr>
        <a:xfrm>
          <a:off x="13652500" y="1691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32644</xdr:rowOff>
    </xdr:from>
    <xdr:ext cx="469744" cy="259045"/>
    <xdr:sp macro="" textlink="">
      <xdr:nvSpPr>
        <xdr:cNvPr id="711" name="テキスト ボックス 710"/>
        <xdr:cNvSpPr txBox="1"/>
      </xdr:nvSpPr>
      <xdr:spPr>
        <a:xfrm>
          <a:off x="13468428" y="1700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80975</xdr:rowOff>
    </xdr:from>
    <xdr:to>
      <xdr:col>67</xdr:col>
      <xdr:colOff>101600</xdr:colOff>
      <xdr:row>99</xdr:row>
      <xdr:rowOff>11125</xdr:rowOff>
    </xdr:to>
    <xdr:sp macro="" textlink="">
      <xdr:nvSpPr>
        <xdr:cNvPr id="712" name="楕円 711"/>
        <xdr:cNvSpPr/>
      </xdr:nvSpPr>
      <xdr:spPr>
        <a:xfrm>
          <a:off x="12763500" y="1688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2252</xdr:rowOff>
    </xdr:from>
    <xdr:ext cx="469744" cy="259045"/>
    <xdr:sp macro="" textlink="">
      <xdr:nvSpPr>
        <xdr:cNvPr id="713" name="テキスト ボックス 712"/>
        <xdr:cNvSpPr txBox="1"/>
      </xdr:nvSpPr>
      <xdr:spPr>
        <a:xfrm>
          <a:off x="12579428" y="1697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44412</xdr:rowOff>
    </xdr:from>
    <xdr:to>
      <xdr:col>116</xdr:col>
      <xdr:colOff>63500</xdr:colOff>
      <xdr:row>59</xdr:row>
      <xdr:rowOff>44450</xdr:rowOff>
    </xdr:to>
    <xdr:cxnSp macro="">
      <xdr:nvCxnSpPr>
        <xdr:cNvPr id="801" name="直線コネクタ 800"/>
        <xdr:cNvCxnSpPr/>
      </xdr:nvCxnSpPr>
      <xdr:spPr>
        <a:xfrm>
          <a:off x="21323300" y="1015996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44412</xdr:rowOff>
    </xdr:from>
    <xdr:to>
      <xdr:col>111</xdr:col>
      <xdr:colOff>177800</xdr:colOff>
      <xdr:row>59</xdr:row>
      <xdr:rowOff>44450</xdr:rowOff>
    </xdr:to>
    <xdr:cxnSp macro="">
      <xdr:nvCxnSpPr>
        <xdr:cNvPr id="804" name="直線コネクタ 803"/>
        <xdr:cNvCxnSpPr/>
      </xdr:nvCxnSpPr>
      <xdr:spPr>
        <a:xfrm flipV="1">
          <a:off x="20434300" y="10159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44412</xdr:rowOff>
    </xdr:from>
    <xdr:to>
      <xdr:col>107</xdr:col>
      <xdr:colOff>50800</xdr:colOff>
      <xdr:row>59</xdr:row>
      <xdr:rowOff>44450</xdr:rowOff>
    </xdr:to>
    <xdr:cxnSp macro="">
      <xdr:nvCxnSpPr>
        <xdr:cNvPr id="807" name="直線コネクタ 806"/>
        <xdr:cNvCxnSpPr/>
      </xdr:nvCxnSpPr>
      <xdr:spPr>
        <a:xfrm>
          <a:off x="19545300" y="10159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44412</xdr:rowOff>
    </xdr:from>
    <xdr:to>
      <xdr:col>102</xdr:col>
      <xdr:colOff>114300</xdr:colOff>
      <xdr:row>59</xdr:row>
      <xdr:rowOff>44450</xdr:rowOff>
    </xdr:to>
    <xdr:cxnSp macro="">
      <xdr:nvCxnSpPr>
        <xdr:cNvPr id="810" name="直線コネクタ 809"/>
        <xdr:cNvCxnSpPr/>
      </xdr:nvCxnSpPr>
      <xdr:spPr>
        <a:xfrm flipV="1">
          <a:off x="18656300" y="10159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165062</xdr:rowOff>
    </xdr:from>
    <xdr:to>
      <xdr:col>112</xdr:col>
      <xdr:colOff>38100</xdr:colOff>
      <xdr:row>59</xdr:row>
      <xdr:rowOff>95212</xdr:rowOff>
    </xdr:to>
    <xdr:sp macro="" textlink="">
      <xdr:nvSpPr>
        <xdr:cNvPr id="822" name="楕円 821"/>
        <xdr:cNvSpPr/>
      </xdr:nvSpPr>
      <xdr:spPr>
        <a:xfrm>
          <a:off x="212725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86339</xdr:rowOff>
    </xdr:from>
    <xdr:ext cx="249299" cy="259045"/>
    <xdr:sp macro="" textlink="">
      <xdr:nvSpPr>
        <xdr:cNvPr id="823" name="テキスト ボックス 822"/>
        <xdr:cNvSpPr txBox="1"/>
      </xdr:nvSpPr>
      <xdr:spPr>
        <a:xfrm>
          <a:off x="21198650" y="10201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165062</xdr:rowOff>
    </xdr:from>
    <xdr:to>
      <xdr:col>102</xdr:col>
      <xdr:colOff>165100</xdr:colOff>
      <xdr:row>59</xdr:row>
      <xdr:rowOff>95212</xdr:rowOff>
    </xdr:to>
    <xdr:sp macro="" textlink="">
      <xdr:nvSpPr>
        <xdr:cNvPr id="826" name="楕円 825"/>
        <xdr:cNvSpPr/>
      </xdr:nvSpPr>
      <xdr:spPr>
        <a:xfrm>
          <a:off x="194945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86339</xdr:rowOff>
    </xdr:from>
    <xdr:ext cx="249299" cy="259045"/>
    <xdr:sp macro="" textlink="">
      <xdr:nvSpPr>
        <xdr:cNvPr id="827" name="テキスト ボックス 826"/>
        <xdr:cNvSpPr txBox="1"/>
      </xdr:nvSpPr>
      <xdr:spPr>
        <a:xfrm>
          <a:off x="19420650" y="10201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138068</xdr:rowOff>
    </xdr:from>
    <xdr:to>
      <xdr:col>116</xdr:col>
      <xdr:colOff>63500</xdr:colOff>
      <xdr:row>78</xdr:row>
      <xdr:rowOff>11619</xdr:rowOff>
    </xdr:to>
    <xdr:cxnSp macro="">
      <xdr:nvCxnSpPr>
        <xdr:cNvPr id="861" name="直線コネクタ 860"/>
        <xdr:cNvCxnSpPr/>
      </xdr:nvCxnSpPr>
      <xdr:spPr>
        <a:xfrm flipV="1">
          <a:off x="21323300" y="13339718"/>
          <a:ext cx="838200" cy="4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11619</xdr:rowOff>
    </xdr:from>
    <xdr:to>
      <xdr:col>111</xdr:col>
      <xdr:colOff>177800</xdr:colOff>
      <xdr:row>78</xdr:row>
      <xdr:rowOff>19391</xdr:rowOff>
    </xdr:to>
    <xdr:cxnSp macro="">
      <xdr:nvCxnSpPr>
        <xdr:cNvPr id="864" name="直線コネクタ 863"/>
        <xdr:cNvCxnSpPr/>
      </xdr:nvCxnSpPr>
      <xdr:spPr>
        <a:xfrm flipV="1">
          <a:off x="20434300" y="13384719"/>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19391</xdr:rowOff>
    </xdr:from>
    <xdr:to>
      <xdr:col>107</xdr:col>
      <xdr:colOff>50800</xdr:colOff>
      <xdr:row>78</xdr:row>
      <xdr:rowOff>64458</xdr:rowOff>
    </xdr:to>
    <xdr:cxnSp macro="">
      <xdr:nvCxnSpPr>
        <xdr:cNvPr id="867" name="直線コネクタ 866"/>
        <xdr:cNvCxnSpPr/>
      </xdr:nvCxnSpPr>
      <xdr:spPr>
        <a:xfrm flipV="1">
          <a:off x="19545300" y="13392491"/>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64458</xdr:rowOff>
    </xdr:from>
    <xdr:to>
      <xdr:col>102</xdr:col>
      <xdr:colOff>114300</xdr:colOff>
      <xdr:row>78</xdr:row>
      <xdr:rowOff>113640</xdr:rowOff>
    </xdr:to>
    <xdr:cxnSp macro="">
      <xdr:nvCxnSpPr>
        <xdr:cNvPr id="870" name="直線コネクタ 869"/>
        <xdr:cNvCxnSpPr/>
      </xdr:nvCxnSpPr>
      <xdr:spPr>
        <a:xfrm flipV="1">
          <a:off x="18656300" y="13437558"/>
          <a:ext cx="889000" cy="4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87268</xdr:rowOff>
    </xdr:from>
    <xdr:to>
      <xdr:col>116</xdr:col>
      <xdr:colOff>114300</xdr:colOff>
      <xdr:row>78</xdr:row>
      <xdr:rowOff>17418</xdr:rowOff>
    </xdr:to>
    <xdr:sp macro="" textlink="">
      <xdr:nvSpPr>
        <xdr:cNvPr id="880" name="楕円 879"/>
        <xdr:cNvSpPr/>
      </xdr:nvSpPr>
      <xdr:spPr>
        <a:xfrm>
          <a:off x="22110700" y="132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65695</xdr:rowOff>
    </xdr:from>
    <xdr:ext cx="534377" cy="259045"/>
    <xdr:sp macro="" textlink="">
      <xdr:nvSpPr>
        <xdr:cNvPr id="881" name="繰出金該当値テキスト"/>
        <xdr:cNvSpPr txBox="1"/>
      </xdr:nvSpPr>
      <xdr:spPr>
        <a:xfrm>
          <a:off x="22212300"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132269</xdr:rowOff>
    </xdr:from>
    <xdr:to>
      <xdr:col>112</xdr:col>
      <xdr:colOff>38100</xdr:colOff>
      <xdr:row>78</xdr:row>
      <xdr:rowOff>62419</xdr:rowOff>
    </xdr:to>
    <xdr:sp macro="" textlink="">
      <xdr:nvSpPr>
        <xdr:cNvPr id="882" name="楕円 881"/>
        <xdr:cNvSpPr/>
      </xdr:nvSpPr>
      <xdr:spPr>
        <a:xfrm>
          <a:off x="21272500" y="133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53546</xdr:rowOff>
    </xdr:from>
    <xdr:ext cx="534377" cy="259045"/>
    <xdr:sp macro="" textlink="">
      <xdr:nvSpPr>
        <xdr:cNvPr id="883" name="テキスト ボックス 882"/>
        <xdr:cNvSpPr txBox="1"/>
      </xdr:nvSpPr>
      <xdr:spPr>
        <a:xfrm>
          <a:off x="21056111" y="1342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140041</xdr:rowOff>
    </xdr:from>
    <xdr:to>
      <xdr:col>107</xdr:col>
      <xdr:colOff>101600</xdr:colOff>
      <xdr:row>78</xdr:row>
      <xdr:rowOff>70191</xdr:rowOff>
    </xdr:to>
    <xdr:sp macro="" textlink="">
      <xdr:nvSpPr>
        <xdr:cNvPr id="884" name="楕円 883"/>
        <xdr:cNvSpPr/>
      </xdr:nvSpPr>
      <xdr:spPr>
        <a:xfrm>
          <a:off x="20383500" y="133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61318</xdr:rowOff>
    </xdr:from>
    <xdr:ext cx="534377" cy="259045"/>
    <xdr:sp macro="" textlink="">
      <xdr:nvSpPr>
        <xdr:cNvPr id="885" name="テキスト ボックス 884"/>
        <xdr:cNvSpPr txBox="1"/>
      </xdr:nvSpPr>
      <xdr:spPr>
        <a:xfrm>
          <a:off x="20167111" y="134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13658</xdr:rowOff>
    </xdr:from>
    <xdr:to>
      <xdr:col>102</xdr:col>
      <xdr:colOff>165100</xdr:colOff>
      <xdr:row>78</xdr:row>
      <xdr:rowOff>115258</xdr:rowOff>
    </xdr:to>
    <xdr:sp macro="" textlink="">
      <xdr:nvSpPr>
        <xdr:cNvPr id="886" name="楕円 885"/>
        <xdr:cNvSpPr/>
      </xdr:nvSpPr>
      <xdr:spPr>
        <a:xfrm>
          <a:off x="19494500" y="133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106385</xdr:rowOff>
    </xdr:from>
    <xdr:ext cx="534377" cy="259045"/>
    <xdr:sp macro="" textlink="">
      <xdr:nvSpPr>
        <xdr:cNvPr id="887" name="テキスト ボックス 886"/>
        <xdr:cNvSpPr txBox="1"/>
      </xdr:nvSpPr>
      <xdr:spPr>
        <a:xfrm>
          <a:off x="19278111" y="134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62840</xdr:rowOff>
    </xdr:from>
    <xdr:to>
      <xdr:col>98</xdr:col>
      <xdr:colOff>38100</xdr:colOff>
      <xdr:row>78</xdr:row>
      <xdr:rowOff>164440</xdr:rowOff>
    </xdr:to>
    <xdr:sp macro="" textlink="">
      <xdr:nvSpPr>
        <xdr:cNvPr id="888" name="楕円 887"/>
        <xdr:cNvSpPr/>
      </xdr:nvSpPr>
      <xdr:spPr>
        <a:xfrm>
          <a:off x="186055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155567</xdr:rowOff>
    </xdr:from>
    <xdr:ext cx="534377" cy="259045"/>
    <xdr:sp macro="" textlink="">
      <xdr:nvSpPr>
        <xdr:cNvPr id="889" name="テキスト ボックス 888"/>
        <xdr:cNvSpPr txBox="1"/>
      </xdr:nvSpPr>
      <xdr:spPr>
        <a:xfrm>
          <a:off x="18389111" y="1352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　人件費</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は住民一人当たり</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５１</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１５４</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円、補助費等は住民一人当たり</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45,813</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円と</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それぞれ</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なっており、類似団体内平均値</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が増加した一方で、本市は減少することとなった。特に人件費については、時間外勤務手当の減少と退職手当の減少により、総額が減少したため、一人当たりのコストも減少している。</a:t>
          </a:r>
          <a:endPar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　扶助費については、令和</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3</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年度は国策による扶助費的性質を持つ給付を多く実施したことなどから、やや特異な傾向を示していたが、令和４年度については、令和２年度以前の</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類似団体内平均値</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との乖離幅が概ね一致していることから、平常化されたことが見て取れる。</a:t>
          </a:r>
          <a:endPar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積立金は、住民一人当たり</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10,997</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円となっており、類似団体平均値</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と同様減少している。</a:t>
          </a:r>
          <a:r>
            <a:rPr kumimoji="0"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公債費については、住民一人当たり</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３９</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３２４</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円となっており、昨年度と比較して数値は減少しているものの、依然として類似団体内平均値を上回っている。人口急増に伴うインフラ整備により過去に発行した地方債が影響していると考えられる。</a:t>
          </a:r>
          <a:endPar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　普通建設事業費は、類似団体内平均値を下回ってきているが、スポーツ公園の新設を代表とした、新規整備分について増加傾向にある点が本市の特徴と言える。繰出金についても、香芝王寺環境施設組合を代表とした、一部事務組合への繰出金が増加傾向にあり、今後もしばらく継続する見込みである。</a:t>
          </a:r>
          <a:endParaRPr lang="ja-JP" altLang="ja-JP" sz="1100">
            <a:effectLst/>
            <a:latin typeface="UD デジタル 教科書体 NK-R" panose="02020400000000000000" pitchFamily="18" charset="-128"/>
            <a:ea typeface="UD デジタル 教科書体 NK-R" panose="02020400000000000000" pitchFamily="18" charset="-128"/>
          </a:endParaRPr>
        </a:p>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これまで</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新規市債発行額を元金償還額以内に抑制する</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という方針のもと、交付税措置のある地方債の活用や、次年度以降への負担を考慮の上、普通建設事業を計画的に実施することにより、数値の減少に努めてきたが、公共施設のリフレッシュ工事等の必要から、当面の間、相当程度の普通建設事業費の支出はやむを得ないものと思われる。</a:t>
          </a:r>
          <a:endPar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数値の動向を注視しつつ、公共施設の適正配置・集約化の可能性等、分析・検討が必要である。</a:t>
          </a:r>
          <a:endParaRPr lang="ja-JP" altLang="ja-JP">
            <a:effectLst/>
            <a:latin typeface="UD デジタル 教科書体 NK-R" panose="02020400000000000000" pitchFamily="18" charset="-128"/>
            <a:ea typeface="UD デジタル 教科書体 NK-R" panose="02020400000000000000" pitchFamily="18" charset="-128"/>
          </a:endParaRPr>
        </a:p>
        <a:p>
          <a:endParaRPr lang="ja-JP" altLang="ja-JP" sz="1100">
            <a:effectLst/>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78,782
78,144
24.26
28,796,051
27,972,103
670,402
16,460,224
27,720,869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32258</xdr:rowOff>
    </xdr:from>
    <xdr:to>
      <xdr:col>24</xdr:col>
      <xdr:colOff>63500</xdr:colOff>
      <xdr:row>36</xdr:row>
      <xdr:rowOff>100838</xdr:rowOff>
    </xdr:to>
    <xdr:cxnSp macro="">
      <xdr:nvCxnSpPr>
        <xdr:cNvPr id="59" name="直線コネクタ 58"/>
        <xdr:cNvCxnSpPr/>
      </xdr:nvCxnSpPr>
      <xdr:spPr>
        <a:xfrm flipV="1">
          <a:off x="3797300" y="620445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100838</xdr:rowOff>
    </xdr:from>
    <xdr:to>
      <xdr:col>19</xdr:col>
      <xdr:colOff>177800</xdr:colOff>
      <xdr:row>37</xdr:row>
      <xdr:rowOff>40945</xdr:rowOff>
    </xdr:to>
    <xdr:cxnSp macro="">
      <xdr:nvCxnSpPr>
        <xdr:cNvPr id="62" name="直線コネクタ 61"/>
        <xdr:cNvCxnSpPr/>
      </xdr:nvCxnSpPr>
      <xdr:spPr>
        <a:xfrm flipV="1">
          <a:off x="2908300" y="6273038"/>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254</xdr:rowOff>
    </xdr:from>
    <xdr:to>
      <xdr:col>15</xdr:col>
      <xdr:colOff>50800</xdr:colOff>
      <xdr:row>37</xdr:row>
      <xdr:rowOff>40945</xdr:rowOff>
    </xdr:to>
    <xdr:cxnSp macro="">
      <xdr:nvCxnSpPr>
        <xdr:cNvPr id="65" name="直線コネクタ 64"/>
        <xdr:cNvCxnSpPr/>
      </xdr:nvCxnSpPr>
      <xdr:spPr>
        <a:xfrm>
          <a:off x="2019300" y="6343904"/>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120040</xdr:rowOff>
    </xdr:from>
    <xdr:to>
      <xdr:col>10</xdr:col>
      <xdr:colOff>114300</xdr:colOff>
      <xdr:row>37</xdr:row>
      <xdr:rowOff>254</xdr:rowOff>
    </xdr:to>
    <xdr:cxnSp macro="">
      <xdr:nvCxnSpPr>
        <xdr:cNvPr id="68" name="直線コネクタ 67"/>
        <xdr:cNvCxnSpPr/>
      </xdr:nvCxnSpPr>
      <xdr:spPr>
        <a:xfrm>
          <a:off x="1130300" y="6292240"/>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152908</xdr:rowOff>
    </xdr:from>
    <xdr:to>
      <xdr:col>24</xdr:col>
      <xdr:colOff>114300</xdr:colOff>
      <xdr:row>36</xdr:row>
      <xdr:rowOff>83058</xdr:rowOff>
    </xdr:to>
    <xdr:sp macro="" textlink="">
      <xdr:nvSpPr>
        <xdr:cNvPr id="78" name="楕円 77"/>
        <xdr:cNvSpPr/>
      </xdr:nvSpPr>
      <xdr:spPr>
        <a:xfrm>
          <a:off x="45847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131335</xdr:rowOff>
    </xdr:from>
    <xdr:ext cx="469744" cy="259045"/>
    <xdr:sp macro="" textlink="">
      <xdr:nvSpPr>
        <xdr:cNvPr id="79" name="議会費該当値テキスト"/>
        <xdr:cNvSpPr txBox="1"/>
      </xdr:nvSpPr>
      <xdr:spPr>
        <a:xfrm>
          <a:off x="4686300" y="61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50038</xdr:rowOff>
    </xdr:from>
    <xdr:to>
      <xdr:col>20</xdr:col>
      <xdr:colOff>38100</xdr:colOff>
      <xdr:row>36</xdr:row>
      <xdr:rowOff>151638</xdr:rowOff>
    </xdr:to>
    <xdr:sp macro="" textlink="">
      <xdr:nvSpPr>
        <xdr:cNvPr id="80" name="楕円 79"/>
        <xdr:cNvSpPr/>
      </xdr:nvSpPr>
      <xdr:spPr>
        <a:xfrm>
          <a:off x="3746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142765</xdr:rowOff>
    </xdr:from>
    <xdr:ext cx="469744" cy="259045"/>
    <xdr:sp macro="" textlink="">
      <xdr:nvSpPr>
        <xdr:cNvPr id="81" name="テキスト ボックス 80"/>
        <xdr:cNvSpPr txBox="1"/>
      </xdr:nvSpPr>
      <xdr:spPr>
        <a:xfrm>
          <a:off x="3562428" y="63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161595</xdr:rowOff>
    </xdr:from>
    <xdr:to>
      <xdr:col>15</xdr:col>
      <xdr:colOff>101600</xdr:colOff>
      <xdr:row>37</xdr:row>
      <xdr:rowOff>91745</xdr:rowOff>
    </xdr:to>
    <xdr:sp macro="" textlink="">
      <xdr:nvSpPr>
        <xdr:cNvPr id="82" name="楕円 81"/>
        <xdr:cNvSpPr/>
      </xdr:nvSpPr>
      <xdr:spPr>
        <a:xfrm>
          <a:off x="28575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82872</xdr:rowOff>
    </xdr:from>
    <xdr:ext cx="469744" cy="259045"/>
    <xdr:sp macro="" textlink="">
      <xdr:nvSpPr>
        <xdr:cNvPr id="83" name="テキスト ボックス 82"/>
        <xdr:cNvSpPr txBox="1"/>
      </xdr:nvSpPr>
      <xdr:spPr>
        <a:xfrm>
          <a:off x="2673428" y="642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120904</xdr:rowOff>
    </xdr:from>
    <xdr:to>
      <xdr:col>10</xdr:col>
      <xdr:colOff>165100</xdr:colOff>
      <xdr:row>37</xdr:row>
      <xdr:rowOff>51054</xdr:rowOff>
    </xdr:to>
    <xdr:sp macro="" textlink="">
      <xdr:nvSpPr>
        <xdr:cNvPr id="84" name="楕円 83"/>
        <xdr:cNvSpPr/>
      </xdr:nvSpPr>
      <xdr:spPr>
        <a:xfrm>
          <a:off x="1968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42181</xdr:rowOff>
    </xdr:from>
    <xdr:ext cx="469744" cy="259045"/>
    <xdr:sp macro="" textlink="">
      <xdr:nvSpPr>
        <xdr:cNvPr id="85" name="テキスト ボックス 84"/>
        <xdr:cNvSpPr txBox="1"/>
      </xdr:nvSpPr>
      <xdr:spPr>
        <a:xfrm>
          <a:off x="1784428"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69240</xdr:rowOff>
    </xdr:from>
    <xdr:to>
      <xdr:col>6</xdr:col>
      <xdr:colOff>38100</xdr:colOff>
      <xdr:row>36</xdr:row>
      <xdr:rowOff>170840</xdr:rowOff>
    </xdr:to>
    <xdr:sp macro="" textlink="">
      <xdr:nvSpPr>
        <xdr:cNvPr id="86" name="楕円 85"/>
        <xdr:cNvSpPr/>
      </xdr:nvSpPr>
      <xdr:spPr>
        <a:xfrm>
          <a:off x="1079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161967</xdr:rowOff>
    </xdr:from>
    <xdr:ext cx="469744" cy="259045"/>
    <xdr:sp macro="" textlink="">
      <xdr:nvSpPr>
        <xdr:cNvPr id="87" name="テキスト ボックス 86"/>
        <xdr:cNvSpPr txBox="1"/>
      </xdr:nvSpPr>
      <xdr:spPr>
        <a:xfrm>
          <a:off x="895428" y="63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44603</xdr:rowOff>
    </xdr:from>
    <xdr:to>
      <xdr:col>24</xdr:col>
      <xdr:colOff>63500</xdr:colOff>
      <xdr:row>57</xdr:row>
      <xdr:rowOff>81315</xdr:rowOff>
    </xdr:to>
    <xdr:cxnSp macro="">
      <xdr:nvCxnSpPr>
        <xdr:cNvPr id="116" name="直線コネクタ 115"/>
        <xdr:cNvCxnSpPr/>
      </xdr:nvCxnSpPr>
      <xdr:spPr>
        <a:xfrm>
          <a:off x="3797300" y="9817253"/>
          <a:ext cx="838200" cy="3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159786</xdr:rowOff>
    </xdr:from>
    <xdr:to>
      <xdr:col>19</xdr:col>
      <xdr:colOff>177800</xdr:colOff>
      <xdr:row>57</xdr:row>
      <xdr:rowOff>44603</xdr:rowOff>
    </xdr:to>
    <xdr:cxnSp macro="">
      <xdr:nvCxnSpPr>
        <xdr:cNvPr id="119" name="直線コネクタ 118"/>
        <xdr:cNvCxnSpPr/>
      </xdr:nvCxnSpPr>
      <xdr:spPr>
        <a:xfrm>
          <a:off x="2908300" y="9075186"/>
          <a:ext cx="889000" cy="74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159786</xdr:rowOff>
    </xdr:from>
    <xdr:to>
      <xdr:col>15</xdr:col>
      <xdr:colOff>50800</xdr:colOff>
      <xdr:row>57</xdr:row>
      <xdr:rowOff>131623</xdr:rowOff>
    </xdr:to>
    <xdr:cxnSp macro="">
      <xdr:nvCxnSpPr>
        <xdr:cNvPr id="122" name="直線コネクタ 121"/>
        <xdr:cNvCxnSpPr/>
      </xdr:nvCxnSpPr>
      <xdr:spPr>
        <a:xfrm flipV="1">
          <a:off x="2019300" y="9075186"/>
          <a:ext cx="889000" cy="82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131623</xdr:rowOff>
    </xdr:from>
    <xdr:to>
      <xdr:col>10</xdr:col>
      <xdr:colOff>114300</xdr:colOff>
      <xdr:row>57</xdr:row>
      <xdr:rowOff>152791</xdr:rowOff>
    </xdr:to>
    <xdr:cxnSp macro="">
      <xdr:nvCxnSpPr>
        <xdr:cNvPr id="125" name="直線コネクタ 124"/>
        <xdr:cNvCxnSpPr/>
      </xdr:nvCxnSpPr>
      <xdr:spPr>
        <a:xfrm flipV="1">
          <a:off x="1130300" y="9904273"/>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30515</xdr:rowOff>
    </xdr:from>
    <xdr:to>
      <xdr:col>24</xdr:col>
      <xdr:colOff>114300</xdr:colOff>
      <xdr:row>57</xdr:row>
      <xdr:rowOff>132115</xdr:rowOff>
    </xdr:to>
    <xdr:sp macro="" textlink="">
      <xdr:nvSpPr>
        <xdr:cNvPr id="135" name="楕円 134"/>
        <xdr:cNvSpPr/>
      </xdr:nvSpPr>
      <xdr:spPr>
        <a:xfrm>
          <a:off x="4584700" y="98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116892</xdr:rowOff>
    </xdr:from>
    <xdr:ext cx="534377" cy="259045"/>
    <xdr:sp macro="" textlink="">
      <xdr:nvSpPr>
        <xdr:cNvPr id="136" name="総務費該当値テキスト"/>
        <xdr:cNvSpPr txBox="1"/>
      </xdr:nvSpPr>
      <xdr:spPr>
        <a:xfrm>
          <a:off x="4686300" y="971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165253</xdr:rowOff>
    </xdr:from>
    <xdr:to>
      <xdr:col>20</xdr:col>
      <xdr:colOff>38100</xdr:colOff>
      <xdr:row>57</xdr:row>
      <xdr:rowOff>95403</xdr:rowOff>
    </xdr:to>
    <xdr:sp macro="" textlink="">
      <xdr:nvSpPr>
        <xdr:cNvPr id="137" name="楕円 136"/>
        <xdr:cNvSpPr/>
      </xdr:nvSpPr>
      <xdr:spPr>
        <a:xfrm>
          <a:off x="3746500" y="97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86530</xdr:rowOff>
    </xdr:from>
    <xdr:ext cx="534377" cy="259045"/>
    <xdr:sp macro="" textlink="">
      <xdr:nvSpPr>
        <xdr:cNvPr id="138" name="テキスト ボックス 137"/>
        <xdr:cNvSpPr txBox="1"/>
      </xdr:nvSpPr>
      <xdr:spPr>
        <a:xfrm>
          <a:off x="3530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108986</xdr:rowOff>
    </xdr:from>
    <xdr:to>
      <xdr:col>15</xdr:col>
      <xdr:colOff>101600</xdr:colOff>
      <xdr:row>53</xdr:row>
      <xdr:rowOff>39136</xdr:rowOff>
    </xdr:to>
    <xdr:sp macro="" textlink="">
      <xdr:nvSpPr>
        <xdr:cNvPr id="139" name="楕円 138"/>
        <xdr:cNvSpPr/>
      </xdr:nvSpPr>
      <xdr:spPr>
        <a:xfrm>
          <a:off x="2857500" y="90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30263</xdr:rowOff>
    </xdr:from>
    <xdr:ext cx="599010" cy="259045"/>
    <xdr:sp macro="" textlink="">
      <xdr:nvSpPr>
        <xdr:cNvPr id="140" name="テキスト ボックス 139"/>
        <xdr:cNvSpPr txBox="1"/>
      </xdr:nvSpPr>
      <xdr:spPr>
        <a:xfrm>
          <a:off x="2608795" y="911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80823</xdr:rowOff>
    </xdr:from>
    <xdr:to>
      <xdr:col>10</xdr:col>
      <xdr:colOff>165100</xdr:colOff>
      <xdr:row>58</xdr:row>
      <xdr:rowOff>10973</xdr:rowOff>
    </xdr:to>
    <xdr:sp macro="" textlink="">
      <xdr:nvSpPr>
        <xdr:cNvPr id="141" name="楕円 140"/>
        <xdr:cNvSpPr/>
      </xdr:nvSpPr>
      <xdr:spPr>
        <a:xfrm>
          <a:off x="1968500" y="98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2100</xdr:rowOff>
    </xdr:from>
    <xdr:ext cx="534377" cy="259045"/>
    <xdr:sp macro="" textlink="">
      <xdr:nvSpPr>
        <xdr:cNvPr id="142" name="テキスト ボックス 141"/>
        <xdr:cNvSpPr txBox="1"/>
      </xdr:nvSpPr>
      <xdr:spPr>
        <a:xfrm>
          <a:off x="1752111" y="99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101991</xdr:rowOff>
    </xdr:from>
    <xdr:to>
      <xdr:col>6</xdr:col>
      <xdr:colOff>38100</xdr:colOff>
      <xdr:row>58</xdr:row>
      <xdr:rowOff>32141</xdr:rowOff>
    </xdr:to>
    <xdr:sp macro="" textlink="">
      <xdr:nvSpPr>
        <xdr:cNvPr id="143" name="楕円 142"/>
        <xdr:cNvSpPr/>
      </xdr:nvSpPr>
      <xdr:spPr>
        <a:xfrm>
          <a:off x="1079500" y="987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23268</xdr:rowOff>
    </xdr:from>
    <xdr:ext cx="534377" cy="259045"/>
    <xdr:sp macro="" textlink="">
      <xdr:nvSpPr>
        <xdr:cNvPr id="144" name="テキスト ボックス 143"/>
        <xdr:cNvSpPr txBox="1"/>
      </xdr:nvSpPr>
      <xdr:spPr>
        <a:xfrm>
          <a:off x="863111" y="996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35680</xdr:rowOff>
    </xdr:from>
    <xdr:to>
      <xdr:col>24</xdr:col>
      <xdr:colOff>63500</xdr:colOff>
      <xdr:row>76</xdr:row>
      <xdr:rowOff>139128</xdr:rowOff>
    </xdr:to>
    <xdr:cxnSp macro="">
      <xdr:nvCxnSpPr>
        <xdr:cNvPr id="174" name="直線コネクタ 173"/>
        <xdr:cNvCxnSpPr/>
      </xdr:nvCxnSpPr>
      <xdr:spPr>
        <a:xfrm>
          <a:off x="3797300" y="13065880"/>
          <a:ext cx="838200" cy="10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35680</xdr:rowOff>
    </xdr:from>
    <xdr:to>
      <xdr:col>19</xdr:col>
      <xdr:colOff>177800</xdr:colOff>
      <xdr:row>77</xdr:row>
      <xdr:rowOff>141726</xdr:rowOff>
    </xdr:to>
    <xdr:cxnSp macro="">
      <xdr:nvCxnSpPr>
        <xdr:cNvPr id="177" name="直線コネクタ 176"/>
        <xdr:cNvCxnSpPr/>
      </xdr:nvCxnSpPr>
      <xdr:spPr>
        <a:xfrm flipV="1">
          <a:off x="2908300" y="13065880"/>
          <a:ext cx="8890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141726</xdr:rowOff>
    </xdr:from>
    <xdr:to>
      <xdr:col>15</xdr:col>
      <xdr:colOff>50800</xdr:colOff>
      <xdr:row>78</xdr:row>
      <xdr:rowOff>45921</xdr:rowOff>
    </xdr:to>
    <xdr:cxnSp macro="">
      <xdr:nvCxnSpPr>
        <xdr:cNvPr id="180" name="直線コネクタ 179"/>
        <xdr:cNvCxnSpPr/>
      </xdr:nvCxnSpPr>
      <xdr:spPr>
        <a:xfrm flipV="1">
          <a:off x="2019300" y="13343376"/>
          <a:ext cx="889000" cy="7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45921</xdr:rowOff>
    </xdr:from>
    <xdr:to>
      <xdr:col>10</xdr:col>
      <xdr:colOff>114300</xdr:colOff>
      <xdr:row>78</xdr:row>
      <xdr:rowOff>71410</xdr:rowOff>
    </xdr:to>
    <xdr:cxnSp macro="">
      <xdr:nvCxnSpPr>
        <xdr:cNvPr id="183" name="直線コネクタ 182"/>
        <xdr:cNvCxnSpPr/>
      </xdr:nvCxnSpPr>
      <xdr:spPr>
        <a:xfrm flipV="1">
          <a:off x="1130300" y="13419021"/>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88328</xdr:rowOff>
    </xdr:from>
    <xdr:to>
      <xdr:col>24</xdr:col>
      <xdr:colOff>114300</xdr:colOff>
      <xdr:row>77</xdr:row>
      <xdr:rowOff>18478</xdr:rowOff>
    </xdr:to>
    <xdr:sp macro="" textlink="">
      <xdr:nvSpPr>
        <xdr:cNvPr id="193" name="楕円 192"/>
        <xdr:cNvSpPr/>
      </xdr:nvSpPr>
      <xdr:spPr>
        <a:xfrm>
          <a:off x="4584700" y="131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66755</xdr:rowOff>
    </xdr:from>
    <xdr:ext cx="599010" cy="259045"/>
    <xdr:sp macro="" textlink="">
      <xdr:nvSpPr>
        <xdr:cNvPr id="194" name="民生費該当値テキスト"/>
        <xdr:cNvSpPr txBox="1"/>
      </xdr:nvSpPr>
      <xdr:spPr>
        <a:xfrm>
          <a:off x="4686300" y="1309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156330</xdr:rowOff>
    </xdr:from>
    <xdr:to>
      <xdr:col>20</xdr:col>
      <xdr:colOff>38100</xdr:colOff>
      <xdr:row>76</xdr:row>
      <xdr:rowOff>86480</xdr:rowOff>
    </xdr:to>
    <xdr:sp macro="" textlink="">
      <xdr:nvSpPr>
        <xdr:cNvPr id="195" name="楕円 194"/>
        <xdr:cNvSpPr/>
      </xdr:nvSpPr>
      <xdr:spPr>
        <a:xfrm>
          <a:off x="3746500" y="130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77607</xdr:rowOff>
    </xdr:from>
    <xdr:ext cx="599010" cy="259045"/>
    <xdr:sp macro="" textlink="">
      <xdr:nvSpPr>
        <xdr:cNvPr id="196" name="テキスト ボックス 195"/>
        <xdr:cNvSpPr txBox="1"/>
      </xdr:nvSpPr>
      <xdr:spPr>
        <a:xfrm>
          <a:off x="3497795" y="1310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90926</xdr:rowOff>
    </xdr:from>
    <xdr:to>
      <xdr:col>15</xdr:col>
      <xdr:colOff>101600</xdr:colOff>
      <xdr:row>78</xdr:row>
      <xdr:rowOff>21076</xdr:rowOff>
    </xdr:to>
    <xdr:sp macro="" textlink="">
      <xdr:nvSpPr>
        <xdr:cNvPr id="197" name="楕円 196"/>
        <xdr:cNvSpPr/>
      </xdr:nvSpPr>
      <xdr:spPr>
        <a:xfrm>
          <a:off x="2857500" y="1329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12203</xdr:rowOff>
    </xdr:from>
    <xdr:ext cx="599010" cy="259045"/>
    <xdr:sp macro="" textlink="">
      <xdr:nvSpPr>
        <xdr:cNvPr id="198" name="テキスト ボックス 197"/>
        <xdr:cNvSpPr txBox="1"/>
      </xdr:nvSpPr>
      <xdr:spPr>
        <a:xfrm>
          <a:off x="2608795" y="1338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166571</xdr:rowOff>
    </xdr:from>
    <xdr:to>
      <xdr:col>10</xdr:col>
      <xdr:colOff>165100</xdr:colOff>
      <xdr:row>78</xdr:row>
      <xdr:rowOff>96721</xdr:rowOff>
    </xdr:to>
    <xdr:sp macro="" textlink="">
      <xdr:nvSpPr>
        <xdr:cNvPr id="199" name="楕円 198"/>
        <xdr:cNvSpPr/>
      </xdr:nvSpPr>
      <xdr:spPr>
        <a:xfrm>
          <a:off x="1968500" y="133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87848</xdr:rowOff>
    </xdr:from>
    <xdr:ext cx="599010" cy="259045"/>
    <xdr:sp macro="" textlink="">
      <xdr:nvSpPr>
        <xdr:cNvPr id="200" name="テキスト ボックス 199"/>
        <xdr:cNvSpPr txBox="1"/>
      </xdr:nvSpPr>
      <xdr:spPr>
        <a:xfrm>
          <a:off x="1719795" y="1346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20610</xdr:rowOff>
    </xdr:from>
    <xdr:to>
      <xdr:col>6</xdr:col>
      <xdr:colOff>38100</xdr:colOff>
      <xdr:row>78</xdr:row>
      <xdr:rowOff>122210</xdr:rowOff>
    </xdr:to>
    <xdr:sp macro="" textlink="">
      <xdr:nvSpPr>
        <xdr:cNvPr id="201" name="楕円 200"/>
        <xdr:cNvSpPr/>
      </xdr:nvSpPr>
      <xdr:spPr>
        <a:xfrm>
          <a:off x="1079500" y="1339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113337</xdr:rowOff>
    </xdr:from>
    <xdr:ext cx="599010" cy="259045"/>
    <xdr:sp macro="" textlink="">
      <xdr:nvSpPr>
        <xdr:cNvPr id="202" name="テキスト ボックス 201"/>
        <xdr:cNvSpPr txBox="1"/>
      </xdr:nvSpPr>
      <xdr:spPr>
        <a:xfrm>
          <a:off x="830795" y="134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54366</xdr:rowOff>
    </xdr:from>
    <xdr:to>
      <xdr:col>24</xdr:col>
      <xdr:colOff>62865</xdr:colOff>
      <xdr:row>98</xdr:row>
      <xdr:rowOff>81541</xdr:rowOff>
    </xdr:to>
    <xdr:cxnSp macro="">
      <xdr:nvCxnSpPr>
        <xdr:cNvPr id="230" name="直線コネクタ 229"/>
        <xdr:cNvCxnSpPr/>
      </xdr:nvCxnSpPr>
      <xdr:spPr>
        <a:xfrm flipV="1">
          <a:off x="4633595" y="15484866"/>
          <a:ext cx="1270" cy="139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85368</xdr:rowOff>
    </xdr:from>
    <xdr:ext cx="534377" cy="259045"/>
    <xdr:sp macro="" textlink="">
      <xdr:nvSpPr>
        <xdr:cNvPr id="231" name="衛生費最小値テキスト"/>
        <xdr:cNvSpPr txBox="1"/>
      </xdr:nvSpPr>
      <xdr:spPr>
        <a:xfrm>
          <a:off x="4686300" y="1688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81541</xdr:rowOff>
    </xdr:from>
    <xdr:to>
      <xdr:col>24</xdr:col>
      <xdr:colOff>152400</xdr:colOff>
      <xdr:row>98</xdr:row>
      <xdr:rowOff>81541</xdr:rowOff>
    </xdr:to>
    <xdr:cxnSp macro="">
      <xdr:nvCxnSpPr>
        <xdr:cNvPr id="232" name="直線コネクタ 231"/>
        <xdr:cNvCxnSpPr/>
      </xdr:nvCxnSpPr>
      <xdr:spPr>
        <a:xfrm>
          <a:off x="4546600" y="16883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1043</xdr:rowOff>
    </xdr:from>
    <xdr:ext cx="599010" cy="259045"/>
    <xdr:sp macro="" textlink="">
      <xdr:nvSpPr>
        <xdr:cNvPr id="233" name="衛生費最大値テキスト"/>
        <xdr:cNvSpPr txBox="1"/>
      </xdr:nvSpPr>
      <xdr:spPr>
        <a:xfrm>
          <a:off x="4686300" y="1526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54366</xdr:rowOff>
    </xdr:from>
    <xdr:to>
      <xdr:col>24</xdr:col>
      <xdr:colOff>152400</xdr:colOff>
      <xdr:row>90</xdr:row>
      <xdr:rowOff>54366</xdr:rowOff>
    </xdr:to>
    <xdr:cxnSp macro="">
      <xdr:nvCxnSpPr>
        <xdr:cNvPr id="234" name="直線コネクタ 233"/>
        <xdr:cNvCxnSpPr/>
      </xdr:nvCxnSpPr>
      <xdr:spPr>
        <a:xfrm>
          <a:off x="4546600" y="1548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17714</xdr:rowOff>
    </xdr:from>
    <xdr:to>
      <xdr:col>24</xdr:col>
      <xdr:colOff>63500</xdr:colOff>
      <xdr:row>98</xdr:row>
      <xdr:rowOff>29048</xdr:rowOff>
    </xdr:to>
    <xdr:cxnSp macro="">
      <xdr:nvCxnSpPr>
        <xdr:cNvPr id="235" name="直線コネクタ 234"/>
        <xdr:cNvCxnSpPr/>
      </xdr:nvCxnSpPr>
      <xdr:spPr>
        <a:xfrm>
          <a:off x="3797300" y="16819814"/>
          <a:ext cx="8382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27328</xdr:rowOff>
    </xdr:from>
    <xdr:ext cx="534377" cy="259045"/>
    <xdr:sp macro="" textlink="">
      <xdr:nvSpPr>
        <xdr:cNvPr id="236" name="衛生費平均値テキスト"/>
        <xdr:cNvSpPr txBox="1"/>
      </xdr:nvSpPr>
      <xdr:spPr>
        <a:xfrm>
          <a:off x="4686300" y="1648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4451</xdr:rowOff>
    </xdr:from>
    <xdr:to>
      <xdr:col>24</xdr:col>
      <xdr:colOff>114300</xdr:colOff>
      <xdr:row>97</xdr:row>
      <xdr:rowOff>106051</xdr:rowOff>
    </xdr:to>
    <xdr:sp macro="" textlink="">
      <xdr:nvSpPr>
        <xdr:cNvPr id="237" name="フローチャート: 判断 236"/>
        <xdr:cNvSpPr/>
      </xdr:nvSpPr>
      <xdr:spPr>
        <a:xfrm>
          <a:off x="4584700" y="1663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17714</xdr:rowOff>
    </xdr:from>
    <xdr:to>
      <xdr:col>19</xdr:col>
      <xdr:colOff>177800</xdr:colOff>
      <xdr:row>98</xdr:row>
      <xdr:rowOff>73397</xdr:rowOff>
    </xdr:to>
    <xdr:cxnSp macro="">
      <xdr:nvCxnSpPr>
        <xdr:cNvPr id="238" name="直線コネクタ 237"/>
        <xdr:cNvCxnSpPr/>
      </xdr:nvCxnSpPr>
      <xdr:spPr>
        <a:xfrm flipV="1">
          <a:off x="2908300" y="16819814"/>
          <a:ext cx="889000" cy="5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17701</xdr:rowOff>
    </xdr:from>
    <xdr:to>
      <xdr:col>20</xdr:col>
      <xdr:colOff>38100</xdr:colOff>
      <xdr:row>97</xdr:row>
      <xdr:rowOff>119301</xdr:rowOff>
    </xdr:to>
    <xdr:sp macro="" textlink="">
      <xdr:nvSpPr>
        <xdr:cNvPr id="239" name="フローチャート: 判断 238"/>
        <xdr:cNvSpPr/>
      </xdr:nvSpPr>
      <xdr:spPr>
        <a:xfrm>
          <a:off x="3746500" y="1664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135828</xdr:rowOff>
    </xdr:from>
    <xdr:ext cx="534377" cy="259045"/>
    <xdr:sp macro="" textlink="">
      <xdr:nvSpPr>
        <xdr:cNvPr id="240" name="テキスト ボックス 239"/>
        <xdr:cNvSpPr txBox="1"/>
      </xdr:nvSpPr>
      <xdr:spPr>
        <a:xfrm>
          <a:off x="3530111" y="1642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73397</xdr:rowOff>
    </xdr:from>
    <xdr:to>
      <xdr:col>15</xdr:col>
      <xdr:colOff>50800</xdr:colOff>
      <xdr:row>98</xdr:row>
      <xdr:rowOff>94684</xdr:rowOff>
    </xdr:to>
    <xdr:cxnSp macro="">
      <xdr:nvCxnSpPr>
        <xdr:cNvPr id="241" name="直線コネクタ 240"/>
        <xdr:cNvCxnSpPr/>
      </xdr:nvCxnSpPr>
      <xdr:spPr>
        <a:xfrm flipV="1">
          <a:off x="2019300" y="16875497"/>
          <a:ext cx="889000" cy="2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92357</xdr:rowOff>
    </xdr:from>
    <xdr:to>
      <xdr:col>15</xdr:col>
      <xdr:colOff>101600</xdr:colOff>
      <xdr:row>98</xdr:row>
      <xdr:rowOff>22507</xdr:rowOff>
    </xdr:to>
    <xdr:sp macro="" textlink="">
      <xdr:nvSpPr>
        <xdr:cNvPr id="242" name="フローチャート: 判断 241"/>
        <xdr:cNvSpPr/>
      </xdr:nvSpPr>
      <xdr:spPr>
        <a:xfrm>
          <a:off x="2857500" y="1672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39034</xdr:rowOff>
    </xdr:from>
    <xdr:ext cx="534377" cy="259045"/>
    <xdr:sp macro="" textlink="">
      <xdr:nvSpPr>
        <xdr:cNvPr id="243" name="テキスト ボックス 242"/>
        <xdr:cNvSpPr txBox="1"/>
      </xdr:nvSpPr>
      <xdr:spPr>
        <a:xfrm>
          <a:off x="2641111" y="1649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94684</xdr:rowOff>
    </xdr:from>
    <xdr:to>
      <xdr:col>10</xdr:col>
      <xdr:colOff>114300</xdr:colOff>
      <xdr:row>98</xdr:row>
      <xdr:rowOff>101209</xdr:rowOff>
    </xdr:to>
    <xdr:cxnSp macro="">
      <xdr:nvCxnSpPr>
        <xdr:cNvPr id="244" name="直線コネクタ 243"/>
        <xdr:cNvCxnSpPr/>
      </xdr:nvCxnSpPr>
      <xdr:spPr>
        <a:xfrm flipV="1">
          <a:off x="1130300" y="16896784"/>
          <a:ext cx="889000"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122904</xdr:rowOff>
    </xdr:from>
    <xdr:to>
      <xdr:col>10</xdr:col>
      <xdr:colOff>165100</xdr:colOff>
      <xdr:row>98</xdr:row>
      <xdr:rowOff>53054</xdr:rowOff>
    </xdr:to>
    <xdr:sp macro="" textlink="">
      <xdr:nvSpPr>
        <xdr:cNvPr id="245" name="フローチャート: 判断 244"/>
        <xdr:cNvSpPr/>
      </xdr:nvSpPr>
      <xdr:spPr>
        <a:xfrm>
          <a:off x="1968500" y="167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69581</xdr:rowOff>
    </xdr:from>
    <xdr:ext cx="534377" cy="259045"/>
    <xdr:sp macro="" textlink="">
      <xdr:nvSpPr>
        <xdr:cNvPr id="246" name="テキスト ボックス 245"/>
        <xdr:cNvSpPr txBox="1"/>
      </xdr:nvSpPr>
      <xdr:spPr>
        <a:xfrm>
          <a:off x="1752111" y="1652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133420</xdr:rowOff>
    </xdr:from>
    <xdr:to>
      <xdr:col>6</xdr:col>
      <xdr:colOff>38100</xdr:colOff>
      <xdr:row>98</xdr:row>
      <xdr:rowOff>63570</xdr:rowOff>
    </xdr:to>
    <xdr:sp macro="" textlink="">
      <xdr:nvSpPr>
        <xdr:cNvPr id="247" name="フローチャート: 判断 246"/>
        <xdr:cNvSpPr/>
      </xdr:nvSpPr>
      <xdr:spPr>
        <a:xfrm>
          <a:off x="1079500" y="167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80097</xdr:rowOff>
    </xdr:from>
    <xdr:ext cx="534377" cy="259045"/>
    <xdr:sp macro="" textlink="">
      <xdr:nvSpPr>
        <xdr:cNvPr id="248" name="テキスト ボックス 247"/>
        <xdr:cNvSpPr txBox="1"/>
      </xdr:nvSpPr>
      <xdr:spPr>
        <a:xfrm>
          <a:off x="863111" y="1653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149698</xdr:rowOff>
    </xdr:from>
    <xdr:to>
      <xdr:col>24</xdr:col>
      <xdr:colOff>114300</xdr:colOff>
      <xdr:row>98</xdr:row>
      <xdr:rowOff>79848</xdr:rowOff>
    </xdr:to>
    <xdr:sp macro="" textlink="">
      <xdr:nvSpPr>
        <xdr:cNvPr id="254" name="楕円 253"/>
        <xdr:cNvSpPr/>
      </xdr:nvSpPr>
      <xdr:spPr>
        <a:xfrm>
          <a:off x="4584700" y="167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64625</xdr:rowOff>
    </xdr:from>
    <xdr:ext cx="534377" cy="259045"/>
    <xdr:sp macro="" textlink="">
      <xdr:nvSpPr>
        <xdr:cNvPr id="255" name="衛生費該当値テキスト"/>
        <xdr:cNvSpPr txBox="1"/>
      </xdr:nvSpPr>
      <xdr:spPr>
        <a:xfrm>
          <a:off x="4686300" y="1669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138364</xdr:rowOff>
    </xdr:from>
    <xdr:to>
      <xdr:col>20</xdr:col>
      <xdr:colOff>38100</xdr:colOff>
      <xdr:row>98</xdr:row>
      <xdr:rowOff>68514</xdr:rowOff>
    </xdr:to>
    <xdr:sp macro="" textlink="">
      <xdr:nvSpPr>
        <xdr:cNvPr id="256" name="楕円 255"/>
        <xdr:cNvSpPr/>
      </xdr:nvSpPr>
      <xdr:spPr>
        <a:xfrm>
          <a:off x="3746500" y="1676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59641</xdr:rowOff>
    </xdr:from>
    <xdr:ext cx="534377" cy="259045"/>
    <xdr:sp macro="" textlink="">
      <xdr:nvSpPr>
        <xdr:cNvPr id="257" name="テキスト ボックス 256"/>
        <xdr:cNvSpPr txBox="1"/>
      </xdr:nvSpPr>
      <xdr:spPr>
        <a:xfrm>
          <a:off x="3530111" y="1686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22597</xdr:rowOff>
    </xdr:from>
    <xdr:to>
      <xdr:col>15</xdr:col>
      <xdr:colOff>101600</xdr:colOff>
      <xdr:row>98</xdr:row>
      <xdr:rowOff>124197</xdr:rowOff>
    </xdr:to>
    <xdr:sp macro="" textlink="">
      <xdr:nvSpPr>
        <xdr:cNvPr id="258" name="楕円 257"/>
        <xdr:cNvSpPr/>
      </xdr:nvSpPr>
      <xdr:spPr>
        <a:xfrm>
          <a:off x="2857500" y="1682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115324</xdr:rowOff>
    </xdr:from>
    <xdr:ext cx="534377" cy="259045"/>
    <xdr:sp macro="" textlink="">
      <xdr:nvSpPr>
        <xdr:cNvPr id="259" name="テキスト ボックス 258"/>
        <xdr:cNvSpPr txBox="1"/>
      </xdr:nvSpPr>
      <xdr:spPr>
        <a:xfrm>
          <a:off x="2641111" y="169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43884</xdr:rowOff>
    </xdr:from>
    <xdr:to>
      <xdr:col>10</xdr:col>
      <xdr:colOff>165100</xdr:colOff>
      <xdr:row>98</xdr:row>
      <xdr:rowOff>145484</xdr:rowOff>
    </xdr:to>
    <xdr:sp macro="" textlink="">
      <xdr:nvSpPr>
        <xdr:cNvPr id="260" name="楕円 259"/>
        <xdr:cNvSpPr/>
      </xdr:nvSpPr>
      <xdr:spPr>
        <a:xfrm>
          <a:off x="1968500" y="1684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136611</xdr:rowOff>
    </xdr:from>
    <xdr:ext cx="534377" cy="259045"/>
    <xdr:sp macro="" textlink="">
      <xdr:nvSpPr>
        <xdr:cNvPr id="261" name="テキスト ボックス 260"/>
        <xdr:cNvSpPr txBox="1"/>
      </xdr:nvSpPr>
      <xdr:spPr>
        <a:xfrm>
          <a:off x="1752111" y="169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50409</xdr:rowOff>
    </xdr:from>
    <xdr:to>
      <xdr:col>6</xdr:col>
      <xdr:colOff>38100</xdr:colOff>
      <xdr:row>98</xdr:row>
      <xdr:rowOff>152009</xdr:rowOff>
    </xdr:to>
    <xdr:sp macro="" textlink="">
      <xdr:nvSpPr>
        <xdr:cNvPr id="262" name="楕円 261"/>
        <xdr:cNvSpPr/>
      </xdr:nvSpPr>
      <xdr:spPr>
        <a:xfrm>
          <a:off x="1079500" y="1685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143136</xdr:rowOff>
    </xdr:from>
    <xdr:ext cx="534377" cy="259045"/>
    <xdr:sp macro="" textlink="">
      <xdr:nvSpPr>
        <xdr:cNvPr id="263" name="テキスト ボックス 262"/>
        <xdr:cNvSpPr txBox="1"/>
      </xdr:nvSpPr>
      <xdr:spPr>
        <a:xfrm>
          <a:off x="863111" y="169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7" name="直線コネクタ 286"/>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0"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1" name="直線コネクタ 290"/>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3"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4" name="フローチャート: 判断 293"/>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6" name="フローチャート: 判断 295"/>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7" name="テキスト ボックス 296"/>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9" name="フローチャート: 判断 298"/>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300" name="テキスト ボックス 299"/>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2" name="フローチャート: 判断 301"/>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3" name="テキスト ボックス 302"/>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4" name="フローチャート: 判断 303"/>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5" name="テキスト ボックス 304"/>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4" name="直線コネクタ 343"/>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5"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6" name="直線コネクタ 345"/>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7"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8" name="直線コネクタ 347"/>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149778</xdr:rowOff>
    </xdr:from>
    <xdr:to>
      <xdr:col>55</xdr:col>
      <xdr:colOff>0</xdr:colOff>
      <xdr:row>58</xdr:row>
      <xdr:rowOff>158503</xdr:rowOff>
    </xdr:to>
    <xdr:cxnSp macro="">
      <xdr:nvCxnSpPr>
        <xdr:cNvPr id="349" name="直線コネクタ 348"/>
        <xdr:cNvCxnSpPr/>
      </xdr:nvCxnSpPr>
      <xdr:spPr>
        <a:xfrm>
          <a:off x="9639300" y="10093878"/>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50"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1" name="フローチャート: 判断 350"/>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149778</xdr:rowOff>
    </xdr:from>
    <xdr:to>
      <xdr:col>50</xdr:col>
      <xdr:colOff>114300</xdr:colOff>
      <xdr:row>58</xdr:row>
      <xdr:rowOff>170904</xdr:rowOff>
    </xdr:to>
    <xdr:cxnSp macro="">
      <xdr:nvCxnSpPr>
        <xdr:cNvPr id="352" name="直線コネクタ 351"/>
        <xdr:cNvCxnSpPr/>
      </xdr:nvCxnSpPr>
      <xdr:spPr>
        <a:xfrm flipV="1">
          <a:off x="8750300" y="10093878"/>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3" name="フローチャート: 判断 352"/>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4" name="テキスト ボックス 353"/>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170904</xdr:rowOff>
    </xdr:from>
    <xdr:to>
      <xdr:col>45</xdr:col>
      <xdr:colOff>177800</xdr:colOff>
      <xdr:row>59</xdr:row>
      <xdr:rowOff>15722</xdr:rowOff>
    </xdr:to>
    <xdr:cxnSp macro="">
      <xdr:nvCxnSpPr>
        <xdr:cNvPr id="355" name="直線コネクタ 354"/>
        <xdr:cNvCxnSpPr/>
      </xdr:nvCxnSpPr>
      <xdr:spPr>
        <a:xfrm flipV="1">
          <a:off x="7861300" y="10115004"/>
          <a:ext cx="8890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6" name="フローチャート: 判断 355"/>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7" name="テキスト ボックス 356"/>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166503</xdr:rowOff>
    </xdr:from>
    <xdr:to>
      <xdr:col>41</xdr:col>
      <xdr:colOff>50800</xdr:colOff>
      <xdr:row>59</xdr:row>
      <xdr:rowOff>15722</xdr:rowOff>
    </xdr:to>
    <xdr:cxnSp macro="">
      <xdr:nvCxnSpPr>
        <xdr:cNvPr id="358" name="直線コネクタ 357"/>
        <xdr:cNvCxnSpPr/>
      </xdr:nvCxnSpPr>
      <xdr:spPr>
        <a:xfrm>
          <a:off x="6972300" y="10110603"/>
          <a:ext cx="889000" cy="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9" name="フローチャート: 判断 358"/>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60" name="テキスト ボックス 359"/>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1" name="フローチャート: 判断 360"/>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2" name="テキスト ボックス 361"/>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107703</xdr:rowOff>
    </xdr:from>
    <xdr:to>
      <xdr:col>55</xdr:col>
      <xdr:colOff>50800</xdr:colOff>
      <xdr:row>59</xdr:row>
      <xdr:rowOff>37853</xdr:rowOff>
    </xdr:to>
    <xdr:sp macro="" textlink="">
      <xdr:nvSpPr>
        <xdr:cNvPr id="368" name="楕円 367"/>
        <xdr:cNvSpPr/>
      </xdr:nvSpPr>
      <xdr:spPr>
        <a:xfrm>
          <a:off x="10426700" y="100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24446</xdr:rowOff>
    </xdr:from>
    <xdr:ext cx="469744" cy="259045"/>
    <xdr:sp macro="" textlink="">
      <xdr:nvSpPr>
        <xdr:cNvPr id="369" name="農林水産業費該当値テキスト"/>
        <xdr:cNvSpPr txBox="1"/>
      </xdr:nvSpPr>
      <xdr:spPr>
        <a:xfrm>
          <a:off x="10528300" y="996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98978</xdr:rowOff>
    </xdr:from>
    <xdr:to>
      <xdr:col>50</xdr:col>
      <xdr:colOff>165100</xdr:colOff>
      <xdr:row>59</xdr:row>
      <xdr:rowOff>29128</xdr:rowOff>
    </xdr:to>
    <xdr:sp macro="" textlink="">
      <xdr:nvSpPr>
        <xdr:cNvPr id="370" name="楕円 369"/>
        <xdr:cNvSpPr/>
      </xdr:nvSpPr>
      <xdr:spPr>
        <a:xfrm>
          <a:off x="9588500" y="100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20255</xdr:rowOff>
    </xdr:from>
    <xdr:ext cx="469744" cy="259045"/>
    <xdr:sp macro="" textlink="">
      <xdr:nvSpPr>
        <xdr:cNvPr id="371" name="テキスト ボックス 370"/>
        <xdr:cNvSpPr txBox="1"/>
      </xdr:nvSpPr>
      <xdr:spPr>
        <a:xfrm>
          <a:off x="9404428" y="1013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120104</xdr:rowOff>
    </xdr:from>
    <xdr:to>
      <xdr:col>46</xdr:col>
      <xdr:colOff>38100</xdr:colOff>
      <xdr:row>59</xdr:row>
      <xdr:rowOff>50254</xdr:rowOff>
    </xdr:to>
    <xdr:sp macro="" textlink="">
      <xdr:nvSpPr>
        <xdr:cNvPr id="372" name="楕円 371"/>
        <xdr:cNvSpPr/>
      </xdr:nvSpPr>
      <xdr:spPr>
        <a:xfrm>
          <a:off x="8699500" y="100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41381</xdr:rowOff>
    </xdr:from>
    <xdr:ext cx="469744" cy="259045"/>
    <xdr:sp macro="" textlink="">
      <xdr:nvSpPr>
        <xdr:cNvPr id="373" name="テキスト ボックス 372"/>
        <xdr:cNvSpPr txBox="1"/>
      </xdr:nvSpPr>
      <xdr:spPr>
        <a:xfrm>
          <a:off x="8515428" y="1015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136372</xdr:rowOff>
    </xdr:from>
    <xdr:to>
      <xdr:col>41</xdr:col>
      <xdr:colOff>101600</xdr:colOff>
      <xdr:row>59</xdr:row>
      <xdr:rowOff>66522</xdr:rowOff>
    </xdr:to>
    <xdr:sp macro="" textlink="">
      <xdr:nvSpPr>
        <xdr:cNvPr id="374" name="楕円 373"/>
        <xdr:cNvSpPr/>
      </xdr:nvSpPr>
      <xdr:spPr>
        <a:xfrm>
          <a:off x="7810500" y="100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57649</xdr:rowOff>
    </xdr:from>
    <xdr:ext cx="469744" cy="259045"/>
    <xdr:sp macro="" textlink="">
      <xdr:nvSpPr>
        <xdr:cNvPr id="375" name="テキスト ボックス 374"/>
        <xdr:cNvSpPr txBox="1"/>
      </xdr:nvSpPr>
      <xdr:spPr>
        <a:xfrm>
          <a:off x="7626428" y="101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115703</xdr:rowOff>
    </xdr:from>
    <xdr:to>
      <xdr:col>36</xdr:col>
      <xdr:colOff>165100</xdr:colOff>
      <xdr:row>59</xdr:row>
      <xdr:rowOff>45853</xdr:rowOff>
    </xdr:to>
    <xdr:sp macro="" textlink="">
      <xdr:nvSpPr>
        <xdr:cNvPr id="376" name="楕円 375"/>
        <xdr:cNvSpPr/>
      </xdr:nvSpPr>
      <xdr:spPr>
        <a:xfrm>
          <a:off x="6921500" y="100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36980</xdr:rowOff>
    </xdr:from>
    <xdr:ext cx="469744" cy="259045"/>
    <xdr:sp macro="" textlink="">
      <xdr:nvSpPr>
        <xdr:cNvPr id="377" name="テキスト ボックス 376"/>
        <xdr:cNvSpPr txBox="1"/>
      </xdr:nvSpPr>
      <xdr:spPr>
        <a:xfrm>
          <a:off x="6737428" y="1015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1" name="直線コネクタ 400"/>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2"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3" name="直線コネクタ 402"/>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4"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5" name="直線コネクタ 404"/>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132499</xdr:rowOff>
    </xdr:from>
    <xdr:to>
      <xdr:col>55</xdr:col>
      <xdr:colOff>0</xdr:colOff>
      <xdr:row>78</xdr:row>
      <xdr:rowOff>125794</xdr:rowOff>
    </xdr:to>
    <xdr:cxnSp macro="">
      <xdr:nvCxnSpPr>
        <xdr:cNvPr id="406" name="直線コネクタ 405"/>
        <xdr:cNvCxnSpPr/>
      </xdr:nvCxnSpPr>
      <xdr:spPr>
        <a:xfrm>
          <a:off x="9639300" y="13334149"/>
          <a:ext cx="838200" cy="16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7"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8" name="フローチャート: 判断 407"/>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132499</xdr:rowOff>
    </xdr:from>
    <xdr:to>
      <xdr:col>50</xdr:col>
      <xdr:colOff>114300</xdr:colOff>
      <xdr:row>78</xdr:row>
      <xdr:rowOff>63195</xdr:rowOff>
    </xdr:to>
    <xdr:cxnSp macro="">
      <xdr:nvCxnSpPr>
        <xdr:cNvPr id="409" name="直線コネクタ 408"/>
        <xdr:cNvCxnSpPr/>
      </xdr:nvCxnSpPr>
      <xdr:spPr>
        <a:xfrm flipV="1">
          <a:off x="8750300" y="13334149"/>
          <a:ext cx="889000" cy="10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10" name="フローチャート: 判断 409"/>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1" name="テキスト ボックス 410"/>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63195</xdr:rowOff>
    </xdr:from>
    <xdr:to>
      <xdr:col>45</xdr:col>
      <xdr:colOff>177800</xdr:colOff>
      <xdr:row>78</xdr:row>
      <xdr:rowOff>122746</xdr:rowOff>
    </xdr:to>
    <xdr:cxnSp macro="">
      <xdr:nvCxnSpPr>
        <xdr:cNvPr id="412" name="直線コネクタ 411"/>
        <xdr:cNvCxnSpPr/>
      </xdr:nvCxnSpPr>
      <xdr:spPr>
        <a:xfrm flipV="1">
          <a:off x="7861300" y="13436295"/>
          <a:ext cx="889000" cy="5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3" name="フローチャート: 判断 412"/>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4" name="テキスト ボックス 413"/>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122746</xdr:rowOff>
    </xdr:from>
    <xdr:to>
      <xdr:col>41</xdr:col>
      <xdr:colOff>50800</xdr:colOff>
      <xdr:row>78</xdr:row>
      <xdr:rowOff>167627</xdr:rowOff>
    </xdr:to>
    <xdr:cxnSp macro="">
      <xdr:nvCxnSpPr>
        <xdr:cNvPr id="415" name="直線コネクタ 414"/>
        <xdr:cNvCxnSpPr/>
      </xdr:nvCxnSpPr>
      <xdr:spPr>
        <a:xfrm flipV="1">
          <a:off x="6972300" y="13495846"/>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6" name="フローチャート: 判断 415"/>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7" name="テキスト ボックス 416"/>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8" name="フローチャート: 判断 417"/>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9" name="テキスト ボックス 418"/>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74994</xdr:rowOff>
    </xdr:from>
    <xdr:to>
      <xdr:col>55</xdr:col>
      <xdr:colOff>50800</xdr:colOff>
      <xdr:row>79</xdr:row>
      <xdr:rowOff>5144</xdr:rowOff>
    </xdr:to>
    <xdr:sp macro="" textlink="">
      <xdr:nvSpPr>
        <xdr:cNvPr id="425" name="楕円 424"/>
        <xdr:cNvSpPr/>
      </xdr:nvSpPr>
      <xdr:spPr>
        <a:xfrm>
          <a:off x="10426700" y="134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161371</xdr:rowOff>
    </xdr:from>
    <xdr:ext cx="469744" cy="259045"/>
    <xdr:sp macro="" textlink="">
      <xdr:nvSpPr>
        <xdr:cNvPr id="426" name="商工費該当値テキスト"/>
        <xdr:cNvSpPr txBox="1"/>
      </xdr:nvSpPr>
      <xdr:spPr>
        <a:xfrm>
          <a:off x="10528300" y="133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81699</xdr:rowOff>
    </xdr:from>
    <xdr:to>
      <xdr:col>50</xdr:col>
      <xdr:colOff>165100</xdr:colOff>
      <xdr:row>78</xdr:row>
      <xdr:rowOff>11849</xdr:rowOff>
    </xdr:to>
    <xdr:sp macro="" textlink="">
      <xdr:nvSpPr>
        <xdr:cNvPr id="427" name="楕円 426"/>
        <xdr:cNvSpPr/>
      </xdr:nvSpPr>
      <xdr:spPr>
        <a:xfrm>
          <a:off x="9588500" y="132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2976</xdr:rowOff>
    </xdr:from>
    <xdr:ext cx="469744" cy="259045"/>
    <xdr:sp macro="" textlink="">
      <xdr:nvSpPr>
        <xdr:cNvPr id="428" name="テキスト ボックス 427"/>
        <xdr:cNvSpPr txBox="1"/>
      </xdr:nvSpPr>
      <xdr:spPr>
        <a:xfrm>
          <a:off x="9404428" y="133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12395</xdr:rowOff>
    </xdr:from>
    <xdr:to>
      <xdr:col>46</xdr:col>
      <xdr:colOff>38100</xdr:colOff>
      <xdr:row>78</xdr:row>
      <xdr:rowOff>113995</xdr:rowOff>
    </xdr:to>
    <xdr:sp macro="" textlink="">
      <xdr:nvSpPr>
        <xdr:cNvPr id="429" name="楕円 428"/>
        <xdr:cNvSpPr/>
      </xdr:nvSpPr>
      <xdr:spPr>
        <a:xfrm>
          <a:off x="8699500" y="133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105122</xdr:rowOff>
    </xdr:from>
    <xdr:ext cx="469744" cy="259045"/>
    <xdr:sp macro="" textlink="">
      <xdr:nvSpPr>
        <xdr:cNvPr id="430" name="テキスト ボックス 429"/>
        <xdr:cNvSpPr txBox="1"/>
      </xdr:nvSpPr>
      <xdr:spPr>
        <a:xfrm>
          <a:off x="8515428" y="1347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71946</xdr:rowOff>
    </xdr:from>
    <xdr:to>
      <xdr:col>41</xdr:col>
      <xdr:colOff>101600</xdr:colOff>
      <xdr:row>79</xdr:row>
      <xdr:rowOff>2096</xdr:rowOff>
    </xdr:to>
    <xdr:sp macro="" textlink="">
      <xdr:nvSpPr>
        <xdr:cNvPr id="431" name="楕円 430"/>
        <xdr:cNvSpPr/>
      </xdr:nvSpPr>
      <xdr:spPr>
        <a:xfrm>
          <a:off x="7810500" y="134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164673</xdr:rowOff>
    </xdr:from>
    <xdr:ext cx="469744" cy="259045"/>
    <xdr:sp macro="" textlink="">
      <xdr:nvSpPr>
        <xdr:cNvPr id="432" name="テキスト ボックス 431"/>
        <xdr:cNvSpPr txBox="1"/>
      </xdr:nvSpPr>
      <xdr:spPr>
        <a:xfrm>
          <a:off x="7626428" y="1353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116827</xdr:rowOff>
    </xdr:from>
    <xdr:to>
      <xdr:col>36</xdr:col>
      <xdr:colOff>165100</xdr:colOff>
      <xdr:row>79</xdr:row>
      <xdr:rowOff>46977</xdr:rowOff>
    </xdr:to>
    <xdr:sp macro="" textlink="">
      <xdr:nvSpPr>
        <xdr:cNvPr id="433" name="楕円 432"/>
        <xdr:cNvSpPr/>
      </xdr:nvSpPr>
      <xdr:spPr>
        <a:xfrm>
          <a:off x="6921500" y="134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38104</xdr:rowOff>
    </xdr:from>
    <xdr:ext cx="469744" cy="259045"/>
    <xdr:sp macro="" textlink="">
      <xdr:nvSpPr>
        <xdr:cNvPr id="434" name="テキスト ボックス 433"/>
        <xdr:cNvSpPr txBox="1"/>
      </xdr:nvSpPr>
      <xdr:spPr>
        <a:xfrm>
          <a:off x="6737428" y="1358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1" name="直線コネクタ 460"/>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2"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3" name="直線コネクタ 462"/>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4"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5" name="直線コネクタ 464"/>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140337</xdr:rowOff>
    </xdr:from>
    <xdr:to>
      <xdr:col>55</xdr:col>
      <xdr:colOff>0</xdr:colOff>
      <xdr:row>99</xdr:row>
      <xdr:rowOff>52048</xdr:rowOff>
    </xdr:to>
    <xdr:cxnSp macro="">
      <xdr:nvCxnSpPr>
        <xdr:cNvPr id="466" name="直線コネクタ 465"/>
        <xdr:cNvCxnSpPr/>
      </xdr:nvCxnSpPr>
      <xdr:spPr>
        <a:xfrm flipV="1">
          <a:off x="9639300" y="16942437"/>
          <a:ext cx="838200" cy="8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7" name="土木費平均値テキスト"/>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8" name="フローチャート: 判断 467"/>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52048</xdr:rowOff>
    </xdr:from>
    <xdr:to>
      <xdr:col>50</xdr:col>
      <xdr:colOff>114300</xdr:colOff>
      <xdr:row>99</xdr:row>
      <xdr:rowOff>81603</xdr:rowOff>
    </xdr:to>
    <xdr:cxnSp macro="">
      <xdr:nvCxnSpPr>
        <xdr:cNvPr id="469" name="直線コネクタ 468"/>
        <xdr:cNvCxnSpPr/>
      </xdr:nvCxnSpPr>
      <xdr:spPr>
        <a:xfrm flipV="1">
          <a:off x="8750300" y="17025598"/>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70" name="フローチャート: 判断 469"/>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1" name="テキスト ボックス 470"/>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81603</xdr:rowOff>
    </xdr:from>
    <xdr:to>
      <xdr:col>45</xdr:col>
      <xdr:colOff>177800</xdr:colOff>
      <xdr:row>99</xdr:row>
      <xdr:rowOff>112905</xdr:rowOff>
    </xdr:to>
    <xdr:cxnSp macro="">
      <xdr:nvCxnSpPr>
        <xdr:cNvPr id="472" name="直線コネクタ 471"/>
        <xdr:cNvCxnSpPr/>
      </xdr:nvCxnSpPr>
      <xdr:spPr>
        <a:xfrm flipV="1">
          <a:off x="7861300" y="17055153"/>
          <a:ext cx="889000" cy="3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3" name="フローチャート: 判断 472"/>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4" name="テキスト ボックス 473"/>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8990</xdr:rowOff>
    </xdr:from>
    <xdr:to>
      <xdr:col>41</xdr:col>
      <xdr:colOff>50800</xdr:colOff>
      <xdr:row>99</xdr:row>
      <xdr:rowOff>112905</xdr:rowOff>
    </xdr:to>
    <xdr:cxnSp macro="">
      <xdr:nvCxnSpPr>
        <xdr:cNvPr id="475" name="直線コネクタ 474"/>
        <xdr:cNvCxnSpPr/>
      </xdr:nvCxnSpPr>
      <xdr:spPr>
        <a:xfrm>
          <a:off x="6972300" y="16982540"/>
          <a:ext cx="889000" cy="10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6" name="フローチャート: 判断 475"/>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7" name="テキスト ボックス 476"/>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8" name="フローチャート: 判断 477"/>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9" name="テキスト ボックス 478"/>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89537</xdr:rowOff>
    </xdr:from>
    <xdr:to>
      <xdr:col>55</xdr:col>
      <xdr:colOff>50800</xdr:colOff>
      <xdr:row>99</xdr:row>
      <xdr:rowOff>19687</xdr:rowOff>
    </xdr:to>
    <xdr:sp macro="" textlink="">
      <xdr:nvSpPr>
        <xdr:cNvPr id="485" name="楕円 484"/>
        <xdr:cNvSpPr/>
      </xdr:nvSpPr>
      <xdr:spPr>
        <a:xfrm>
          <a:off x="10426700" y="168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67964</xdr:rowOff>
    </xdr:from>
    <xdr:ext cx="534377" cy="259045"/>
    <xdr:sp macro="" textlink="">
      <xdr:nvSpPr>
        <xdr:cNvPr id="486" name="土木費該当値テキスト"/>
        <xdr:cNvSpPr txBox="1"/>
      </xdr:nvSpPr>
      <xdr:spPr>
        <a:xfrm>
          <a:off x="10528300" y="1687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1248</xdr:rowOff>
    </xdr:from>
    <xdr:to>
      <xdr:col>50</xdr:col>
      <xdr:colOff>165100</xdr:colOff>
      <xdr:row>99</xdr:row>
      <xdr:rowOff>102848</xdr:rowOff>
    </xdr:to>
    <xdr:sp macro="" textlink="">
      <xdr:nvSpPr>
        <xdr:cNvPr id="487" name="楕円 486"/>
        <xdr:cNvSpPr/>
      </xdr:nvSpPr>
      <xdr:spPr>
        <a:xfrm>
          <a:off x="9588500" y="169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93975</xdr:rowOff>
    </xdr:from>
    <xdr:ext cx="534377" cy="259045"/>
    <xdr:sp macro="" textlink="">
      <xdr:nvSpPr>
        <xdr:cNvPr id="488" name="テキスト ボックス 487"/>
        <xdr:cNvSpPr txBox="1"/>
      </xdr:nvSpPr>
      <xdr:spPr>
        <a:xfrm>
          <a:off x="9372111" y="170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30803</xdr:rowOff>
    </xdr:from>
    <xdr:to>
      <xdr:col>46</xdr:col>
      <xdr:colOff>38100</xdr:colOff>
      <xdr:row>99</xdr:row>
      <xdr:rowOff>132403</xdr:rowOff>
    </xdr:to>
    <xdr:sp macro="" textlink="">
      <xdr:nvSpPr>
        <xdr:cNvPr id="489" name="楕円 488"/>
        <xdr:cNvSpPr/>
      </xdr:nvSpPr>
      <xdr:spPr>
        <a:xfrm>
          <a:off x="8699500" y="1700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123530</xdr:rowOff>
    </xdr:from>
    <xdr:ext cx="534377" cy="259045"/>
    <xdr:sp macro="" textlink="">
      <xdr:nvSpPr>
        <xdr:cNvPr id="490" name="テキスト ボックス 489"/>
        <xdr:cNvSpPr txBox="1"/>
      </xdr:nvSpPr>
      <xdr:spPr>
        <a:xfrm>
          <a:off x="8483111" y="1709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62105</xdr:rowOff>
    </xdr:from>
    <xdr:to>
      <xdr:col>41</xdr:col>
      <xdr:colOff>101600</xdr:colOff>
      <xdr:row>99</xdr:row>
      <xdr:rowOff>163705</xdr:rowOff>
    </xdr:to>
    <xdr:sp macro="" textlink="">
      <xdr:nvSpPr>
        <xdr:cNvPr id="491" name="楕円 490"/>
        <xdr:cNvSpPr/>
      </xdr:nvSpPr>
      <xdr:spPr>
        <a:xfrm>
          <a:off x="7810500" y="170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154832</xdr:rowOff>
    </xdr:from>
    <xdr:ext cx="534377" cy="259045"/>
    <xdr:sp macro="" textlink="">
      <xdr:nvSpPr>
        <xdr:cNvPr id="492" name="テキスト ボックス 491"/>
        <xdr:cNvSpPr txBox="1"/>
      </xdr:nvSpPr>
      <xdr:spPr>
        <a:xfrm>
          <a:off x="7594111" y="171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129640</xdr:rowOff>
    </xdr:from>
    <xdr:to>
      <xdr:col>36</xdr:col>
      <xdr:colOff>165100</xdr:colOff>
      <xdr:row>99</xdr:row>
      <xdr:rowOff>59790</xdr:rowOff>
    </xdr:to>
    <xdr:sp macro="" textlink="">
      <xdr:nvSpPr>
        <xdr:cNvPr id="493" name="楕円 492"/>
        <xdr:cNvSpPr/>
      </xdr:nvSpPr>
      <xdr:spPr>
        <a:xfrm>
          <a:off x="6921500" y="1693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50917</xdr:rowOff>
    </xdr:from>
    <xdr:ext cx="534377" cy="259045"/>
    <xdr:sp macro="" textlink="">
      <xdr:nvSpPr>
        <xdr:cNvPr id="494" name="テキスト ボックス 493"/>
        <xdr:cNvSpPr txBox="1"/>
      </xdr:nvSpPr>
      <xdr:spPr>
        <a:xfrm>
          <a:off x="6705111" y="1702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7" name="直線コネクタ 516"/>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8"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9" name="直線コネクタ 518"/>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20"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1" name="直線コネクタ 520"/>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77155</xdr:rowOff>
    </xdr:from>
    <xdr:to>
      <xdr:col>85</xdr:col>
      <xdr:colOff>127000</xdr:colOff>
      <xdr:row>38</xdr:row>
      <xdr:rowOff>86299</xdr:rowOff>
    </xdr:to>
    <xdr:cxnSp macro="">
      <xdr:nvCxnSpPr>
        <xdr:cNvPr id="522" name="直線コネクタ 521"/>
        <xdr:cNvCxnSpPr/>
      </xdr:nvCxnSpPr>
      <xdr:spPr>
        <a:xfrm>
          <a:off x="15481300" y="659225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3"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4" name="フローチャート: 判断 523"/>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47848</xdr:rowOff>
    </xdr:from>
    <xdr:to>
      <xdr:col>81</xdr:col>
      <xdr:colOff>50800</xdr:colOff>
      <xdr:row>38</xdr:row>
      <xdr:rowOff>77155</xdr:rowOff>
    </xdr:to>
    <xdr:cxnSp macro="">
      <xdr:nvCxnSpPr>
        <xdr:cNvPr id="525" name="直線コネクタ 524"/>
        <xdr:cNvCxnSpPr/>
      </xdr:nvCxnSpPr>
      <xdr:spPr>
        <a:xfrm>
          <a:off x="14592300" y="6562948"/>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6" name="フローチャート: 判断 525"/>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7" name="テキスト ボックス 526"/>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47848</xdr:rowOff>
    </xdr:from>
    <xdr:to>
      <xdr:col>76</xdr:col>
      <xdr:colOff>114300</xdr:colOff>
      <xdr:row>38</xdr:row>
      <xdr:rowOff>100975</xdr:rowOff>
    </xdr:to>
    <xdr:cxnSp macro="">
      <xdr:nvCxnSpPr>
        <xdr:cNvPr id="528" name="直線コネクタ 527"/>
        <xdr:cNvCxnSpPr/>
      </xdr:nvCxnSpPr>
      <xdr:spPr>
        <a:xfrm flipV="1">
          <a:off x="13703300" y="6562948"/>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9" name="フローチャート: 判断 528"/>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30" name="テキスト ボックス 529"/>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73223</xdr:rowOff>
    </xdr:from>
    <xdr:to>
      <xdr:col>71</xdr:col>
      <xdr:colOff>177800</xdr:colOff>
      <xdr:row>38</xdr:row>
      <xdr:rowOff>100975</xdr:rowOff>
    </xdr:to>
    <xdr:cxnSp macro="">
      <xdr:nvCxnSpPr>
        <xdr:cNvPr id="531" name="直線コネクタ 530"/>
        <xdr:cNvCxnSpPr/>
      </xdr:nvCxnSpPr>
      <xdr:spPr>
        <a:xfrm>
          <a:off x="12814300" y="6588323"/>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2" name="フローチャート: 判断 531"/>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3" name="テキスト ボックス 532"/>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4" name="フローチャート: 判断 533"/>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5" name="テキスト ボックス 534"/>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35499</xdr:rowOff>
    </xdr:from>
    <xdr:to>
      <xdr:col>85</xdr:col>
      <xdr:colOff>177800</xdr:colOff>
      <xdr:row>38</xdr:row>
      <xdr:rowOff>137099</xdr:rowOff>
    </xdr:to>
    <xdr:sp macro="" textlink="">
      <xdr:nvSpPr>
        <xdr:cNvPr id="541" name="楕円 540"/>
        <xdr:cNvSpPr/>
      </xdr:nvSpPr>
      <xdr:spPr>
        <a:xfrm>
          <a:off x="16268700" y="655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121876</xdr:rowOff>
    </xdr:from>
    <xdr:ext cx="534377" cy="259045"/>
    <xdr:sp macro="" textlink="">
      <xdr:nvSpPr>
        <xdr:cNvPr id="542" name="消防費該当値テキスト"/>
        <xdr:cNvSpPr txBox="1"/>
      </xdr:nvSpPr>
      <xdr:spPr>
        <a:xfrm>
          <a:off x="16370300" y="646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26355</xdr:rowOff>
    </xdr:from>
    <xdr:to>
      <xdr:col>81</xdr:col>
      <xdr:colOff>101600</xdr:colOff>
      <xdr:row>38</xdr:row>
      <xdr:rowOff>127955</xdr:rowOff>
    </xdr:to>
    <xdr:sp macro="" textlink="">
      <xdr:nvSpPr>
        <xdr:cNvPr id="543" name="楕円 542"/>
        <xdr:cNvSpPr/>
      </xdr:nvSpPr>
      <xdr:spPr>
        <a:xfrm>
          <a:off x="15430500" y="65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119082</xdr:rowOff>
    </xdr:from>
    <xdr:ext cx="534377" cy="259045"/>
    <xdr:sp macro="" textlink="">
      <xdr:nvSpPr>
        <xdr:cNvPr id="544" name="テキスト ボックス 543"/>
        <xdr:cNvSpPr txBox="1"/>
      </xdr:nvSpPr>
      <xdr:spPr>
        <a:xfrm>
          <a:off x="15214111" y="663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168498</xdr:rowOff>
    </xdr:from>
    <xdr:to>
      <xdr:col>76</xdr:col>
      <xdr:colOff>165100</xdr:colOff>
      <xdr:row>38</xdr:row>
      <xdr:rowOff>98648</xdr:rowOff>
    </xdr:to>
    <xdr:sp macro="" textlink="">
      <xdr:nvSpPr>
        <xdr:cNvPr id="545" name="楕円 544"/>
        <xdr:cNvSpPr/>
      </xdr:nvSpPr>
      <xdr:spPr>
        <a:xfrm>
          <a:off x="14541500" y="651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89775</xdr:rowOff>
    </xdr:from>
    <xdr:ext cx="534377" cy="259045"/>
    <xdr:sp macro="" textlink="">
      <xdr:nvSpPr>
        <xdr:cNvPr id="546" name="テキスト ボックス 545"/>
        <xdr:cNvSpPr txBox="1"/>
      </xdr:nvSpPr>
      <xdr:spPr>
        <a:xfrm>
          <a:off x="14325111" y="66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50175</xdr:rowOff>
    </xdr:from>
    <xdr:to>
      <xdr:col>72</xdr:col>
      <xdr:colOff>38100</xdr:colOff>
      <xdr:row>38</xdr:row>
      <xdr:rowOff>151775</xdr:rowOff>
    </xdr:to>
    <xdr:sp macro="" textlink="">
      <xdr:nvSpPr>
        <xdr:cNvPr id="547" name="楕円 546"/>
        <xdr:cNvSpPr/>
      </xdr:nvSpPr>
      <xdr:spPr>
        <a:xfrm>
          <a:off x="13652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142902</xdr:rowOff>
    </xdr:from>
    <xdr:ext cx="534377" cy="259045"/>
    <xdr:sp macro="" textlink="">
      <xdr:nvSpPr>
        <xdr:cNvPr id="548" name="テキスト ボックス 547"/>
        <xdr:cNvSpPr txBox="1"/>
      </xdr:nvSpPr>
      <xdr:spPr>
        <a:xfrm>
          <a:off x="13436111" y="665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22423</xdr:rowOff>
    </xdr:from>
    <xdr:to>
      <xdr:col>67</xdr:col>
      <xdr:colOff>101600</xdr:colOff>
      <xdr:row>38</xdr:row>
      <xdr:rowOff>124023</xdr:rowOff>
    </xdr:to>
    <xdr:sp macro="" textlink="">
      <xdr:nvSpPr>
        <xdr:cNvPr id="549" name="楕円 548"/>
        <xdr:cNvSpPr/>
      </xdr:nvSpPr>
      <xdr:spPr>
        <a:xfrm>
          <a:off x="12763500" y="65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115150</xdr:rowOff>
    </xdr:from>
    <xdr:ext cx="534377" cy="259045"/>
    <xdr:sp macro="" textlink="">
      <xdr:nvSpPr>
        <xdr:cNvPr id="550" name="テキスト ボックス 549"/>
        <xdr:cNvSpPr txBox="1"/>
      </xdr:nvSpPr>
      <xdr:spPr>
        <a:xfrm>
          <a:off x="12547111" y="66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5" name="直線コネクタ 574"/>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6"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7" name="直線コネクタ 576"/>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8"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9" name="直線コネクタ 578"/>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83350</xdr:rowOff>
    </xdr:from>
    <xdr:to>
      <xdr:col>85</xdr:col>
      <xdr:colOff>127000</xdr:colOff>
      <xdr:row>56</xdr:row>
      <xdr:rowOff>113297</xdr:rowOff>
    </xdr:to>
    <xdr:cxnSp macro="">
      <xdr:nvCxnSpPr>
        <xdr:cNvPr id="580" name="直線コネクタ 579"/>
        <xdr:cNvCxnSpPr/>
      </xdr:nvCxnSpPr>
      <xdr:spPr>
        <a:xfrm>
          <a:off x="15481300" y="9684550"/>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1" name="教育費平均値テキスト"/>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2" name="フローチャート: 判断 581"/>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69844</xdr:rowOff>
    </xdr:from>
    <xdr:to>
      <xdr:col>81</xdr:col>
      <xdr:colOff>50800</xdr:colOff>
      <xdr:row>56</xdr:row>
      <xdr:rowOff>83350</xdr:rowOff>
    </xdr:to>
    <xdr:cxnSp macro="">
      <xdr:nvCxnSpPr>
        <xdr:cNvPr id="583" name="直線コネクタ 582"/>
        <xdr:cNvCxnSpPr/>
      </xdr:nvCxnSpPr>
      <xdr:spPr>
        <a:xfrm>
          <a:off x="14592300" y="9499594"/>
          <a:ext cx="889000" cy="18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4" name="フローチャート: 判断 583"/>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5" name="テキスト ボックス 584"/>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69844</xdr:rowOff>
    </xdr:from>
    <xdr:to>
      <xdr:col>76</xdr:col>
      <xdr:colOff>114300</xdr:colOff>
      <xdr:row>55</xdr:row>
      <xdr:rowOff>104953</xdr:rowOff>
    </xdr:to>
    <xdr:cxnSp macro="">
      <xdr:nvCxnSpPr>
        <xdr:cNvPr id="586" name="直線コネクタ 585"/>
        <xdr:cNvCxnSpPr/>
      </xdr:nvCxnSpPr>
      <xdr:spPr>
        <a:xfrm flipV="1">
          <a:off x="13703300" y="9499594"/>
          <a:ext cx="889000" cy="3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7" name="フローチャート: 判断 586"/>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8" name="テキスト ボックス 587"/>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104953</xdr:rowOff>
    </xdr:from>
    <xdr:to>
      <xdr:col>71</xdr:col>
      <xdr:colOff>177800</xdr:colOff>
      <xdr:row>57</xdr:row>
      <xdr:rowOff>85217</xdr:rowOff>
    </xdr:to>
    <xdr:cxnSp macro="">
      <xdr:nvCxnSpPr>
        <xdr:cNvPr id="589" name="直線コネクタ 588"/>
        <xdr:cNvCxnSpPr/>
      </xdr:nvCxnSpPr>
      <xdr:spPr>
        <a:xfrm flipV="1">
          <a:off x="12814300" y="9534703"/>
          <a:ext cx="889000" cy="3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90" name="フローチャート: 判断 589"/>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1" name="テキスト ボックス 590"/>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2" name="フローチャート: 判断 591"/>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3" name="テキスト ボックス 592"/>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62497</xdr:rowOff>
    </xdr:from>
    <xdr:to>
      <xdr:col>85</xdr:col>
      <xdr:colOff>177800</xdr:colOff>
      <xdr:row>56</xdr:row>
      <xdr:rowOff>164097</xdr:rowOff>
    </xdr:to>
    <xdr:sp macro="" textlink="">
      <xdr:nvSpPr>
        <xdr:cNvPr id="599" name="楕円 598"/>
        <xdr:cNvSpPr/>
      </xdr:nvSpPr>
      <xdr:spPr>
        <a:xfrm>
          <a:off x="16268700" y="96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40924</xdr:rowOff>
    </xdr:from>
    <xdr:ext cx="534377" cy="259045"/>
    <xdr:sp macro="" textlink="">
      <xdr:nvSpPr>
        <xdr:cNvPr id="600" name="教育費該当値テキスト"/>
        <xdr:cNvSpPr txBox="1"/>
      </xdr:nvSpPr>
      <xdr:spPr>
        <a:xfrm>
          <a:off x="16370300" y="96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32550</xdr:rowOff>
    </xdr:from>
    <xdr:to>
      <xdr:col>81</xdr:col>
      <xdr:colOff>101600</xdr:colOff>
      <xdr:row>56</xdr:row>
      <xdr:rowOff>134150</xdr:rowOff>
    </xdr:to>
    <xdr:sp macro="" textlink="">
      <xdr:nvSpPr>
        <xdr:cNvPr id="601" name="楕円 600"/>
        <xdr:cNvSpPr/>
      </xdr:nvSpPr>
      <xdr:spPr>
        <a:xfrm>
          <a:off x="15430500" y="96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125277</xdr:rowOff>
    </xdr:from>
    <xdr:ext cx="534377" cy="259045"/>
    <xdr:sp macro="" textlink="">
      <xdr:nvSpPr>
        <xdr:cNvPr id="602" name="テキスト ボックス 601"/>
        <xdr:cNvSpPr txBox="1"/>
      </xdr:nvSpPr>
      <xdr:spPr>
        <a:xfrm>
          <a:off x="15214111" y="972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19044</xdr:rowOff>
    </xdr:from>
    <xdr:to>
      <xdr:col>76</xdr:col>
      <xdr:colOff>165100</xdr:colOff>
      <xdr:row>55</xdr:row>
      <xdr:rowOff>120644</xdr:rowOff>
    </xdr:to>
    <xdr:sp macro="" textlink="">
      <xdr:nvSpPr>
        <xdr:cNvPr id="603" name="楕円 602"/>
        <xdr:cNvSpPr/>
      </xdr:nvSpPr>
      <xdr:spPr>
        <a:xfrm>
          <a:off x="14541500" y="944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137171</xdr:rowOff>
    </xdr:from>
    <xdr:ext cx="534377" cy="259045"/>
    <xdr:sp macro="" textlink="">
      <xdr:nvSpPr>
        <xdr:cNvPr id="604" name="テキスト ボックス 603"/>
        <xdr:cNvSpPr txBox="1"/>
      </xdr:nvSpPr>
      <xdr:spPr>
        <a:xfrm>
          <a:off x="14325111" y="922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54153</xdr:rowOff>
    </xdr:from>
    <xdr:to>
      <xdr:col>72</xdr:col>
      <xdr:colOff>38100</xdr:colOff>
      <xdr:row>55</xdr:row>
      <xdr:rowOff>155753</xdr:rowOff>
    </xdr:to>
    <xdr:sp macro="" textlink="">
      <xdr:nvSpPr>
        <xdr:cNvPr id="605" name="楕円 604"/>
        <xdr:cNvSpPr/>
      </xdr:nvSpPr>
      <xdr:spPr>
        <a:xfrm>
          <a:off x="13652500" y="948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830</xdr:rowOff>
    </xdr:from>
    <xdr:ext cx="534377" cy="259045"/>
    <xdr:sp macro="" textlink="">
      <xdr:nvSpPr>
        <xdr:cNvPr id="606" name="テキスト ボックス 605"/>
        <xdr:cNvSpPr txBox="1"/>
      </xdr:nvSpPr>
      <xdr:spPr>
        <a:xfrm>
          <a:off x="13436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34417</xdr:rowOff>
    </xdr:from>
    <xdr:to>
      <xdr:col>67</xdr:col>
      <xdr:colOff>101600</xdr:colOff>
      <xdr:row>57</xdr:row>
      <xdr:rowOff>136017</xdr:rowOff>
    </xdr:to>
    <xdr:sp macro="" textlink="">
      <xdr:nvSpPr>
        <xdr:cNvPr id="607" name="楕円 606"/>
        <xdr:cNvSpPr/>
      </xdr:nvSpPr>
      <xdr:spPr>
        <a:xfrm>
          <a:off x="12763500" y="98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127144</xdr:rowOff>
    </xdr:from>
    <xdr:ext cx="534377" cy="259045"/>
    <xdr:sp macro="" textlink="">
      <xdr:nvSpPr>
        <xdr:cNvPr id="608" name="テキスト ボックス 607"/>
        <xdr:cNvSpPr txBox="1"/>
      </xdr:nvSpPr>
      <xdr:spPr>
        <a:xfrm>
          <a:off x="12547111" y="98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30" name="直線コネクタ 629"/>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1"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3"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4" name="直線コネクタ 633"/>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5" name="直線コネクタ 63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6"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7" name="フローチャート: 判断 636"/>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137094</xdr:rowOff>
    </xdr:from>
    <xdr:to>
      <xdr:col>81</xdr:col>
      <xdr:colOff>50800</xdr:colOff>
      <xdr:row>78</xdr:row>
      <xdr:rowOff>139700</xdr:rowOff>
    </xdr:to>
    <xdr:cxnSp macro="">
      <xdr:nvCxnSpPr>
        <xdr:cNvPr id="638" name="直線コネクタ 637"/>
        <xdr:cNvCxnSpPr/>
      </xdr:nvCxnSpPr>
      <xdr:spPr>
        <a:xfrm>
          <a:off x="14592300" y="1351019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9" name="フローチャート: 判断 638"/>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40" name="テキスト ボックス 639"/>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137094</xdr:rowOff>
    </xdr:from>
    <xdr:to>
      <xdr:col>76</xdr:col>
      <xdr:colOff>114300</xdr:colOff>
      <xdr:row>78</xdr:row>
      <xdr:rowOff>139700</xdr:rowOff>
    </xdr:to>
    <xdr:cxnSp macro="">
      <xdr:nvCxnSpPr>
        <xdr:cNvPr id="641" name="直線コネクタ 640"/>
        <xdr:cNvCxnSpPr/>
      </xdr:nvCxnSpPr>
      <xdr:spPr>
        <a:xfrm flipV="1">
          <a:off x="13703300" y="1351019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2" name="フローチャート: 判断 641"/>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3" name="テキスト ボックス 642"/>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139198</xdr:rowOff>
    </xdr:from>
    <xdr:to>
      <xdr:col>71</xdr:col>
      <xdr:colOff>177800</xdr:colOff>
      <xdr:row>78</xdr:row>
      <xdr:rowOff>139700</xdr:rowOff>
    </xdr:to>
    <xdr:cxnSp macro="">
      <xdr:nvCxnSpPr>
        <xdr:cNvPr id="644" name="直線コネクタ 643"/>
        <xdr:cNvCxnSpPr/>
      </xdr:nvCxnSpPr>
      <xdr:spPr>
        <a:xfrm>
          <a:off x="12814300" y="13512298"/>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5" name="フローチャート: 判断 644"/>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6" name="テキスト ボックス 645"/>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7" name="フローチャート: 判断 646"/>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8" name="テキスト ボックス 647"/>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5" name="災害復旧費該当値テキスト"/>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86294</xdr:rowOff>
    </xdr:from>
    <xdr:to>
      <xdr:col>76</xdr:col>
      <xdr:colOff>165100</xdr:colOff>
      <xdr:row>79</xdr:row>
      <xdr:rowOff>16444</xdr:rowOff>
    </xdr:to>
    <xdr:sp macro="" textlink="">
      <xdr:nvSpPr>
        <xdr:cNvPr id="658" name="楕円 657"/>
        <xdr:cNvSpPr/>
      </xdr:nvSpPr>
      <xdr:spPr>
        <a:xfrm>
          <a:off x="14541500" y="1345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7571</xdr:rowOff>
    </xdr:from>
    <xdr:ext cx="313932" cy="259045"/>
    <xdr:sp macro="" textlink="">
      <xdr:nvSpPr>
        <xdr:cNvPr id="659" name="テキスト ボックス 658"/>
        <xdr:cNvSpPr txBox="1"/>
      </xdr:nvSpPr>
      <xdr:spPr>
        <a:xfrm>
          <a:off x="14435333" y="135521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88398</xdr:rowOff>
    </xdr:from>
    <xdr:to>
      <xdr:col>67</xdr:col>
      <xdr:colOff>101600</xdr:colOff>
      <xdr:row>79</xdr:row>
      <xdr:rowOff>18548</xdr:rowOff>
    </xdr:to>
    <xdr:sp macro="" textlink="">
      <xdr:nvSpPr>
        <xdr:cNvPr id="662" name="楕円 661"/>
        <xdr:cNvSpPr/>
      </xdr:nvSpPr>
      <xdr:spPr>
        <a:xfrm>
          <a:off x="12763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9675</xdr:rowOff>
    </xdr:from>
    <xdr:ext cx="313932" cy="259045"/>
    <xdr:sp macro="" textlink="">
      <xdr:nvSpPr>
        <xdr:cNvPr id="663" name="テキスト ボックス 662"/>
        <xdr:cNvSpPr txBox="1"/>
      </xdr:nvSpPr>
      <xdr:spPr>
        <a:xfrm>
          <a:off x="12657333" y="13554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7" name="直線コネクタ 686"/>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8"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9" name="直線コネクタ 688"/>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90"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1" name="直線コネクタ 690"/>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31153</xdr:rowOff>
    </xdr:from>
    <xdr:to>
      <xdr:col>85</xdr:col>
      <xdr:colOff>127000</xdr:colOff>
      <xdr:row>96</xdr:row>
      <xdr:rowOff>59386</xdr:rowOff>
    </xdr:to>
    <xdr:cxnSp macro="">
      <xdr:nvCxnSpPr>
        <xdr:cNvPr id="692" name="直線コネクタ 691"/>
        <xdr:cNvCxnSpPr/>
      </xdr:nvCxnSpPr>
      <xdr:spPr>
        <a:xfrm>
          <a:off x="15481300" y="16490353"/>
          <a:ext cx="8382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3" name="公債費平均値テキスト"/>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4" name="フローチャート: 判断 693"/>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12243</xdr:rowOff>
    </xdr:from>
    <xdr:to>
      <xdr:col>81</xdr:col>
      <xdr:colOff>50800</xdr:colOff>
      <xdr:row>96</xdr:row>
      <xdr:rowOff>31153</xdr:rowOff>
    </xdr:to>
    <xdr:cxnSp macro="">
      <xdr:nvCxnSpPr>
        <xdr:cNvPr id="695" name="直線コネクタ 694"/>
        <xdr:cNvCxnSpPr/>
      </xdr:nvCxnSpPr>
      <xdr:spPr>
        <a:xfrm>
          <a:off x="14592300" y="16471443"/>
          <a:ext cx="8890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6" name="フローチャート: 判断 695"/>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7" name="テキスト ボックス 696"/>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136779</xdr:rowOff>
    </xdr:from>
    <xdr:to>
      <xdr:col>76</xdr:col>
      <xdr:colOff>114300</xdr:colOff>
      <xdr:row>96</xdr:row>
      <xdr:rowOff>12243</xdr:rowOff>
    </xdr:to>
    <xdr:cxnSp macro="">
      <xdr:nvCxnSpPr>
        <xdr:cNvPr id="698" name="直線コネクタ 697"/>
        <xdr:cNvCxnSpPr/>
      </xdr:nvCxnSpPr>
      <xdr:spPr>
        <a:xfrm>
          <a:off x="13703300" y="16424529"/>
          <a:ext cx="889000" cy="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9" name="フローチャート: 判断 698"/>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700" name="テキスト ボックス 699"/>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99771</xdr:rowOff>
    </xdr:from>
    <xdr:to>
      <xdr:col>71</xdr:col>
      <xdr:colOff>177800</xdr:colOff>
      <xdr:row>95</xdr:row>
      <xdr:rowOff>136779</xdr:rowOff>
    </xdr:to>
    <xdr:cxnSp macro="">
      <xdr:nvCxnSpPr>
        <xdr:cNvPr id="701" name="直線コネクタ 700"/>
        <xdr:cNvCxnSpPr/>
      </xdr:nvCxnSpPr>
      <xdr:spPr>
        <a:xfrm>
          <a:off x="12814300" y="16387521"/>
          <a:ext cx="889000" cy="3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2" name="フローチャート: 判断 701"/>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3" name="テキスト ボックス 702"/>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4" name="フローチャート: 判断 703"/>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5" name="テキスト ボックス 704"/>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8586</xdr:rowOff>
    </xdr:from>
    <xdr:to>
      <xdr:col>85</xdr:col>
      <xdr:colOff>177800</xdr:colOff>
      <xdr:row>96</xdr:row>
      <xdr:rowOff>110186</xdr:rowOff>
    </xdr:to>
    <xdr:sp macro="" textlink="">
      <xdr:nvSpPr>
        <xdr:cNvPr id="711" name="楕円 710"/>
        <xdr:cNvSpPr/>
      </xdr:nvSpPr>
      <xdr:spPr>
        <a:xfrm>
          <a:off x="16268700" y="164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31463</xdr:rowOff>
    </xdr:from>
    <xdr:ext cx="534377" cy="259045"/>
    <xdr:sp macro="" textlink="">
      <xdr:nvSpPr>
        <xdr:cNvPr id="712" name="公債費該当値テキスト"/>
        <xdr:cNvSpPr txBox="1"/>
      </xdr:nvSpPr>
      <xdr:spPr>
        <a:xfrm>
          <a:off x="16370300" y="1631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151803</xdr:rowOff>
    </xdr:from>
    <xdr:to>
      <xdr:col>81</xdr:col>
      <xdr:colOff>101600</xdr:colOff>
      <xdr:row>96</xdr:row>
      <xdr:rowOff>81953</xdr:rowOff>
    </xdr:to>
    <xdr:sp macro="" textlink="">
      <xdr:nvSpPr>
        <xdr:cNvPr id="713" name="楕円 712"/>
        <xdr:cNvSpPr/>
      </xdr:nvSpPr>
      <xdr:spPr>
        <a:xfrm>
          <a:off x="15430500" y="164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98480</xdr:rowOff>
    </xdr:from>
    <xdr:ext cx="534377" cy="259045"/>
    <xdr:sp macro="" textlink="">
      <xdr:nvSpPr>
        <xdr:cNvPr id="714" name="テキスト ボックス 713"/>
        <xdr:cNvSpPr txBox="1"/>
      </xdr:nvSpPr>
      <xdr:spPr>
        <a:xfrm>
          <a:off x="15214111" y="1621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132893</xdr:rowOff>
    </xdr:from>
    <xdr:to>
      <xdr:col>76</xdr:col>
      <xdr:colOff>165100</xdr:colOff>
      <xdr:row>96</xdr:row>
      <xdr:rowOff>63043</xdr:rowOff>
    </xdr:to>
    <xdr:sp macro="" textlink="">
      <xdr:nvSpPr>
        <xdr:cNvPr id="715" name="楕円 714"/>
        <xdr:cNvSpPr/>
      </xdr:nvSpPr>
      <xdr:spPr>
        <a:xfrm>
          <a:off x="14541500" y="164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79570</xdr:rowOff>
    </xdr:from>
    <xdr:ext cx="534377" cy="259045"/>
    <xdr:sp macro="" textlink="">
      <xdr:nvSpPr>
        <xdr:cNvPr id="716" name="テキスト ボックス 715"/>
        <xdr:cNvSpPr txBox="1"/>
      </xdr:nvSpPr>
      <xdr:spPr>
        <a:xfrm>
          <a:off x="14325111" y="161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85979</xdr:rowOff>
    </xdr:from>
    <xdr:to>
      <xdr:col>72</xdr:col>
      <xdr:colOff>38100</xdr:colOff>
      <xdr:row>96</xdr:row>
      <xdr:rowOff>16129</xdr:rowOff>
    </xdr:to>
    <xdr:sp macro="" textlink="">
      <xdr:nvSpPr>
        <xdr:cNvPr id="717" name="楕円 716"/>
        <xdr:cNvSpPr/>
      </xdr:nvSpPr>
      <xdr:spPr>
        <a:xfrm>
          <a:off x="13652500" y="163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32656</xdr:rowOff>
    </xdr:from>
    <xdr:ext cx="534377" cy="259045"/>
    <xdr:sp macro="" textlink="">
      <xdr:nvSpPr>
        <xdr:cNvPr id="718" name="テキスト ボックス 717"/>
        <xdr:cNvSpPr txBox="1"/>
      </xdr:nvSpPr>
      <xdr:spPr>
        <a:xfrm>
          <a:off x="13436111" y="161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48971</xdr:rowOff>
    </xdr:from>
    <xdr:to>
      <xdr:col>67</xdr:col>
      <xdr:colOff>101600</xdr:colOff>
      <xdr:row>95</xdr:row>
      <xdr:rowOff>150571</xdr:rowOff>
    </xdr:to>
    <xdr:sp macro="" textlink="">
      <xdr:nvSpPr>
        <xdr:cNvPr id="719" name="楕円 718"/>
        <xdr:cNvSpPr/>
      </xdr:nvSpPr>
      <xdr:spPr>
        <a:xfrm>
          <a:off x="12763500" y="163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167098</xdr:rowOff>
    </xdr:from>
    <xdr:ext cx="534377" cy="259045"/>
    <xdr:sp macro="" textlink="">
      <xdr:nvSpPr>
        <xdr:cNvPr id="720" name="テキスト ボックス 719"/>
        <xdr:cNvSpPr txBox="1"/>
      </xdr:nvSpPr>
      <xdr:spPr>
        <a:xfrm>
          <a:off x="12547111" y="161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4" name="直線コネクタ 743"/>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5"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50"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1" name="フローチャート: 判断 750"/>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3" name="フローチャート: 判断 752"/>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4" name="テキスト ボックス 753"/>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6" name="フローチャート: 判断 755"/>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7" name="テキスト ボックス 756"/>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9" name="フローチャート: 判断 758"/>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60" name="テキスト ボックス 759"/>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1" name="フローチャート: 判断 760"/>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2" name="テキスト ボックス 761"/>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9"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議会費は</a:t>
          </a:r>
          <a:r>
            <a:rPr kumimoji="1" lang="ja-JP" altLang="en-US"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住民一人当たり</a:t>
          </a:r>
          <a:r>
            <a:rPr kumimoji="1" lang="en-US"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2,</a:t>
          </a:r>
          <a:r>
            <a:rPr kumimoji="1" lang="ja-JP" altLang="en-US"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９８</a:t>
          </a:r>
          <a:r>
            <a:rPr kumimoji="1" lang="en-US"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5</a:t>
          </a:r>
          <a:r>
            <a:rPr kumimoji="1" lang="ja-JP"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円となっており、昨年度</a:t>
          </a:r>
          <a:r>
            <a:rPr kumimoji="1" lang="ja-JP" altLang="en-US"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に引き続き、類似団体内平均値との乖離幅が徐々に縮小している。昨年度からの増加の要因としては、会計年度任用職員等の増加によるものと思われる。</a:t>
          </a:r>
          <a:endParaRPr kumimoji="1" lang="en-US"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総務費は、</a:t>
          </a:r>
          <a:r>
            <a:rPr kumimoji="1" lang="ja-JP"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 住民一人当たり</a:t>
          </a:r>
          <a:r>
            <a:rPr kumimoji="1" lang="en-US"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40,162</a:t>
          </a:r>
          <a:r>
            <a:rPr kumimoji="1" lang="ja-JP"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円となっており、類似団体内平均値との乖離幅が徐々に</a:t>
          </a:r>
          <a:r>
            <a:rPr kumimoji="1" lang="ja-JP" altLang="en-US"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拡大</a:t>
          </a:r>
          <a:r>
            <a:rPr kumimoji="1" lang="ja-JP"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している。</a:t>
          </a:r>
          <a:r>
            <a:rPr kumimoji="1" lang="ja-JP" altLang="en-US"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総額の減としては、積立額の減が主な要因と思われるが、</a:t>
          </a:r>
          <a:r>
            <a:rPr kumimoji="1" lang="ja-JP"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類似団体内平均値</a:t>
          </a:r>
          <a:r>
            <a:rPr kumimoji="1" lang="ja-JP" altLang="en-US"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との乖離については、総務部門に属する職員の数が少ないことが影響しているものと考えられる。</a:t>
          </a:r>
          <a:endParaRPr kumimoji="1" lang="en-US"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en-US"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民生費・衛生費については特筆すべき点は無いが、やはり</a:t>
          </a:r>
          <a:r>
            <a:rPr kumimoji="1" lang="ja-JP"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類似団体内平均値</a:t>
          </a:r>
          <a:r>
            <a:rPr kumimoji="1" lang="ja-JP" altLang="en-US"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を毎年下回っており、</a:t>
          </a:r>
          <a:r>
            <a:rPr kumimoji="1" lang="ja-JP"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商工費</a:t>
          </a:r>
          <a:r>
            <a:rPr kumimoji="1" lang="ja-JP" altLang="en-US"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に至っては、その乖離幅は特に大きいが、昨年度実施した補助金等制度が軒並み終了したことから、令和２年度以前の推移に戻ったものと思われる。</a:t>
          </a:r>
          <a:endParaRPr kumimoji="1" lang="en-US"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pPr eaLnBrk="1" fontAlgn="auto" latinLnBrk="0" hangingPunct="1"/>
          <a:r>
            <a:rPr kumimoji="1" lang="ja-JP" altLang="ja-JP" sz="1000" b="0" i="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公債費は住民一人当たり</a:t>
          </a:r>
          <a:r>
            <a:rPr kumimoji="1" lang="en-US" altLang="ja-JP" sz="1000" b="0" i="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39,324</a:t>
          </a:r>
          <a:r>
            <a:rPr kumimoji="1" lang="ja-JP" altLang="ja-JP" sz="1000" b="0" i="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円となっており、昨年度と比較して数値は減少しているものの、類似団体内平均値</a:t>
          </a:r>
          <a:r>
            <a:rPr kumimoji="1" lang="ja-JP" altLang="en-US" sz="1000" b="0" i="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より</a:t>
          </a:r>
          <a:r>
            <a:rPr kumimoji="1" lang="ja-JP" altLang="ja-JP" sz="1000" b="0" i="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は</a:t>
          </a:r>
          <a:r>
            <a:rPr kumimoji="1" lang="ja-JP" altLang="en-US" sz="1000" b="0" i="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引き続き高い水準であり、</a:t>
          </a:r>
          <a:r>
            <a:rPr kumimoji="1" lang="ja-JP"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人口急増に伴うインフラ整備により過去に発行した地方債が影響していると考えられる。</a:t>
          </a:r>
          <a:endParaRPr lang="ja-JP" altLang="ja-JP" sz="1000">
            <a:effectLst/>
            <a:latin typeface="UD デジタル 教科書体 NK-R" panose="02020400000000000000" pitchFamily="18" charset="-128"/>
            <a:ea typeface="UD デジタル 教科書体 NK-R" panose="02020400000000000000" pitchFamily="18" charset="-128"/>
          </a:endParaRPr>
        </a:p>
        <a:p>
          <a:r>
            <a:rPr kumimoji="1" lang="ja-JP"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これまで、</a:t>
          </a:r>
          <a:r>
            <a:rPr kumimoji="1" lang="en-US"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新規市債発行額を元金償還額以内に抑制する</a:t>
          </a:r>
          <a:r>
            <a:rPr kumimoji="1" lang="en-US"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という方針のもと、交付税措置のある地方債の活用や、次年度以降への負担を考慮の上、普通建設事業を計画的に実施することにより、数値の減少に努めてきたが、公共施設のリフレッシュ工事等の必要から、</a:t>
          </a:r>
          <a:endParaRPr kumimoji="1" lang="en-US"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kumimoji="1" lang="ja-JP" altLang="ja-JP" sz="1000">
              <a:solidFill>
                <a:schemeClr val="dk1"/>
              </a:solidFill>
              <a:effectLst/>
              <a:latin typeface="UD デジタル 教科書体 NK-R" panose="02020400000000000000" pitchFamily="18" charset="-128"/>
              <a:ea typeface="UD デジタル 教科書体 NK-R" panose="02020400000000000000" pitchFamily="18" charset="-128"/>
              <a:cs typeface="+mn-cs"/>
            </a:rPr>
            <a:t>当面の間、相当程度の普通建設事業費の支出はやむを得ないものと思われる。数値の動向を注視しつつ、公共施設の適正配置・集約化の可能性等、分析・検討が必要である。</a:t>
          </a:r>
          <a:endParaRPr lang="ja-JP" altLang="ja-JP" sz="1000">
            <a:effectLst/>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財政調整基金については、昨年度と同様、残高が増加した。残高は標準財政規模の</a:t>
          </a:r>
          <a:r>
            <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10</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％を目標としており、</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既に</a:t>
          </a:r>
          <a:r>
            <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10</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％を超える</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残高を有している。</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今後も標準財政規模の</a:t>
          </a:r>
          <a:r>
            <a:rPr kumimoji="1" lang="en-US"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10</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％程度を維持できるように努める。</a:t>
          </a:r>
          <a:endParaRPr lang="ja-JP" altLang="ja-JP" sz="1200">
            <a:effectLst/>
            <a:latin typeface="UD デジタル 教科書体 NK-R" panose="02020400000000000000" pitchFamily="18" charset="-128"/>
            <a:ea typeface="UD デジタル 教科書体 NK-R" panose="02020400000000000000" pitchFamily="18" charset="-128"/>
          </a:endParaRPr>
        </a:p>
        <a:p>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　実質単年度収支については、昨年度に比べ大きく減少した。要因としては、歳計剰余金の処分として</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財政調整基金へ</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編入し</a:t>
          </a:r>
          <a:r>
            <a:rPr kumimoji="1" lang="ja-JP" altLang="ja-JP"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た金額が実質単年度収支の計算に含まれていない</a:t>
          </a:r>
          <a:r>
            <a:rPr kumimoji="1" lang="ja-JP" altLang="en-US" sz="1200">
              <a:solidFill>
                <a:schemeClr val="dk1"/>
              </a:solidFill>
              <a:effectLst/>
              <a:latin typeface="UD デジタル 教科書体 NK-R" panose="02020400000000000000" pitchFamily="18" charset="-128"/>
              <a:ea typeface="UD デジタル 教科書体 NK-R" panose="02020400000000000000" pitchFamily="18" charset="-128"/>
              <a:cs typeface="+mn-cs"/>
            </a:rPr>
            <a:t>ことによるものである。</a:t>
          </a:r>
          <a:endParaRPr lang="ja-JP" altLang="ja-JP" sz="1200">
            <a:effectLst/>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mn-lt"/>
              <a:ea typeface="+mn-ea"/>
              <a:cs typeface="+mn-cs"/>
            </a:rPr>
            <a:t>　</a:t>
          </a:r>
          <a:r>
            <a:rPr kumimoji="1" lang="ja-JP" altLang="en-US"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赤字となった会計は無く、全</a:t>
          </a: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会計で黒字とな</a:t>
          </a:r>
          <a:r>
            <a:rPr kumimoji="1" lang="ja-JP" altLang="en-US"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り、黒字額の合計は標準財政規模の２０％程度を、ここ数年の間継続することができている。</a:t>
          </a:r>
          <a:endParaRPr lang="ja-JP" altLang="ja-JP" sz="1400">
            <a:effectLst/>
            <a:latin typeface="UD デジタル 教科書体 NK-R" panose="02020400000000000000" pitchFamily="18" charset="-128"/>
            <a:ea typeface="UD デジタル 教科書体 NK-R" panose="02020400000000000000" pitchFamily="18" charset="-128"/>
          </a:endParaRPr>
        </a:p>
        <a:p>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一般会計から特別会計への繰出金は減少したものの、歳入については、</a:t>
          </a:r>
          <a:r>
            <a:rPr kumimoji="1" lang="ja-JP" altLang="en-US"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使用</a:t>
          </a: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料や</a:t>
          </a:r>
          <a:r>
            <a:rPr kumimoji="1" lang="ja-JP" altLang="en-US"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手数</a:t>
          </a: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料等の適正化や収納率向上など、収入額の確保に努め、歳出については、医療費の適正化や歳出削減努力を継続することで、効率的かつ効果的な財政運営に取り組む。</a:t>
          </a:r>
          <a:endParaRPr lang="ja-JP" altLang="ja-JP" sz="1400">
            <a:effectLst/>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28796051</v>
      </c>
      <c r="BO4" s="371"/>
      <c r="BP4" s="371"/>
      <c r="BQ4" s="371"/>
      <c r="BR4" s="371"/>
      <c r="BS4" s="371"/>
      <c r="BT4" s="371"/>
      <c r="BU4" s="372"/>
      <c r="BV4" s="370">
        <v>30883052</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4.0999999999999996</v>
      </c>
      <c r="CU4" s="377"/>
      <c r="CV4" s="377"/>
      <c r="CW4" s="377"/>
      <c r="CX4" s="377"/>
      <c r="CY4" s="377"/>
      <c r="CZ4" s="377"/>
      <c r="DA4" s="378"/>
      <c r="DB4" s="376">
        <v>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97</v>
      </c>
      <c r="AN5" s="437"/>
      <c r="AO5" s="437"/>
      <c r="AP5" s="437"/>
      <c r="AQ5" s="437"/>
      <c r="AR5" s="437"/>
      <c r="AS5" s="437"/>
      <c r="AT5" s="438"/>
      <c r="AU5" s="439" t="s">
        <v>98</v>
      </c>
      <c r="AV5" s="440"/>
      <c r="AW5" s="440"/>
      <c r="AX5" s="440"/>
      <c r="AY5" s="441" t="s">
        <v>99</v>
      </c>
      <c r="AZ5" s="442"/>
      <c r="BA5" s="442"/>
      <c r="BB5" s="442"/>
      <c r="BC5" s="442"/>
      <c r="BD5" s="442"/>
      <c r="BE5" s="442"/>
      <c r="BF5" s="442"/>
      <c r="BG5" s="442"/>
      <c r="BH5" s="442"/>
      <c r="BI5" s="442"/>
      <c r="BJ5" s="442"/>
      <c r="BK5" s="442"/>
      <c r="BL5" s="442"/>
      <c r="BM5" s="443"/>
      <c r="BN5" s="407">
        <v>27972103</v>
      </c>
      <c r="BO5" s="408"/>
      <c r="BP5" s="408"/>
      <c r="BQ5" s="408"/>
      <c r="BR5" s="408"/>
      <c r="BS5" s="408"/>
      <c r="BT5" s="408"/>
      <c r="BU5" s="409"/>
      <c r="BV5" s="407">
        <v>29868617</v>
      </c>
      <c r="BW5" s="408"/>
      <c r="BX5" s="408"/>
      <c r="BY5" s="408"/>
      <c r="BZ5" s="408"/>
      <c r="CA5" s="408"/>
      <c r="CB5" s="408"/>
      <c r="CC5" s="409"/>
      <c r="CD5" s="410" t="s">
        <v>100</v>
      </c>
      <c r="CE5" s="411"/>
      <c r="CF5" s="411"/>
      <c r="CG5" s="411"/>
      <c r="CH5" s="411"/>
      <c r="CI5" s="411"/>
      <c r="CJ5" s="411"/>
      <c r="CK5" s="411"/>
      <c r="CL5" s="411"/>
      <c r="CM5" s="411"/>
      <c r="CN5" s="411"/>
      <c r="CO5" s="411"/>
      <c r="CP5" s="411"/>
      <c r="CQ5" s="411"/>
      <c r="CR5" s="411"/>
      <c r="CS5" s="412"/>
      <c r="CT5" s="404">
        <v>91.4</v>
      </c>
      <c r="CU5" s="405"/>
      <c r="CV5" s="405"/>
      <c r="CW5" s="405"/>
      <c r="CX5" s="405"/>
      <c r="CY5" s="405"/>
      <c r="CZ5" s="405"/>
      <c r="DA5" s="406"/>
      <c r="DB5" s="404">
        <v>86.6</v>
      </c>
      <c r="DC5" s="405"/>
      <c r="DD5" s="405"/>
      <c r="DE5" s="405"/>
      <c r="DF5" s="405"/>
      <c r="DG5" s="405"/>
      <c r="DH5" s="405"/>
      <c r="DI5" s="406"/>
    </row>
    <row r="6" spans="1:119" ht="18.75" customHeight="1" x14ac:dyDescent="0.15">
      <c r="A6" s="181"/>
      <c r="B6" s="413" t="s">
        <v>101</v>
      </c>
      <c r="C6" s="414"/>
      <c r="D6" s="414"/>
      <c r="E6" s="415"/>
      <c r="F6" s="415"/>
      <c r="G6" s="415"/>
      <c r="H6" s="415"/>
      <c r="I6" s="415"/>
      <c r="J6" s="415"/>
      <c r="K6" s="415"/>
      <c r="L6" s="415" t="s">
        <v>102</v>
      </c>
      <c r="M6" s="415"/>
      <c r="N6" s="415"/>
      <c r="O6" s="415"/>
      <c r="P6" s="415"/>
      <c r="Q6" s="415"/>
      <c r="R6" s="419"/>
      <c r="S6" s="419"/>
      <c r="T6" s="419"/>
      <c r="U6" s="419"/>
      <c r="V6" s="420"/>
      <c r="W6" s="423" t="s">
        <v>103</v>
      </c>
      <c r="X6" s="424"/>
      <c r="Y6" s="424"/>
      <c r="Z6" s="424"/>
      <c r="AA6" s="424"/>
      <c r="AB6" s="414"/>
      <c r="AC6" s="427" t="s">
        <v>104</v>
      </c>
      <c r="AD6" s="428"/>
      <c r="AE6" s="428"/>
      <c r="AF6" s="428"/>
      <c r="AG6" s="428"/>
      <c r="AH6" s="428"/>
      <c r="AI6" s="428"/>
      <c r="AJ6" s="428"/>
      <c r="AK6" s="428"/>
      <c r="AL6" s="429"/>
      <c r="AM6" s="436" t="s">
        <v>105</v>
      </c>
      <c r="AN6" s="437"/>
      <c r="AO6" s="437"/>
      <c r="AP6" s="437"/>
      <c r="AQ6" s="437"/>
      <c r="AR6" s="437"/>
      <c r="AS6" s="437"/>
      <c r="AT6" s="438"/>
      <c r="AU6" s="439" t="s">
        <v>98</v>
      </c>
      <c r="AV6" s="440"/>
      <c r="AW6" s="440"/>
      <c r="AX6" s="440"/>
      <c r="AY6" s="441" t="s">
        <v>106</v>
      </c>
      <c r="AZ6" s="442"/>
      <c r="BA6" s="442"/>
      <c r="BB6" s="442"/>
      <c r="BC6" s="442"/>
      <c r="BD6" s="442"/>
      <c r="BE6" s="442"/>
      <c r="BF6" s="442"/>
      <c r="BG6" s="442"/>
      <c r="BH6" s="442"/>
      <c r="BI6" s="442"/>
      <c r="BJ6" s="442"/>
      <c r="BK6" s="442"/>
      <c r="BL6" s="442"/>
      <c r="BM6" s="443"/>
      <c r="BN6" s="407">
        <v>823948</v>
      </c>
      <c r="BO6" s="408"/>
      <c r="BP6" s="408"/>
      <c r="BQ6" s="408"/>
      <c r="BR6" s="408"/>
      <c r="BS6" s="408"/>
      <c r="BT6" s="408"/>
      <c r="BU6" s="409"/>
      <c r="BV6" s="407">
        <v>1014435</v>
      </c>
      <c r="BW6" s="408"/>
      <c r="BX6" s="408"/>
      <c r="BY6" s="408"/>
      <c r="BZ6" s="408"/>
      <c r="CA6" s="408"/>
      <c r="CB6" s="408"/>
      <c r="CC6" s="409"/>
      <c r="CD6" s="410" t="s">
        <v>107</v>
      </c>
      <c r="CE6" s="411"/>
      <c r="CF6" s="411"/>
      <c r="CG6" s="411"/>
      <c r="CH6" s="411"/>
      <c r="CI6" s="411"/>
      <c r="CJ6" s="411"/>
      <c r="CK6" s="411"/>
      <c r="CL6" s="411"/>
      <c r="CM6" s="411"/>
      <c r="CN6" s="411"/>
      <c r="CO6" s="411"/>
      <c r="CP6" s="411"/>
      <c r="CQ6" s="411"/>
      <c r="CR6" s="411"/>
      <c r="CS6" s="412"/>
      <c r="CT6" s="444">
        <v>93.4</v>
      </c>
      <c r="CU6" s="445"/>
      <c r="CV6" s="445"/>
      <c r="CW6" s="445"/>
      <c r="CX6" s="445"/>
      <c r="CY6" s="445"/>
      <c r="CZ6" s="445"/>
      <c r="DA6" s="446"/>
      <c r="DB6" s="444">
        <v>91.6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108</v>
      </c>
      <c r="AN7" s="437"/>
      <c r="AO7" s="437"/>
      <c r="AP7" s="437"/>
      <c r="AQ7" s="437"/>
      <c r="AR7" s="437"/>
      <c r="AS7" s="437"/>
      <c r="AT7" s="438"/>
      <c r="AU7" s="439" t="s">
        <v>98</v>
      </c>
      <c r="AV7" s="440"/>
      <c r="AW7" s="440"/>
      <c r="AX7" s="440"/>
      <c r="AY7" s="441" t="s">
        <v>109</v>
      </c>
      <c r="AZ7" s="442"/>
      <c r="BA7" s="442"/>
      <c r="BB7" s="442"/>
      <c r="BC7" s="442"/>
      <c r="BD7" s="442"/>
      <c r="BE7" s="442"/>
      <c r="BF7" s="442"/>
      <c r="BG7" s="442"/>
      <c r="BH7" s="442"/>
      <c r="BI7" s="442"/>
      <c r="BJ7" s="442"/>
      <c r="BK7" s="442"/>
      <c r="BL7" s="442"/>
      <c r="BM7" s="443"/>
      <c r="BN7" s="407">
        <v>153546</v>
      </c>
      <c r="BO7" s="408"/>
      <c r="BP7" s="408"/>
      <c r="BQ7" s="408"/>
      <c r="BR7" s="408"/>
      <c r="BS7" s="408"/>
      <c r="BT7" s="408"/>
      <c r="BU7" s="409"/>
      <c r="BV7" s="407">
        <v>176454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16460224</v>
      </c>
      <c r="CU7" s="408"/>
      <c r="CV7" s="408"/>
      <c r="CW7" s="408"/>
      <c r="CX7" s="408"/>
      <c r="CY7" s="408"/>
      <c r="CZ7" s="408"/>
      <c r="DA7" s="409"/>
      <c r="DB7" s="407">
        <v>16809386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670402</v>
      </c>
      <c r="BO8" s="408"/>
      <c r="BP8" s="408"/>
      <c r="BQ8" s="408"/>
      <c r="BR8" s="408"/>
      <c r="BS8" s="408"/>
      <c r="BT8" s="408"/>
      <c r="BU8" s="409"/>
      <c r="BV8" s="407">
        <v>837981</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0.67</v>
      </c>
      <c r="CU8" s="448"/>
      <c r="CV8" s="448"/>
      <c r="CW8" s="448"/>
      <c r="CX8" s="448"/>
      <c r="CY8" s="448"/>
      <c r="CZ8" s="448"/>
      <c r="DA8" s="449"/>
      <c r="DB8" s="447">
        <v>0.68</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78113</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-167579</v>
      </c>
      <c r="BO9" s="408"/>
      <c r="BP9" s="408"/>
      <c r="BQ9" s="408"/>
      <c r="BR9" s="408"/>
      <c r="BS9" s="408"/>
      <c r="BT9" s="408"/>
      <c r="BU9" s="409"/>
      <c r="BV9" s="407">
        <v>-108498</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16.2</v>
      </c>
      <c r="CU9" s="405"/>
      <c r="CV9" s="405"/>
      <c r="CW9" s="405"/>
      <c r="CX9" s="405"/>
      <c r="CY9" s="405"/>
      <c r="CZ9" s="405"/>
      <c r="DA9" s="406"/>
      <c r="DB9" s="404">
        <v>16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77561</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98</v>
      </c>
      <c r="AV10" s="440"/>
      <c r="AW10" s="440"/>
      <c r="AX10" s="440"/>
      <c r="AY10" s="441" t="s">
        <v>124</v>
      </c>
      <c r="AZ10" s="442"/>
      <c r="BA10" s="442"/>
      <c r="BB10" s="442"/>
      <c r="BC10" s="442"/>
      <c r="BD10" s="442"/>
      <c r="BE10" s="442"/>
      <c r="BF10" s="442"/>
      <c r="BG10" s="442"/>
      <c r="BH10" s="442"/>
      <c r="BI10" s="442"/>
      <c r="BJ10" s="442"/>
      <c r="BK10" s="442"/>
      <c r="BL10" s="442"/>
      <c r="BM10" s="443"/>
      <c r="BN10" s="407">
        <v>402</v>
      </c>
      <c r="BO10" s="408"/>
      <c r="BP10" s="408"/>
      <c r="BQ10" s="408"/>
      <c r="BR10" s="408"/>
      <c r="BS10" s="408"/>
      <c r="BT10" s="408"/>
      <c r="BU10" s="409"/>
      <c r="BV10" s="407">
        <v>19333</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98</v>
      </c>
      <c r="AV11" s="440"/>
      <c r="AW11" s="440"/>
      <c r="AX11" s="440"/>
      <c r="AY11" s="441" t="s">
        <v>129</v>
      </c>
      <c r="AZ11" s="442"/>
      <c r="BA11" s="442"/>
      <c r="BB11" s="442"/>
      <c r="BC11" s="442"/>
      <c r="BD11" s="442"/>
      <c r="BE11" s="442"/>
      <c r="BF11" s="442"/>
      <c r="BG11" s="442"/>
      <c r="BH11" s="442"/>
      <c r="BI11" s="442"/>
      <c r="BJ11" s="442"/>
      <c r="BK11" s="442"/>
      <c r="BL11" s="442"/>
      <c r="BM11" s="443"/>
      <c r="BN11" s="407">
        <v>9126</v>
      </c>
      <c r="BO11" s="408"/>
      <c r="BP11" s="408"/>
      <c r="BQ11" s="408"/>
      <c r="BR11" s="408"/>
      <c r="BS11" s="408"/>
      <c r="BT11" s="408"/>
      <c r="BU11" s="409"/>
      <c r="BV11" s="407">
        <v>128091</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78782</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98</v>
      </c>
      <c r="AV12" s="440"/>
      <c r="AW12" s="440"/>
      <c r="AX12" s="440"/>
      <c r="AY12" s="441" t="s">
        <v>137</v>
      </c>
      <c r="AZ12" s="442"/>
      <c r="BA12" s="442"/>
      <c r="BB12" s="442"/>
      <c r="BC12" s="442"/>
      <c r="BD12" s="442"/>
      <c r="BE12" s="442"/>
      <c r="BF12" s="442"/>
      <c r="BG12" s="442"/>
      <c r="BH12" s="442"/>
      <c r="BI12" s="442"/>
      <c r="BJ12" s="442"/>
      <c r="BK12" s="442"/>
      <c r="BL12" s="442"/>
      <c r="BM12" s="443"/>
      <c r="BN12" s="407">
        <v>4015</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78144</v>
      </c>
      <c r="S13" s="492"/>
      <c r="T13" s="492"/>
      <c r="U13" s="492"/>
      <c r="V13" s="493"/>
      <c r="W13" s="423" t="s">
        <v>140</v>
      </c>
      <c r="X13" s="424"/>
      <c r="Y13" s="424"/>
      <c r="Z13" s="424"/>
      <c r="AA13" s="424"/>
      <c r="AB13" s="414"/>
      <c r="AC13" s="458">
        <v>199</v>
      </c>
      <c r="AD13" s="459"/>
      <c r="AE13" s="459"/>
      <c r="AF13" s="459"/>
      <c r="AG13" s="501"/>
      <c r="AH13" s="458">
        <v>181</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-162066</v>
      </c>
      <c r="BO13" s="408"/>
      <c r="BP13" s="408"/>
      <c r="BQ13" s="408"/>
      <c r="BR13" s="408"/>
      <c r="BS13" s="408"/>
      <c r="BT13" s="408"/>
      <c r="BU13" s="409"/>
      <c r="BV13" s="407">
        <v>38926</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11.6</v>
      </c>
      <c r="CU13" s="405"/>
      <c r="CV13" s="405"/>
      <c r="CW13" s="405"/>
      <c r="CX13" s="405"/>
      <c r="CY13" s="405"/>
      <c r="CZ13" s="405"/>
      <c r="DA13" s="406"/>
      <c r="DB13" s="404">
        <v>12.3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78981</v>
      </c>
      <c r="S14" s="492"/>
      <c r="T14" s="492"/>
      <c r="U14" s="492"/>
      <c r="V14" s="493"/>
      <c r="W14" s="397"/>
      <c r="X14" s="398"/>
      <c r="Y14" s="398"/>
      <c r="Z14" s="398"/>
      <c r="AA14" s="398"/>
      <c r="AB14" s="387"/>
      <c r="AC14" s="494">
        <v>0.6</v>
      </c>
      <c r="AD14" s="495"/>
      <c r="AE14" s="495"/>
      <c r="AF14" s="495"/>
      <c r="AG14" s="496"/>
      <c r="AH14" s="494">
        <v>0.6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51.3</v>
      </c>
      <c r="CU14" s="506"/>
      <c r="CV14" s="506"/>
      <c r="CW14" s="506"/>
      <c r="CX14" s="506"/>
      <c r="CY14" s="506"/>
      <c r="CZ14" s="506"/>
      <c r="DA14" s="507"/>
      <c r="DB14" s="505">
        <v>52.2</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78386</v>
      </c>
      <c r="S15" s="492"/>
      <c r="T15" s="492"/>
      <c r="U15" s="492"/>
      <c r="V15" s="493"/>
      <c r="W15" s="423" t="s">
        <v>147</v>
      </c>
      <c r="X15" s="424"/>
      <c r="Y15" s="424"/>
      <c r="Z15" s="424"/>
      <c r="AA15" s="424"/>
      <c r="AB15" s="414"/>
      <c r="AC15" s="458">
        <v>7766</v>
      </c>
      <c r="AD15" s="459"/>
      <c r="AE15" s="459"/>
      <c r="AF15" s="459"/>
      <c r="AG15" s="501"/>
      <c r="AH15" s="458">
        <v>8497</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8889009</v>
      </c>
      <c r="BO15" s="371"/>
      <c r="BP15" s="371"/>
      <c r="BQ15" s="371"/>
      <c r="BR15" s="371"/>
      <c r="BS15" s="371"/>
      <c r="BT15" s="371"/>
      <c r="BU15" s="372"/>
      <c r="BV15" s="370">
        <v>8515884</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24.6</v>
      </c>
      <c r="AD16" s="495"/>
      <c r="AE16" s="495"/>
      <c r="AF16" s="495"/>
      <c r="AG16" s="496"/>
      <c r="AH16" s="494">
        <v>27.1</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13656010</v>
      </c>
      <c r="BO16" s="408"/>
      <c r="BP16" s="408"/>
      <c r="BQ16" s="408"/>
      <c r="BR16" s="408"/>
      <c r="BS16" s="408"/>
      <c r="BT16" s="408"/>
      <c r="BU16" s="409"/>
      <c r="BV16" s="407">
        <v>13163974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23571</v>
      </c>
      <c r="AD17" s="459"/>
      <c r="AE17" s="459"/>
      <c r="AF17" s="459"/>
      <c r="AG17" s="501"/>
      <c r="AH17" s="458">
        <v>22722</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11326389</v>
      </c>
      <c r="BO17" s="408"/>
      <c r="BP17" s="408"/>
      <c r="BQ17" s="408"/>
      <c r="BR17" s="408"/>
      <c r="BS17" s="408"/>
      <c r="BT17" s="408"/>
      <c r="BU17" s="409"/>
      <c r="BV17" s="407">
        <v>10854429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24.26</v>
      </c>
      <c r="M18" s="531"/>
      <c r="N18" s="531"/>
      <c r="O18" s="531"/>
      <c r="P18" s="531"/>
      <c r="Q18" s="531"/>
      <c r="R18" s="532"/>
      <c r="S18" s="532"/>
      <c r="T18" s="532"/>
      <c r="U18" s="532"/>
      <c r="V18" s="533"/>
      <c r="W18" s="425"/>
      <c r="X18" s="426"/>
      <c r="Y18" s="426"/>
      <c r="Z18" s="426"/>
      <c r="AA18" s="426"/>
      <c r="AB18" s="417"/>
      <c r="AC18" s="534">
        <v>74.7</v>
      </c>
      <c r="AD18" s="535"/>
      <c r="AE18" s="535"/>
      <c r="AF18" s="535"/>
      <c r="AG18" s="536"/>
      <c r="AH18" s="534">
        <v>72.400000000000006</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15357975</v>
      </c>
      <c r="BO18" s="408"/>
      <c r="BP18" s="408"/>
      <c r="BQ18" s="408"/>
      <c r="BR18" s="408"/>
      <c r="BS18" s="408"/>
      <c r="BT18" s="408"/>
      <c r="BU18" s="409"/>
      <c r="BV18" s="407">
        <v>14795415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3220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19045561</v>
      </c>
      <c r="BO19" s="408"/>
      <c r="BP19" s="408"/>
      <c r="BQ19" s="408"/>
      <c r="BR19" s="408"/>
      <c r="BS19" s="408"/>
      <c r="BT19" s="408"/>
      <c r="BU19" s="409"/>
      <c r="BV19" s="407">
        <v>19449624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29609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27720869</v>
      </c>
      <c r="BO22" s="371"/>
      <c r="BP22" s="371"/>
      <c r="BQ22" s="371"/>
      <c r="BR22" s="371"/>
      <c r="BS22" s="371"/>
      <c r="BT22" s="371"/>
      <c r="BU22" s="372"/>
      <c r="BV22" s="370">
        <v>29034710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19071744</v>
      </c>
      <c r="BO23" s="408"/>
      <c r="BP23" s="408"/>
      <c r="BQ23" s="408"/>
      <c r="BR23" s="408"/>
      <c r="BS23" s="408"/>
      <c r="BT23" s="408"/>
      <c r="BU23" s="409"/>
      <c r="BV23" s="407">
        <v>19766628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6550</v>
      </c>
      <c r="R24" s="459"/>
      <c r="S24" s="459"/>
      <c r="T24" s="459"/>
      <c r="U24" s="459"/>
      <c r="V24" s="501"/>
      <c r="W24" s="553"/>
      <c r="X24" s="554"/>
      <c r="Y24" s="555"/>
      <c r="Z24" s="457" t="s">
        <v>172</v>
      </c>
      <c r="AA24" s="437"/>
      <c r="AB24" s="437"/>
      <c r="AC24" s="437"/>
      <c r="AD24" s="437"/>
      <c r="AE24" s="437"/>
      <c r="AF24" s="437"/>
      <c r="AG24" s="438"/>
      <c r="AH24" s="458">
        <v>477</v>
      </c>
      <c r="AI24" s="459"/>
      <c r="AJ24" s="459"/>
      <c r="AK24" s="459"/>
      <c r="AL24" s="501"/>
      <c r="AM24" s="458">
        <v>1352295</v>
      </c>
      <c r="AN24" s="459"/>
      <c r="AO24" s="459"/>
      <c r="AP24" s="459"/>
      <c r="AQ24" s="459"/>
      <c r="AR24" s="501"/>
      <c r="AS24" s="458">
        <v>2835</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15906806</v>
      </c>
      <c r="BO24" s="408"/>
      <c r="BP24" s="408"/>
      <c r="BQ24" s="408"/>
      <c r="BR24" s="408"/>
      <c r="BS24" s="408"/>
      <c r="BT24" s="408"/>
      <c r="BU24" s="409"/>
      <c r="BV24" s="407">
        <v>16558455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5810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131</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2906914</v>
      </c>
      <c r="BO25" s="371"/>
      <c r="BP25" s="371"/>
      <c r="BQ25" s="371"/>
      <c r="BR25" s="371"/>
      <c r="BS25" s="371"/>
      <c r="BT25" s="371"/>
      <c r="BU25" s="372"/>
      <c r="BV25" s="370">
        <v>3614514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6400</v>
      </c>
      <c r="R26" s="459"/>
      <c r="S26" s="459"/>
      <c r="T26" s="459"/>
      <c r="U26" s="459"/>
      <c r="V26" s="501"/>
      <c r="W26" s="553"/>
      <c r="X26" s="554"/>
      <c r="Y26" s="555"/>
      <c r="Z26" s="457" t="s">
        <v>179</v>
      </c>
      <c r="AA26" s="559"/>
      <c r="AB26" s="559"/>
      <c r="AC26" s="559"/>
      <c r="AD26" s="559"/>
      <c r="AE26" s="559"/>
      <c r="AF26" s="559"/>
      <c r="AG26" s="560"/>
      <c r="AH26" s="458">
        <v>45</v>
      </c>
      <c r="AI26" s="459"/>
      <c r="AJ26" s="459"/>
      <c r="AK26" s="459"/>
      <c r="AL26" s="501"/>
      <c r="AM26" s="458">
        <v>140670</v>
      </c>
      <c r="AN26" s="459"/>
      <c r="AO26" s="459"/>
      <c r="AP26" s="459"/>
      <c r="AQ26" s="459"/>
      <c r="AR26" s="501"/>
      <c r="AS26" s="458">
        <v>3126</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176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6300</v>
      </c>
      <c r="R27" s="459"/>
      <c r="S27" s="459"/>
      <c r="T27" s="459"/>
      <c r="U27" s="459"/>
      <c r="V27" s="501"/>
      <c r="W27" s="553"/>
      <c r="X27" s="554"/>
      <c r="Y27" s="555"/>
      <c r="Z27" s="457" t="s">
        <v>182</v>
      </c>
      <c r="AA27" s="437"/>
      <c r="AB27" s="437"/>
      <c r="AC27" s="437"/>
      <c r="AD27" s="437"/>
      <c r="AE27" s="437"/>
      <c r="AF27" s="437"/>
      <c r="AG27" s="438"/>
      <c r="AH27" s="458">
        <v>61</v>
      </c>
      <c r="AI27" s="459"/>
      <c r="AJ27" s="459"/>
      <c r="AK27" s="459"/>
      <c r="AL27" s="501"/>
      <c r="AM27" s="458">
        <v>174498</v>
      </c>
      <c r="AN27" s="459"/>
      <c r="AO27" s="459"/>
      <c r="AP27" s="459"/>
      <c r="AQ27" s="459"/>
      <c r="AR27" s="501"/>
      <c r="AS27" s="458">
        <v>2861</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131</v>
      </c>
      <c r="BO27" s="527"/>
      <c r="BP27" s="527"/>
      <c r="BQ27" s="527"/>
      <c r="BR27" s="527"/>
      <c r="BS27" s="527"/>
      <c r="BT27" s="527"/>
      <c r="BU27" s="528"/>
      <c r="BV27" s="526" t="s">
        <v>176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5300</v>
      </c>
      <c r="R28" s="459"/>
      <c r="S28" s="459"/>
      <c r="T28" s="459"/>
      <c r="U28" s="459"/>
      <c r="V28" s="501"/>
      <c r="W28" s="553"/>
      <c r="X28" s="554"/>
      <c r="Y28" s="555"/>
      <c r="Z28" s="457" t="s">
        <v>185</v>
      </c>
      <c r="AA28" s="437"/>
      <c r="AB28" s="437"/>
      <c r="AC28" s="437"/>
      <c r="AD28" s="437"/>
      <c r="AE28" s="437"/>
      <c r="AF28" s="437"/>
      <c r="AG28" s="438"/>
      <c r="AH28" s="458" t="s">
        <v>176</v>
      </c>
      <c r="AI28" s="459"/>
      <c r="AJ28" s="459"/>
      <c r="AK28" s="459"/>
      <c r="AL28" s="501"/>
      <c r="AM28" s="458" t="s">
        <v>131</v>
      </c>
      <c r="AN28" s="459"/>
      <c r="AO28" s="459"/>
      <c r="AP28" s="459"/>
      <c r="AQ28" s="459"/>
      <c r="AR28" s="501"/>
      <c r="AS28" s="458" t="s">
        <v>186</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2419976</v>
      </c>
      <c r="BO28" s="371"/>
      <c r="BP28" s="371"/>
      <c r="BQ28" s="371"/>
      <c r="BR28" s="371"/>
      <c r="BS28" s="371"/>
      <c r="BT28" s="371"/>
      <c r="BU28" s="372"/>
      <c r="BV28" s="370">
        <v>2043589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14</v>
      </c>
      <c r="M29" s="459"/>
      <c r="N29" s="459"/>
      <c r="O29" s="459"/>
      <c r="P29" s="501"/>
      <c r="Q29" s="458">
        <v>5000</v>
      </c>
      <c r="R29" s="459"/>
      <c r="S29" s="459"/>
      <c r="T29" s="459"/>
      <c r="U29" s="459"/>
      <c r="V29" s="501"/>
      <c r="W29" s="556"/>
      <c r="X29" s="557"/>
      <c r="Y29" s="558"/>
      <c r="Z29" s="457" t="s">
        <v>189</v>
      </c>
      <c r="AA29" s="437"/>
      <c r="AB29" s="437"/>
      <c r="AC29" s="437"/>
      <c r="AD29" s="437"/>
      <c r="AE29" s="437"/>
      <c r="AF29" s="437"/>
      <c r="AG29" s="438"/>
      <c r="AH29" s="458">
        <v>538</v>
      </c>
      <c r="AI29" s="459"/>
      <c r="AJ29" s="459"/>
      <c r="AK29" s="459"/>
      <c r="AL29" s="501"/>
      <c r="AM29" s="458">
        <v>1526793</v>
      </c>
      <c r="AN29" s="459"/>
      <c r="AO29" s="459"/>
      <c r="AP29" s="459"/>
      <c r="AQ29" s="459"/>
      <c r="AR29" s="501"/>
      <c r="AS29" s="458">
        <v>2838</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244342</v>
      </c>
      <c r="BO29" s="408"/>
      <c r="BP29" s="408"/>
      <c r="BQ29" s="408"/>
      <c r="BR29" s="408"/>
      <c r="BS29" s="408"/>
      <c r="BT29" s="408"/>
      <c r="BU29" s="409"/>
      <c r="BV29" s="407">
        <v>257286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100.1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5414290</v>
      </c>
      <c r="BO30" s="527"/>
      <c r="BP30" s="527"/>
      <c r="BQ30" s="527"/>
      <c r="BR30" s="527"/>
      <c r="BS30" s="527"/>
      <c r="BT30" s="527"/>
      <c r="BU30" s="528"/>
      <c r="BV30" s="526">
        <v>4697932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200</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奈良県広域消防組合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香芝・王寺環境施設組合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奈良県葛城地区清掃事務組合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奈良県後期高齢者医療広域連合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奈良広域水質検査センター</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3NutCeBXXCNABlbuZs7UVpCDomvTA4qB05VW82fSpzVhewDaCwJuRIG502Mxyz6siIbFu7gMbQ2b9pU1xZ0ttA==" saltValue="s7TfrH53AExkOB58cV+34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563</v>
      </c>
      <c r="D34" s="1151"/>
      <c r="E34" s="1152"/>
      <c r="F34" s="32">
        <v>16.32</v>
      </c>
      <c r="G34" s="33">
        <v>17.010000000000002</v>
      </c>
      <c r="H34" s="33">
        <v>16.7</v>
      </c>
      <c r="I34" s="33">
        <v>12.56</v>
      </c>
      <c r="J34" s="34">
        <v>16.010000000000002</v>
      </c>
      <c r="K34" s="22"/>
      <c r="L34" s="22"/>
      <c r="M34" s="22"/>
      <c r="N34" s="22"/>
      <c r="O34" s="22"/>
      <c r="P34" s="22"/>
    </row>
    <row r="35" spans="1:16" ht="39" customHeight="1" x14ac:dyDescent="0.15">
      <c r="A35" s="22"/>
      <c r="B35" s="35"/>
      <c r="C35" s="1145" t="s">
        <v>564</v>
      </c>
      <c r="D35" s="1146"/>
      <c r="E35" s="1147"/>
      <c r="F35" s="36">
        <v>3.28</v>
      </c>
      <c r="G35" s="37">
        <v>3.59</v>
      </c>
      <c r="H35" s="37">
        <v>4.03</v>
      </c>
      <c r="I35" s="37">
        <v>4.08</v>
      </c>
      <c r="J35" s="38">
        <v>4.49</v>
      </c>
      <c r="K35" s="22"/>
      <c r="L35" s="22"/>
      <c r="M35" s="22"/>
      <c r="N35" s="22"/>
      <c r="O35" s="22"/>
      <c r="P35" s="22"/>
    </row>
    <row r="36" spans="1:16" ht="39" customHeight="1" x14ac:dyDescent="0.15">
      <c r="A36" s="22"/>
      <c r="B36" s="35"/>
      <c r="C36" s="1145" t="s">
        <v>565</v>
      </c>
      <c r="D36" s="1146"/>
      <c r="E36" s="1147"/>
      <c r="F36" s="36">
        <v>2.5099999999999998</v>
      </c>
      <c r="G36" s="37">
        <v>1.53</v>
      </c>
      <c r="H36" s="37">
        <v>5.45</v>
      </c>
      <c r="I36" s="37">
        <v>4.5</v>
      </c>
      <c r="J36" s="38">
        <v>3.57</v>
      </c>
      <c r="K36" s="22"/>
      <c r="L36" s="22"/>
      <c r="M36" s="22"/>
      <c r="N36" s="22"/>
      <c r="O36" s="22"/>
      <c r="P36" s="22"/>
    </row>
    <row r="37" spans="1:16" ht="39" customHeight="1" x14ac:dyDescent="0.15">
      <c r="A37" s="22"/>
      <c r="B37" s="35"/>
      <c r="C37" s="1145" t="s">
        <v>566</v>
      </c>
      <c r="D37" s="1146"/>
      <c r="E37" s="1147"/>
      <c r="F37" s="36">
        <v>0.49</v>
      </c>
      <c r="G37" s="37">
        <v>0.53</v>
      </c>
      <c r="H37" s="37">
        <v>0.51</v>
      </c>
      <c r="I37" s="37">
        <v>0.48</v>
      </c>
      <c r="J37" s="38">
        <v>0.49</v>
      </c>
      <c r="K37" s="22"/>
      <c r="L37" s="22"/>
      <c r="M37" s="22"/>
      <c r="N37" s="22"/>
      <c r="O37" s="22"/>
      <c r="P37" s="22"/>
    </row>
    <row r="38" spans="1:16" ht="39" customHeight="1" x14ac:dyDescent="0.15">
      <c r="A38" s="22"/>
      <c r="B38" s="35"/>
      <c r="C38" s="1145" t="s">
        <v>567</v>
      </c>
      <c r="D38" s="1146"/>
      <c r="E38" s="1147"/>
      <c r="F38" s="36">
        <v>0.88</v>
      </c>
      <c r="G38" s="37">
        <v>0.66</v>
      </c>
      <c r="H38" s="37">
        <v>0.68</v>
      </c>
      <c r="I38" s="37">
        <v>0.45</v>
      </c>
      <c r="J38" s="38">
        <v>0.24</v>
      </c>
      <c r="K38" s="22"/>
      <c r="L38" s="22"/>
      <c r="M38" s="22"/>
      <c r="N38" s="22"/>
      <c r="O38" s="22"/>
      <c r="P38" s="22"/>
    </row>
    <row r="39" spans="1:16" ht="39" customHeight="1" x14ac:dyDescent="0.15">
      <c r="A39" s="22"/>
      <c r="B39" s="35"/>
      <c r="C39" s="1145" t="s">
        <v>568</v>
      </c>
      <c r="D39" s="1146"/>
      <c r="E39" s="1147"/>
      <c r="F39" s="36">
        <v>0.35</v>
      </c>
      <c r="G39" s="37">
        <v>0.67</v>
      </c>
      <c r="H39" s="37">
        <v>0.74</v>
      </c>
      <c r="I39" s="37">
        <v>0.28000000000000003</v>
      </c>
      <c r="J39" s="38">
        <v>0.04</v>
      </c>
      <c r="K39" s="22"/>
      <c r="L39" s="22"/>
      <c r="M39" s="22"/>
      <c r="N39" s="22"/>
      <c r="O39" s="22"/>
      <c r="P39" s="22"/>
    </row>
    <row r="40" spans="1:16" ht="39" customHeight="1" x14ac:dyDescent="0.15">
      <c r="A40" s="22"/>
      <c r="B40" s="35"/>
      <c r="C40" s="1145" t="s">
        <v>569</v>
      </c>
      <c r="D40" s="1146"/>
      <c r="E40" s="1147"/>
      <c r="F40" s="36">
        <v>0.01</v>
      </c>
      <c r="G40" s="37">
        <v>0.02</v>
      </c>
      <c r="H40" s="37">
        <v>0.01</v>
      </c>
      <c r="I40" s="37">
        <v>0.02</v>
      </c>
      <c r="J40" s="38">
        <v>0.04</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570</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571</v>
      </c>
      <c r="D43" s="1149"/>
      <c r="E43" s="1150"/>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ozq1ETRl6OfYNT2frFw+splgro+uHaZBAxkwdy+yNR3xm4E6Wm8a+zw3UK41zV7USTcq0SvQMElFKi97BNBiw==" saltValue="vuh9Hi3clXWB+YZwkwRm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3387</v>
      </c>
      <c r="L45" s="60">
        <v>3282</v>
      </c>
      <c r="M45" s="60">
        <v>3184</v>
      </c>
      <c r="N45" s="60">
        <v>3117</v>
      </c>
      <c r="O45" s="61">
        <v>3089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15</v>
      </c>
      <c r="F48" s="1161"/>
      <c r="G48" s="1161"/>
      <c r="H48" s="1161"/>
      <c r="I48" s="1161"/>
      <c r="J48" s="1162"/>
      <c r="K48" s="63">
        <v>313</v>
      </c>
      <c r="L48" s="64">
        <v>294</v>
      </c>
      <c r="M48" s="64">
        <v>307</v>
      </c>
      <c r="N48" s="64">
        <v>308</v>
      </c>
      <c r="O48" s="65">
        <v>309</v>
      </c>
      <c r="P48" s="48"/>
      <c r="Q48" s="48"/>
      <c r="R48" s="48"/>
      <c r="S48" s="48"/>
      <c r="T48" s="48"/>
      <c r="U48" s="48"/>
    </row>
    <row r="49" spans="1:21" ht="30.75" customHeight="1" x14ac:dyDescent="0.15">
      <c r="A49" s="48"/>
      <c r="B49" s="1155"/>
      <c r="C49" s="1156"/>
      <c r="D49" s="62"/>
      <c r="E49" s="1161" t="s">
        <v>16</v>
      </c>
      <c r="F49" s="1161"/>
      <c r="G49" s="1161"/>
      <c r="H49" s="1161"/>
      <c r="I49" s="1161"/>
      <c r="J49" s="1162"/>
      <c r="K49" s="63">
        <v>145</v>
      </c>
      <c r="L49" s="64">
        <v>121</v>
      </c>
      <c r="M49" s="64">
        <v>99</v>
      </c>
      <c r="N49" s="64">
        <v>78</v>
      </c>
      <c r="O49" s="65">
        <v>89</v>
      </c>
      <c r="P49" s="48"/>
      <c r="Q49" s="48"/>
      <c r="R49" s="48"/>
      <c r="S49" s="48"/>
      <c r="T49" s="48"/>
      <c r="U49" s="48"/>
    </row>
    <row r="50" spans="1:21" ht="30.75" customHeight="1" x14ac:dyDescent="0.15">
      <c r="A50" s="48"/>
      <c r="B50" s="1155"/>
      <c r="C50" s="1156"/>
      <c r="D50" s="62"/>
      <c r="E50" s="1161" t="s">
        <v>17</v>
      </c>
      <c r="F50" s="1161"/>
      <c r="G50" s="1161"/>
      <c r="H50" s="1161"/>
      <c r="I50" s="1161"/>
      <c r="J50" s="1162"/>
      <c r="K50" s="63">
        <v>7</v>
      </c>
      <c r="L50" s="64" t="s">
        <v>515</v>
      </c>
      <c r="M50" s="64" t="s">
        <v>515</v>
      </c>
      <c r="N50" s="64" t="s">
        <v>515</v>
      </c>
      <c r="O50" s="65" t="s">
        <v>515</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1</v>
      </c>
      <c r="M51" s="64">
        <v>0</v>
      </c>
      <c r="N51" s="64">
        <v>0</v>
      </c>
      <c r="O51" s="65" t="s">
        <v>515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1923</v>
      </c>
      <c r="L52" s="64">
        <v>1910</v>
      </c>
      <c r="M52" s="64">
        <v>1861</v>
      </c>
      <c r="N52" s="64">
        <v>1829</v>
      </c>
      <c r="O52" s="65">
        <v>1802</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1929</v>
      </c>
      <c r="L53" s="69">
        <v>1788</v>
      </c>
      <c r="M53" s="69">
        <v>1729</v>
      </c>
      <c r="N53" s="69">
        <v>1674</v>
      </c>
      <c r="O53" s="70">
        <v>1685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hvlXpYSxQQ8A9XaIDjjv/MC+kiSUzRmOHN3h766ogVGo67BFAK7PLKJ3Ow14c0veD2vFhjcbipnxFBB49eIvw==" saltValue="BakT2h6MOu8BG8sUXlKPL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84" t="s">
        <v>32</v>
      </c>
      <c r="C41" s="1185"/>
      <c r="D41" s="105"/>
      <c r="E41" s="1190" t="s">
        <v>33</v>
      </c>
      <c r="F41" s="1190"/>
      <c r="G41" s="1190"/>
      <c r="H41" s="1191"/>
      <c r="I41" s="355">
        <v>31940</v>
      </c>
      <c r="J41" s="356">
        <v>30822</v>
      </c>
      <c r="K41" s="356">
        <v>30065</v>
      </c>
      <c r="L41" s="356">
        <v>29035</v>
      </c>
      <c r="M41" s="357">
        <v>27721</v>
      </c>
    </row>
    <row r="42" spans="2:13" ht="27.75" customHeight="1" x14ac:dyDescent="0.15">
      <c r="B42" s="1186"/>
      <c r="C42" s="1187"/>
      <c r="D42" s="106"/>
      <c r="E42" s="1192" t="s">
        <v>34</v>
      </c>
      <c r="F42" s="1192"/>
      <c r="G42" s="1192"/>
      <c r="H42" s="1193"/>
      <c r="I42" s="358" t="s">
        <v>515</v>
      </c>
      <c r="J42" s="359" t="s">
        <v>515</v>
      </c>
      <c r="K42" s="359" t="s">
        <v>515</v>
      </c>
      <c r="L42" s="359" t="s">
        <v>515</v>
      </c>
      <c r="M42" s="360" t="s">
        <v>515</v>
      </c>
    </row>
    <row r="43" spans="2:13" ht="27.75" customHeight="1" x14ac:dyDescent="0.15">
      <c r="B43" s="1186"/>
      <c r="C43" s="1187"/>
      <c r="D43" s="106"/>
      <c r="E43" s="1192" t="s">
        <v>35</v>
      </c>
      <c r="F43" s="1192"/>
      <c r="G43" s="1192"/>
      <c r="H43" s="1193"/>
      <c r="I43" s="358">
        <v>6560</v>
      </c>
      <c r="J43" s="359">
        <v>6026</v>
      </c>
      <c r="K43" s="359">
        <v>5445</v>
      </c>
      <c r="L43" s="359">
        <v>5460</v>
      </c>
      <c r="M43" s="360">
        <v>5599</v>
      </c>
    </row>
    <row r="44" spans="2:13" ht="27.75" customHeight="1" x14ac:dyDescent="0.15">
      <c r="B44" s="1186"/>
      <c r="C44" s="1187"/>
      <c r="D44" s="106"/>
      <c r="E44" s="1192" t="s">
        <v>36</v>
      </c>
      <c r="F44" s="1192"/>
      <c r="G44" s="1192"/>
      <c r="H44" s="1193"/>
      <c r="I44" s="358">
        <v>568</v>
      </c>
      <c r="J44" s="359">
        <v>473</v>
      </c>
      <c r="K44" s="359">
        <v>912</v>
      </c>
      <c r="L44" s="359">
        <v>1762</v>
      </c>
      <c r="M44" s="360">
        <v>3747</v>
      </c>
    </row>
    <row r="45" spans="2:13" ht="27.75" customHeight="1" x14ac:dyDescent="0.15">
      <c r="B45" s="1186"/>
      <c r="C45" s="1187"/>
      <c r="D45" s="106"/>
      <c r="E45" s="1192" t="s">
        <v>37</v>
      </c>
      <c r="F45" s="1192"/>
      <c r="G45" s="1192"/>
      <c r="H45" s="1193"/>
      <c r="I45" s="358">
        <v>3114</v>
      </c>
      <c r="J45" s="359">
        <v>2872</v>
      </c>
      <c r="K45" s="359">
        <v>2857</v>
      </c>
      <c r="L45" s="359">
        <v>3029</v>
      </c>
      <c r="M45" s="360">
        <v>2990</v>
      </c>
    </row>
    <row r="46" spans="2:13" ht="27.75" customHeight="1" x14ac:dyDescent="0.15">
      <c r="B46" s="1186"/>
      <c r="C46" s="1187"/>
      <c r="D46" s="107"/>
      <c r="E46" s="1192" t="s">
        <v>38</v>
      </c>
      <c r="F46" s="1192"/>
      <c r="G46" s="1192"/>
      <c r="H46" s="1193"/>
      <c r="I46" s="358" t="s">
        <v>515</v>
      </c>
      <c r="J46" s="359" t="s">
        <v>515</v>
      </c>
      <c r="K46" s="359" t="s">
        <v>515</v>
      </c>
      <c r="L46" s="359" t="s">
        <v>515</v>
      </c>
      <c r="M46" s="360" t="s">
        <v>515</v>
      </c>
    </row>
    <row r="47" spans="2:13" ht="27.75" customHeight="1" x14ac:dyDescent="0.15">
      <c r="B47" s="1186"/>
      <c r="C47" s="1187"/>
      <c r="D47" s="108"/>
      <c r="E47" s="1194" t="s">
        <v>39</v>
      </c>
      <c r="F47" s="1195"/>
      <c r="G47" s="1195"/>
      <c r="H47" s="1196"/>
      <c r="I47" s="358" t="s">
        <v>515</v>
      </c>
      <c r="J47" s="359" t="s">
        <v>515</v>
      </c>
      <c r="K47" s="359" t="s">
        <v>515</v>
      </c>
      <c r="L47" s="359" t="s">
        <v>515</v>
      </c>
      <c r="M47" s="360" t="s">
        <v>515</v>
      </c>
    </row>
    <row r="48" spans="2:13" ht="27.75" customHeight="1" x14ac:dyDescent="0.15">
      <c r="B48" s="1186"/>
      <c r="C48" s="1187"/>
      <c r="D48" s="106"/>
      <c r="E48" s="1192" t="s">
        <v>40</v>
      </c>
      <c r="F48" s="1192"/>
      <c r="G48" s="1192"/>
      <c r="H48" s="1193"/>
      <c r="I48" s="358" t="s">
        <v>515</v>
      </c>
      <c r="J48" s="359" t="s">
        <v>515</v>
      </c>
      <c r="K48" s="359" t="s">
        <v>515</v>
      </c>
      <c r="L48" s="359" t="s">
        <v>515</v>
      </c>
      <c r="M48" s="360" t="s">
        <v>515</v>
      </c>
    </row>
    <row r="49" spans="2:13" ht="27.75" customHeight="1" x14ac:dyDescent="0.15">
      <c r="B49" s="1188"/>
      <c r="C49" s="1189"/>
      <c r="D49" s="106"/>
      <c r="E49" s="1192" t="s">
        <v>41</v>
      </c>
      <c r="F49" s="1192"/>
      <c r="G49" s="1192"/>
      <c r="H49" s="1193"/>
      <c r="I49" s="358" t="s">
        <v>515</v>
      </c>
      <c r="J49" s="359" t="s">
        <v>515</v>
      </c>
      <c r="K49" s="359" t="s">
        <v>515</v>
      </c>
      <c r="L49" s="359" t="s">
        <v>515</v>
      </c>
      <c r="M49" s="360" t="s">
        <v>515</v>
      </c>
    </row>
    <row r="50" spans="2:13" ht="27.75" customHeight="1" x14ac:dyDescent="0.15">
      <c r="B50" s="1197" t="s">
        <v>42</v>
      </c>
      <c r="C50" s="1198"/>
      <c r="D50" s="109"/>
      <c r="E50" s="1192" t="s">
        <v>43</v>
      </c>
      <c r="F50" s="1192"/>
      <c r="G50" s="1192"/>
      <c r="H50" s="1193"/>
      <c r="I50" s="358">
        <v>5806</v>
      </c>
      <c r="J50" s="359">
        <v>6310</v>
      </c>
      <c r="K50" s="359">
        <v>7026</v>
      </c>
      <c r="L50" s="359">
        <v>8538</v>
      </c>
      <c r="M50" s="360">
        <v>9548</v>
      </c>
    </row>
    <row r="51" spans="2:13" ht="27.75" customHeight="1" x14ac:dyDescent="0.15">
      <c r="B51" s="1186"/>
      <c r="C51" s="1187"/>
      <c r="D51" s="106"/>
      <c r="E51" s="1192" t="s">
        <v>44</v>
      </c>
      <c r="F51" s="1192"/>
      <c r="G51" s="1192"/>
      <c r="H51" s="1193"/>
      <c r="I51" s="358">
        <v>640</v>
      </c>
      <c r="J51" s="359">
        <v>288</v>
      </c>
      <c r="K51" s="359">
        <v>61</v>
      </c>
      <c r="L51" s="359">
        <v>18</v>
      </c>
      <c r="M51" s="360">
        <v>17</v>
      </c>
    </row>
    <row r="52" spans="2:13" ht="27.75" customHeight="1" x14ac:dyDescent="0.15">
      <c r="B52" s="1188"/>
      <c r="C52" s="1189"/>
      <c r="D52" s="106"/>
      <c r="E52" s="1192" t="s">
        <v>45</v>
      </c>
      <c r="F52" s="1192"/>
      <c r="G52" s="1192"/>
      <c r="H52" s="1193"/>
      <c r="I52" s="358">
        <v>22380</v>
      </c>
      <c r="J52" s="359">
        <v>22190</v>
      </c>
      <c r="K52" s="359">
        <v>22623</v>
      </c>
      <c r="L52" s="359">
        <v>22894</v>
      </c>
      <c r="M52" s="360">
        <v>22966</v>
      </c>
    </row>
    <row r="53" spans="2:13" ht="27.75" customHeight="1" thickBot="1" x14ac:dyDescent="0.2">
      <c r="B53" s="1199" t="s">
        <v>46</v>
      </c>
      <c r="C53" s="1200"/>
      <c r="D53" s="110"/>
      <c r="E53" s="1201" t="s">
        <v>47</v>
      </c>
      <c r="F53" s="1201"/>
      <c r="G53" s="1201"/>
      <c r="H53" s="1202"/>
      <c r="I53" s="361">
        <v>13356</v>
      </c>
      <c r="J53" s="362">
        <v>11406</v>
      </c>
      <c r="K53" s="362">
        <v>9569</v>
      </c>
      <c r="L53" s="362">
        <v>7835</v>
      </c>
      <c r="M53" s="363">
        <v>7526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gh1kIK4UbyqZU1XJK4mrIOVTBfAOJPFulFc1dcHG1fywThRyi/T3etIVTpbBoI8zZTn0ojRolfnvYbn+gp+xA==" saltValue="9rQTC0zEkqAb6zZuqQwt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1584</v>
      </c>
      <c r="G55" s="122">
        <v>2044</v>
      </c>
      <c r="H55" s="123">
        <v>2420</v>
      </c>
    </row>
    <row r="56" spans="2:8" ht="52.5" customHeight="1" x14ac:dyDescent="0.15">
      <c r="B56" s="124"/>
      <c r="C56" s="1213" t="s">
        <v>51</v>
      </c>
      <c r="D56" s="1213"/>
      <c r="E56" s="1214"/>
      <c r="F56" s="125">
        <v>257</v>
      </c>
      <c r="G56" s="125">
        <v>257</v>
      </c>
      <c r="H56" s="126">
        <v>244</v>
      </c>
    </row>
    <row r="57" spans="2:8" ht="53.25" customHeight="1" x14ac:dyDescent="0.15">
      <c r="B57" s="124"/>
      <c r="C57" s="1215" t="s">
        <v>52</v>
      </c>
      <c r="D57" s="1215"/>
      <c r="E57" s="1216"/>
      <c r="F57" s="127">
        <v>3712</v>
      </c>
      <c r="G57" s="127">
        <v>4698</v>
      </c>
      <c r="H57" s="128">
        <v>5414</v>
      </c>
    </row>
    <row r="58" spans="2:8" ht="45.75" customHeight="1" x14ac:dyDescent="0.15">
      <c r="B58" s="129"/>
      <c r="C58" s="1203" t="s">
        <v>53</v>
      </c>
      <c r="D58" s="1204"/>
      <c r="E58" s="1205"/>
      <c r="F58" s="130"/>
      <c r="G58" s="130"/>
      <c r="H58" s="131" t="s">
        <v>585</v>
      </c>
    </row>
    <row r="59" spans="2:8" ht="45.75" customHeight="1" x14ac:dyDescent="0.15">
      <c r="B59" s="129"/>
      <c r="C59" s="1203" t="s">
        <v>54</v>
      </c>
      <c r="D59" s="1204"/>
      <c r="E59" s="1205"/>
      <c r="F59" s="130"/>
      <c r="G59" s="130"/>
      <c r="H59" s="131" t="s">
        <v>586</v>
      </c>
    </row>
    <row r="60" spans="2:8" ht="45.75" customHeight="1" x14ac:dyDescent="0.15">
      <c r="B60" s="129"/>
      <c r="C60" s="1203" t="s">
        <v>54</v>
      </c>
      <c r="D60" s="1204"/>
      <c r="E60" s="1205"/>
      <c r="F60" s="130"/>
      <c r="G60" s="130"/>
      <c r="H60" s="131" t="s">
        <v>587</v>
      </c>
    </row>
    <row r="61" spans="2:8" ht="45.75" customHeight="1" x14ac:dyDescent="0.15">
      <c r="B61" s="129"/>
      <c r="C61" s="1203" t="s">
        <v>54</v>
      </c>
      <c r="D61" s="1204"/>
      <c r="E61" s="1205"/>
      <c r="F61" s="130"/>
      <c r="G61" s="130"/>
      <c r="H61" s="131" t="s">
        <v>588</v>
      </c>
    </row>
    <row r="62" spans="2:8" ht="45.75" customHeight="1" thickBot="1" x14ac:dyDescent="0.2">
      <c r="B62" s="132"/>
      <c r="C62" s="1206" t="s">
        <v>54</v>
      </c>
      <c r="D62" s="1207"/>
      <c r="E62" s="1208"/>
      <c r="F62" s="133"/>
      <c r="G62" s="133"/>
      <c r="H62" s="134" t="s">
        <v>589</v>
      </c>
    </row>
    <row r="63" spans="2:8" ht="52.5" customHeight="1" thickBot="1" x14ac:dyDescent="0.2">
      <c r="B63" s="135"/>
      <c r="C63" s="1209" t="s">
        <v>55</v>
      </c>
      <c r="D63" s="1209"/>
      <c r="E63" s="1210"/>
      <c r="F63" s="136">
        <v>5553</v>
      </c>
      <c r="G63" s="136">
        <v>6999</v>
      </c>
      <c r="H63" s="137">
        <v>8079</v>
      </c>
    </row>
    <row r="64" spans="2:8" x14ac:dyDescent="0.15"/>
  </sheetData>
  <sheetProtection algorithmName="SHA-512" hashValue="AF16s8fb5LnSiJkNAF+H1MCEdTHioN4n9uoBzQM2z5ZiCg7HpmW3Y64PHjliaJs+Mx0txmyzyt6fus6riJKtZg==" saltValue="0OXs0fcMHHgt9JvAUy6S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553</v>
      </c>
      <c r="G2" s="151"/>
      <c r="H2" s="152"/>
    </row>
    <row r="3" spans="1:8" x14ac:dyDescent="0.15">
      <c r="A3" s="148" t="s">
        <v>546</v>
      </c>
      <c r="B3" s="153"/>
      <c r="C3" s="154"/>
      <c r="D3" s="155">
        <v>20954</v>
      </c>
      <c r="E3" s="156"/>
      <c r="F3" s="157">
        <v>41934</v>
      </c>
      <c r="G3" s="158"/>
      <c r="H3" s="159"/>
    </row>
    <row r="4" spans="1:8" x14ac:dyDescent="0.15">
      <c r="A4" s="160"/>
      <c r="B4" s="161"/>
      <c r="C4" s="162"/>
      <c r="D4" s="163">
        <v>12455</v>
      </c>
      <c r="E4" s="164"/>
      <c r="F4" s="165">
        <v>23352</v>
      </c>
      <c r="G4" s="166"/>
      <c r="H4" s="167"/>
    </row>
    <row r="5" spans="1:8" x14ac:dyDescent="0.15">
      <c r="A5" s="148" t="s">
        <v>548</v>
      </c>
      <c r="B5" s="153"/>
      <c r="C5" s="154"/>
      <c r="D5" s="155">
        <v>31284</v>
      </c>
      <c r="E5" s="156"/>
      <c r="F5" s="157">
        <v>45588</v>
      </c>
      <c r="G5" s="158"/>
      <c r="H5" s="159"/>
    </row>
    <row r="6" spans="1:8" x14ac:dyDescent="0.15">
      <c r="A6" s="160"/>
      <c r="B6" s="161"/>
      <c r="C6" s="162"/>
      <c r="D6" s="163">
        <v>18246</v>
      </c>
      <c r="E6" s="164"/>
      <c r="F6" s="165">
        <v>24150</v>
      </c>
      <c r="G6" s="166"/>
      <c r="H6" s="167"/>
    </row>
    <row r="7" spans="1:8" x14ac:dyDescent="0.15">
      <c r="A7" s="148" t="s">
        <v>549</v>
      </c>
      <c r="B7" s="153"/>
      <c r="C7" s="154"/>
      <c r="D7" s="155">
        <v>31609</v>
      </c>
      <c r="E7" s="156"/>
      <c r="F7" s="157">
        <v>45483</v>
      </c>
      <c r="G7" s="158"/>
      <c r="H7" s="159"/>
    </row>
    <row r="8" spans="1:8" x14ac:dyDescent="0.15">
      <c r="A8" s="160"/>
      <c r="B8" s="161"/>
      <c r="C8" s="162"/>
      <c r="D8" s="163">
        <v>20682</v>
      </c>
      <c r="E8" s="164"/>
      <c r="F8" s="165">
        <v>24241</v>
      </c>
      <c r="G8" s="166"/>
      <c r="H8" s="167"/>
    </row>
    <row r="9" spans="1:8" x14ac:dyDescent="0.15">
      <c r="A9" s="148" t="s">
        <v>550</v>
      </c>
      <c r="B9" s="153"/>
      <c r="C9" s="154"/>
      <c r="D9" s="155">
        <v>30213</v>
      </c>
      <c r="E9" s="156"/>
      <c r="F9" s="157">
        <v>45945</v>
      </c>
      <c r="G9" s="158"/>
      <c r="H9" s="159"/>
    </row>
    <row r="10" spans="1:8" x14ac:dyDescent="0.15">
      <c r="A10" s="160"/>
      <c r="B10" s="161"/>
      <c r="C10" s="162"/>
      <c r="D10" s="163">
        <v>19369</v>
      </c>
      <c r="E10" s="164"/>
      <c r="F10" s="165">
        <v>25180</v>
      </c>
      <c r="G10" s="166"/>
      <c r="H10" s="167"/>
    </row>
    <row r="11" spans="1:8" x14ac:dyDescent="0.15">
      <c r="A11" s="148" t="s">
        <v>551</v>
      </c>
      <c r="B11" s="153"/>
      <c r="C11" s="154"/>
      <c r="D11" s="155">
        <v>31688</v>
      </c>
      <c r="E11" s="156"/>
      <c r="F11" s="157">
        <v>44475</v>
      </c>
      <c r="G11" s="158"/>
      <c r="H11" s="159"/>
    </row>
    <row r="12" spans="1:8" x14ac:dyDescent="0.15">
      <c r="A12" s="160"/>
      <c r="B12" s="161"/>
      <c r="C12" s="168"/>
      <c r="D12" s="163">
        <v>17075</v>
      </c>
      <c r="E12" s="164"/>
      <c r="F12" s="165">
        <v>24780</v>
      </c>
      <c r="G12" s="166"/>
      <c r="H12" s="167"/>
    </row>
    <row r="13" spans="1:8" x14ac:dyDescent="0.15">
      <c r="A13" s="148"/>
      <c r="B13" s="153"/>
      <c r="C13" s="169"/>
      <c r="D13" s="170">
        <v>29150</v>
      </c>
      <c r="E13" s="171"/>
      <c r="F13" s="172">
        <v>44685</v>
      </c>
      <c r="G13" s="173"/>
      <c r="H13" s="159"/>
    </row>
    <row r="14" spans="1:8" x14ac:dyDescent="0.15">
      <c r="A14" s="160"/>
      <c r="B14" s="161"/>
      <c r="C14" s="162"/>
      <c r="D14" s="163">
        <v>17565</v>
      </c>
      <c r="E14" s="164"/>
      <c r="F14" s="165">
        <v>24341</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3.01</v>
      </c>
      <c r="C19" s="174">
        <f>ROUND(VALUE(SUBSTITUTE(実質収支比率等に係る経年分析!G$48,"▲","-")),2)</f>
        <v>2.08</v>
      </c>
      <c r="D19" s="174">
        <f>ROUND(VALUE(SUBSTITUTE(実質収支比率等に係る経年分析!H$48,"▲","-")),2)</f>
        <v>5.97</v>
      </c>
      <c r="E19" s="174">
        <f>ROUND(VALUE(SUBSTITUTE(実質収支比率等に係る経年分析!I$48,"▲","-")),2)</f>
        <v>4.99</v>
      </c>
      <c r="F19" s="174">
        <f>ROUND(VALUE(SUBSTITUTE(実質収支比率等に係る経年分析!J$48,"▲","-")),2)</f>
        <v>4.07</v>
      </c>
    </row>
    <row r="20" spans="1:11" x14ac:dyDescent="0.15">
      <c r="A20" s="174" t="s">
        <v>59</v>
      </c>
      <c r="B20" s="174">
        <f>ROUND(VALUE(SUBSTITUTE(実質収支比率等に係る経年分析!F$47,"▲","-")),2)</f>
        <v>8.31</v>
      </c>
      <c r="C20" s="174">
        <f>ROUND(VALUE(SUBSTITUTE(実質収支比率等に係る経年分析!G$47,"▲","-")),2)</f>
        <v>9.64</v>
      </c>
      <c r="D20" s="174">
        <f>ROUND(VALUE(SUBSTITUTE(実質収支比率等に係る経年分析!H$47,"▲","-")),2)</f>
        <v>9.99</v>
      </c>
      <c r="E20" s="174">
        <f>ROUND(VALUE(SUBSTITUTE(実質収支比率等に係る経年分析!I$47,"▲","-")),2)</f>
        <v>12.16</v>
      </c>
      <c r="F20" s="174">
        <f>ROUND(VALUE(SUBSTITUTE(実質収支比率等に係る経年分析!J$47,"▲","-")),2)</f>
        <v>14.7</v>
      </c>
    </row>
    <row r="21" spans="1:11" x14ac:dyDescent="0.15">
      <c r="A21" s="174" t="s">
        <v>60</v>
      </c>
      <c r="B21" s="174">
        <f>IF(ISNUMBER(VALUE(SUBSTITUTE(実質収支比率等に係る経年分析!F$49,"▲","-"))),ROUND(VALUE(SUBSTITUTE(実質収支比率等に係る経年分析!F$49,"▲","-")),2),NA())</f>
        <v>2.4900000000000002</v>
      </c>
      <c r="C21" s="174">
        <f>IF(ISNUMBER(VALUE(SUBSTITUTE(実質収支比率等に係る経年分析!G$49,"▲","-"))),ROUND(VALUE(SUBSTITUTE(実質収支比率等に係る経年分析!G$49,"▲","-")),2),NA())</f>
        <v>-0.82</v>
      </c>
      <c r="D21" s="174">
        <f>IF(ISNUMBER(VALUE(SUBSTITUTE(実質収支比率等に係る経年分析!H$49,"▲","-"))),ROUND(VALUE(SUBSTITUTE(実質収支比率等に係る経年分析!H$49,"▲","-")),2),NA())</f>
        <v>4.8099999999999996</v>
      </c>
      <c r="E21" s="174">
        <f>IF(ISNUMBER(VALUE(SUBSTITUTE(実質収支比率等に係る経年分析!I$49,"▲","-"))),ROUND(VALUE(SUBSTITUTE(実質収支比率等に係る経年分析!I$49,"▲","-")),2),NA())</f>
        <v>0.23</v>
      </c>
      <c r="F21" s="174">
        <f>IF(ISNUMBER(VALUE(SUBSTITUTE(実質収支比率等に係る経年分析!J$49,"▲","-"))),ROUND(VALUE(SUBSTITUTE(実質収支比率等に係る経年分析!J$49,"▲","-")),2),NA())</f>
        <v>-0.98</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0.28000000000000003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0.24</v>
      </c>
    </row>
    <row r="33" spans="1:16" x14ac:dyDescent="0.15">
      <c r="A33" s="175" t="str">
        <f>IF(連結実質赤字比率に係る赤字・黒字の構成分析!C$37="",NA(),連結実質赤字比率に係る赤字・黒字の構成分析!C$37)</f>
        <v>土地取得特別会計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0.49</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2.5099999999999998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5.45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3.57</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3.28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4.49</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16.32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17.010000000000002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12.56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16.010000000000002</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1923</v>
      </c>
      <c r="E42" s="176"/>
      <c r="F42" s="176"/>
      <c r="G42" s="176">
        <f>'実質公債費比率（分子）の構造'!L$52</f>
        <v>1910</v>
      </c>
      <c r="H42" s="176"/>
      <c r="I42" s="176"/>
      <c r="J42" s="176">
        <f>'実質公債費比率（分子）の構造'!M$52</f>
        <v>1861</v>
      </c>
      <c r="K42" s="176"/>
      <c r="L42" s="176"/>
      <c r="M42" s="176">
        <f>'実質公債費比率（分子）の構造'!N$52</f>
        <v>1829</v>
      </c>
      <c r="N42" s="176"/>
      <c r="O42" s="176"/>
      <c r="P42" s="176">
        <f>'実質公債費比率（分子）の構造'!O$52</f>
        <v>1802</v>
      </c>
    </row>
    <row r="43" spans="1:16" x14ac:dyDescent="0.15">
      <c r="A43" s="176" t="s">
        <v>68</v>
      </c>
      <c r="B43" s="176">
        <f>'実質公債費比率（分子）の構造'!K$51</f>
        <v>0</v>
      </c>
      <c r="C43" s="176"/>
      <c r="D43" s="176"/>
      <c r="E43" s="176">
        <f>'実質公債費比率（分子）の構造'!L$51</f>
        <v>1</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69</v>
      </c>
      <c r="B44" s="176">
        <f>'実質公債費比率（分子）の構造'!K$50</f>
        <v>7</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145</v>
      </c>
      <c r="C45" s="176"/>
      <c r="D45" s="176"/>
      <c r="E45" s="176">
        <f>'実質公債費比率（分子）の構造'!L$49</f>
        <v>121</v>
      </c>
      <c r="F45" s="176"/>
      <c r="G45" s="176"/>
      <c r="H45" s="176">
        <f>'実質公債費比率（分子）の構造'!M$49</f>
        <v>99</v>
      </c>
      <c r="I45" s="176"/>
      <c r="J45" s="176"/>
      <c r="K45" s="176">
        <f>'実質公債費比率（分子）の構造'!N$49</f>
        <v>78</v>
      </c>
      <c r="L45" s="176"/>
      <c r="M45" s="176"/>
      <c r="N45" s="176">
        <f>'実質公債費比率（分子）の構造'!O$49</f>
        <v>89</v>
      </c>
      <c r="O45" s="176"/>
      <c r="P45" s="176"/>
    </row>
    <row r="46" spans="1:16" x14ac:dyDescent="0.15">
      <c r="A46" s="176" t="s">
        <v>71</v>
      </c>
      <c r="B46" s="176">
        <f>'実質公債費比率（分子）の構造'!K$48</f>
        <v>313</v>
      </c>
      <c r="C46" s="176"/>
      <c r="D46" s="176"/>
      <c r="E46" s="176">
        <f>'実質公債費比率（分子）の構造'!L$48</f>
        <v>294</v>
      </c>
      <c r="F46" s="176"/>
      <c r="G46" s="176"/>
      <c r="H46" s="176">
        <f>'実質公債費比率（分子）の構造'!M$48</f>
        <v>307</v>
      </c>
      <c r="I46" s="176"/>
      <c r="J46" s="176"/>
      <c r="K46" s="176">
        <f>'実質公債費比率（分子）の構造'!N$48</f>
        <v>308</v>
      </c>
      <c r="L46" s="176"/>
      <c r="M46" s="176"/>
      <c r="N46" s="176">
        <f>'実質公債費比率（分子）の構造'!O$48</f>
        <v>309</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3387</v>
      </c>
      <c r="C49" s="176"/>
      <c r="D49" s="176"/>
      <c r="E49" s="176">
        <f>'実質公債費比率（分子）の構造'!L$45</f>
        <v>3282</v>
      </c>
      <c r="F49" s="176"/>
      <c r="G49" s="176"/>
      <c r="H49" s="176">
        <f>'実質公債費比率（分子）の構造'!M$45</f>
        <v>3184</v>
      </c>
      <c r="I49" s="176"/>
      <c r="J49" s="176"/>
      <c r="K49" s="176">
        <f>'実質公債費比率（分子）の構造'!N$45</f>
        <v>3117</v>
      </c>
      <c r="L49" s="176"/>
      <c r="M49" s="176"/>
      <c r="N49" s="176">
        <f>'実質公債費比率（分子）の構造'!O$45</f>
        <v>3089</v>
      </c>
      <c r="O49" s="176"/>
      <c r="P49" s="176"/>
    </row>
    <row r="50" spans="1:16" x14ac:dyDescent="0.15">
      <c r="A50" s="176" t="s">
        <v>75</v>
      </c>
      <c r="B50" s="176" t="e">
        <f>NA()</f>
        <v>#N/A</v>
      </c>
      <c r="C50" s="176">
        <f>IF(ISNUMBER('実質公債費比率（分子）の構造'!K$53),'実質公債費比率（分子）の構造'!K$53,NA())</f>
        <v>1929</v>
      </c>
      <c r="D50" s="176" t="e">
        <f>NA()</f>
        <v>#N/A</v>
      </c>
      <c r="E50" s="176" t="e">
        <f>NA()</f>
        <v>#N/A</v>
      </c>
      <c r="F50" s="176">
        <f>IF(ISNUMBER('実質公債費比率（分子）の構造'!L$53),'実質公債費比率（分子）の構造'!L$53,NA())</f>
        <v>1788</v>
      </c>
      <c r="G50" s="176" t="e">
        <f>NA()</f>
        <v>#N/A</v>
      </c>
      <c r="H50" s="176" t="e">
        <f>NA()</f>
        <v>#N/A</v>
      </c>
      <c r="I50" s="176">
        <f>IF(ISNUMBER('実質公債費比率（分子）の構造'!M$53),'実質公債費比率（分子）の構造'!M$53,NA())</f>
        <v>1729</v>
      </c>
      <c r="J50" s="176" t="e">
        <f>NA()</f>
        <v>#N/A</v>
      </c>
      <c r="K50" s="176" t="e">
        <f>NA()</f>
        <v>#N/A</v>
      </c>
      <c r="L50" s="176">
        <f>IF(ISNUMBER('実質公債費比率（分子）の構造'!N$53),'実質公債費比率（分子）の構造'!N$53,NA())</f>
        <v>1674</v>
      </c>
      <c r="M50" s="176" t="e">
        <f>NA()</f>
        <v>#N/A</v>
      </c>
      <c r="N50" s="176" t="e">
        <f>NA()</f>
        <v>#N/A</v>
      </c>
      <c r="O50" s="176">
        <f>IF(ISNUMBER('実質公債費比率（分子）の構造'!O$53),'実質公債費比率（分子）の構造'!O$53,NA())</f>
        <v>1685</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22380</v>
      </c>
      <c r="E56" s="175"/>
      <c r="F56" s="175"/>
      <c r="G56" s="175">
        <f>'将来負担比率（分子）の構造'!J$52</f>
        <v>22190</v>
      </c>
      <c r="H56" s="175"/>
      <c r="I56" s="175"/>
      <c r="J56" s="175">
        <f>'将来負担比率（分子）の構造'!K$52</f>
        <v>22623</v>
      </c>
      <c r="K56" s="175"/>
      <c r="L56" s="175"/>
      <c r="M56" s="175">
        <f>'将来負担比率（分子）の構造'!L$52</f>
        <v>22894</v>
      </c>
      <c r="N56" s="175"/>
      <c r="O56" s="175"/>
      <c r="P56" s="175">
        <f>'将来負担比率（分子）の構造'!M$52</f>
        <v>22966</v>
      </c>
    </row>
    <row r="57" spans="1:16" x14ac:dyDescent="0.15">
      <c r="A57" s="175" t="s">
        <v>44</v>
      </c>
      <c r="B57" s="175"/>
      <c r="C57" s="175"/>
      <c r="D57" s="175">
        <f>'将来負担比率（分子）の構造'!I$51</f>
        <v>640</v>
      </c>
      <c r="E57" s="175"/>
      <c r="F57" s="175"/>
      <c r="G57" s="175">
        <f>'将来負担比率（分子）の構造'!J$51</f>
        <v>288</v>
      </c>
      <c r="H57" s="175"/>
      <c r="I57" s="175"/>
      <c r="J57" s="175">
        <f>'将来負担比率（分子）の構造'!K$51</f>
        <v>61</v>
      </c>
      <c r="K57" s="175"/>
      <c r="L57" s="175"/>
      <c r="M57" s="175">
        <f>'将来負担比率（分子）の構造'!L$51</f>
        <v>18</v>
      </c>
      <c r="N57" s="175"/>
      <c r="O57" s="175"/>
      <c r="P57" s="175">
        <f>'将来負担比率（分子）の構造'!M$51</f>
        <v>17</v>
      </c>
    </row>
    <row r="58" spans="1:16" x14ac:dyDescent="0.15">
      <c r="A58" s="175" t="s">
        <v>43</v>
      </c>
      <c r="B58" s="175"/>
      <c r="C58" s="175"/>
      <c r="D58" s="175">
        <f>'将来負担比率（分子）の構造'!I$50</f>
        <v>5806</v>
      </c>
      <c r="E58" s="175"/>
      <c r="F58" s="175"/>
      <c r="G58" s="175">
        <f>'将来負担比率（分子）の構造'!J$50</f>
        <v>6310</v>
      </c>
      <c r="H58" s="175"/>
      <c r="I58" s="175"/>
      <c r="J58" s="175">
        <f>'将来負担比率（分子）の構造'!K$50</f>
        <v>7026</v>
      </c>
      <c r="K58" s="175"/>
      <c r="L58" s="175"/>
      <c r="M58" s="175">
        <f>'将来負担比率（分子）の構造'!L$50</f>
        <v>8538</v>
      </c>
      <c r="N58" s="175"/>
      <c r="O58" s="175"/>
      <c r="P58" s="175">
        <f>'将来負担比率（分子）の構造'!M$50</f>
        <v>9548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3114</v>
      </c>
      <c r="C62" s="175"/>
      <c r="D62" s="175"/>
      <c r="E62" s="175">
        <f>'将来負担比率（分子）の構造'!J$45</f>
        <v>2872</v>
      </c>
      <c r="F62" s="175"/>
      <c r="G62" s="175"/>
      <c r="H62" s="175">
        <f>'将来負担比率（分子）の構造'!K$45</f>
        <v>2857</v>
      </c>
      <c r="I62" s="175"/>
      <c r="J62" s="175"/>
      <c r="K62" s="175">
        <f>'将来負担比率（分子）の構造'!L$45</f>
        <v>3029</v>
      </c>
      <c r="L62" s="175"/>
      <c r="M62" s="175"/>
      <c r="N62" s="175">
        <f>'将来負担比率（分子）の構造'!M$45</f>
        <v>2990</v>
      </c>
      <c r="O62" s="175"/>
      <c r="P62" s="175"/>
    </row>
    <row r="63" spans="1:16" x14ac:dyDescent="0.15">
      <c r="A63" s="175" t="s">
        <v>36</v>
      </c>
      <c r="B63" s="175">
        <f>'将来負担比率（分子）の構造'!I$44</f>
        <v>568</v>
      </c>
      <c r="C63" s="175"/>
      <c r="D63" s="175"/>
      <c r="E63" s="175">
        <f>'将来負担比率（分子）の構造'!J$44</f>
        <v>473</v>
      </c>
      <c r="F63" s="175"/>
      <c r="G63" s="175"/>
      <c r="H63" s="175">
        <f>'将来負担比率（分子）の構造'!K$44</f>
        <v>912</v>
      </c>
      <c r="I63" s="175"/>
      <c r="J63" s="175"/>
      <c r="K63" s="175">
        <f>'将来負担比率（分子）の構造'!L$44</f>
        <v>1762</v>
      </c>
      <c r="L63" s="175"/>
      <c r="M63" s="175"/>
      <c r="N63" s="175">
        <f>'将来負担比率（分子）の構造'!M$44</f>
        <v>3747</v>
      </c>
      <c r="O63" s="175"/>
      <c r="P63" s="175"/>
    </row>
    <row r="64" spans="1:16" x14ac:dyDescent="0.15">
      <c r="A64" s="175" t="s">
        <v>35</v>
      </c>
      <c r="B64" s="175">
        <f>'将来負担比率（分子）の構造'!I$43</f>
        <v>6560</v>
      </c>
      <c r="C64" s="175"/>
      <c r="D64" s="175"/>
      <c r="E64" s="175">
        <f>'将来負担比率（分子）の構造'!J$43</f>
        <v>6026</v>
      </c>
      <c r="F64" s="175"/>
      <c r="G64" s="175"/>
      <c r="H64" s="175">
        <f>'将来負担比率（分子）の構造'!K$43</f>
        <v>5445</v>
      </c>
      <c r="I64" s="175"/>
      <c r="J64" s="175"/>
      <c r="K64" s="175">
        <f>'将来負担比率（分子）の構造'!L$43</f>
        <v>5460</v>
      </c>
      <c r="L64" s="175"/>
      <c r="M64" s="175"/>
      <c r="N64" s="175">
        <f>'将来負担比率（分子）の構造'!M$43</f>
        <v>5599</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31940</v>
      </c>
      <c r="C66" s="175"/>
      <c r="D66" s="175"/>
      <c r="E66" s="175">
        <f>'将来負担比率（分子）の構造'!J$41</f>
        <v>30822</v>
      </c>
      <c r="F66" s="175"/>
      <c r="G66" s="175"/>
      <c r="H66" s="175">
        <f>'将来負担比率（分子）の構造'!K$41</f>
        <v>30065</v>
      </c>
      <c r="I66" s="175"/>
      <c r="J66" s="175"/>
      <c r="K66" s="175">
        <f>'将来負担比率（分子）の構造'!L$41</f>
        <v>29035</v>
      </c>
      <c r="L66" s="175"/>
      <c r="M66" s="175"/>
      <c r="N66" s="175">
        <f>'将来負担比率（分子）の構造'!M$41</f>
        <v>27721</v>
      </c>
      <c r="O66" s="175"/>
      <c r="P66" s="175"/>
    </row>
    <row r="67" spans="1:16" x14ac:dyDescent="0.15">
      <c r="A67" s="175" t="s">
        <v>79</v>
      </c>
      <c r="B67" s="175" t="e">
        <f>NA()</f>
        <v>#N/A</v>
      </c>
      <c r="C67" s="175">
        <f>IF(ISNUMBER('将来負担比率（分子）の構造'!I$53), IF('将来負担比率（分子）の構造'!I$53 &lt; 0, 0, '将来負担比率（分子）の構造'!I$53), NA())</f>
        <v>13356</v>
      </c>
      <c r="D67" s="175" t="e">
        <f>NA()</f>
        <v>#N/A</v>
      </c>
      <c r="E67" s="175" t="e">
        <f>NA()</f>
        <v>#N/A</v>
      </c>
      <c r="F67" s="175">
        <f>IF(ISNUMBER('将来負担比率（分子）の構造'!J$53), IF('将来負担比率（分子）の構造'!J$53 &lt; 0, 0, '将来負担比率（分子）の構造'!J$53), NA())</f>
        <v>11406</v>
      </c>
      <c r="G67" s="175" t="e">
        <f>NA()</f>
        <v>#N/A</v>
      </c>
      <c r="H67" s="175" t="e">
        <f>NA()</f>
        <v>#N/A</v>
      </c>
      <c r="I67" s="175">
        <f>IF(ISNUMBER('将来負担比率（分子）の構造'!K$53), IF('将来負担比率（分子）の構造'!K$53 &lt; 0, 0, '将来負担比率（分子）の構造'!K$53), NA())</f>
        <v>9569</v>
      </c>
      <c r="J67" s="175" t="e">
        <f>NA()</f>
        <v>#N/A</v>
      </c>
      <c r="K67" s="175" t="e">
        <f>NA()</f>
        <v>#N/A</v>
      </c>
      <c r="L67" s="175">
        <f>IF(ISNUMBER('将来負担比率（分子）の構造'!L$53), IF('将来負担比率（分子）の構造'!L$53 &lt; 0, 0, '将来負担比率（分子）の構造'!L$53), NA())</f>
        <v>7835</v>
      </c>
      <c r="M67" s="175" t="e">
        <f>NA()</f>
        <v>#N/A</v>
      </c>
      <c r="N67" s="175" t="e">
        <f>NA()</f>
        <v>#N/A</v>
      </c>
      <c r="O67" s="175">
        <f>IF(ISNUMBER('将来負担比率（分子）の構造'!M$53), IF('将来負担比率（分子）の構造'!M$53 &lt; 0, 0, '将来負担比率（分子）の構造'!M$53), NA())</f>
        <v>7526</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1584</v>
      </c>
      <c r="C72" s="179">
        <f>基金残高に係る経年分析!G55</f>
        <v>2044</v>
      </c>
      <c r="D72" s="179">
        <f>基金残高に係る経年分析!H55</f>
        <v>2420</v>
      </c>
    </row>
    <row r="73" spans="1:16" x14ac:dyDescent="0.15">
      <c r="A73" s="178" t="s">
        <v>82</v>
      </c>
      <c r="B73" s="179">
        <f>基金残高に係る経年分析!F56</f>
        <v>257</v>
      </c>
      <c r="C73" s="179">
        <f>基金残高に係る経年分析!G56</f>
        <v>257</v>
      </c>
      <c r="D73" s="179">
        <f>基金残高に係る経年分析!H56</f>
        <v>244</v>
      </c>
    </row>
    <row r="74" spans="1:16" x14ac:dyDescent="0.15">
      <c r="A74" s="178" t="s">
        <v>83</v>
      </c>
      <c r="B74" s="179">
        <f>基金残高に係る経年分析!F57</f>
        <v>3712</v>
      </c>
      <c r="C74" s="179">
        <f>基金残高に係る経年分析!G57</f>
        <v>4698</v>
      </c>
      <c r="D74" s="179">
        <f>基金残高に係る経年分析!H57</f>
        <v>5414</v>
      </c>
    </row>
  </sheetData>
  <sheetProtection algorithmName="SHA-512" hashValue="sjMjPKxYjWswGqb72QzLONSpwCasskZdq0dIWAbZ0G3VcaD5NWuHIz77yBr7bHH5lMGJEBkI19GVnRhV91D9Rg==" saltValue="KDNL+FWRK3RJM9coChLX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9392829</v>
      </c>
      <c r="S5" s="613"/>
      <c r="T5" s="613"/>
      <c r="U5" s="613"/>
      <c r="V5" s="613"/>
      <c r="W5" s="613"/>
      <c r="X5" s="613"/>
      <c r="Y5" s="614"/>
      <c r="Z5" s="615">
        <v>32.6</v>
      </c>
      <c r="AA5" s="615"/>
      <c r="AB5" s="615"/>
      <c r="AC5" s="615"/>
      <c r="AD5" s="616">
        <v>9392829</v>
      </c>
      <c r="AE5" s="616"/>
      <c r="AF5" s="616"/>
      <c r="AG5" s="616"/>
      <c r="AH5" s="616"/>
      <c r="AI5" s="616"/>
      <c r="AJ5" s="616"/>
      <c r="AK5" s="616"/>
      <c r="AL5" s="617">
        <v>57.1</v>
      </c>
      <c r="AM5" s="618"/>
      <c r="AN5" s="618"/>
      <c r="AO5" s="619"/>
      <c r="AP5" s="609" t="s">
        <v>232</v>
      </c>
      <c r="AQ5" s="610"/>
      <c r="AR5" s="610"/>
      <c r="AS5" s="610"/>
      <c r="AT5" s="610"/>
      <c r="AU5" s="610"/>
      <c r="AV5" s="610"/>
      <c r="AW5" s="610"/>
      <c r="AX5" s="610"/>
      <c r="AY5" s="610"/>
      <c r="AZ5" s="610"/>
      <c r="BA5" s="610"/>
      <c r="BB5" s="610"/>
      <c r="BC5" s="610"/>
      <c r="BD5" s="610"/>
      <c r="BE5" s="610"/>
      <c r="BF5" s="611"/>
      <c r="BG5" s="623">
        <v>9392829</v>
      </c>
      <c r="BH5" s="624"/>
      <c r="BI5" s="624"/>
      <c r="BJ5" s="624"/>
      <c r="BK5" s="624"/>
      <c r="BL5" s="624"/>
      <c r="BM5" s="624"/>
      <c r="BN5" s="625"/>
      <c r="BO5" s="626">
        <v>100</v>
      </c>
      <c r="BP5" s="626"/>
      <c r="BQ5" s="626"/>
      <c r="BR5" s="626"/>
      <c r="BS5" s="627">
        <v>63435</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176547</v>
      </c>
      <c r="S6" s="624"/>
      <c r="T6" s="624"/>
      <c r="U6" s="624"/>
      <c r="V6" s="624"/>
      <c r="W6" s="624"/>
      <c r="X6" s="624"/>
      <c r="Y6" s="625"/>
      <c r="Z6" s="626">
        <v>0.6</v>
      </c>
      <c r="AA6" s="626"/>
      <c r="AB6" s="626"/>
      <c r="AC6" s="626"/>
      <c r="AD6" s="627">
        <v>176547</v>
      </c>
      <c r="AE6" s="627"/>
      <c r="AF6" s="627"/>
      <c r="AG6" s="627"/>
      <c r="AH6" s="627"/>
      <c r="AI6" s="627"/>
      <c r="AJ6" s="627"/>
      <c r="AK6" s="627"/>
      <c r="AL6" s="628">
        <v>1.1000000000000001</v>
      </c>
      <c r="AM6" s="629"/>
      <c r="AN6" s="629"/>
      <c r="AO6" s="630"/>
      <c r="AP6" s="620" t="s">
        <v>237</v>
      </c>
      <c r="AQ6" s="621"/>
      <c r="AR6" s="621"/>
      <c r="AS6" s="621"/>
      <c r="AT6" s="621"/>
      <c r="AU6" s="621"/>
      <c r="AV6" s="621"/>
      <c r="AW6" s="621"/>
      <c r="AX6" s="621"/>
      <c r="AY6" s="621"/>
      <c r="AZ6" s="621"/>
      <c r="BA6" s="621"/>
      <c r="BB6" s="621"/>
      <c r="BC6" s="621"/>
      <c r="BD6" s="621"/>
      <c r="BE6" s="621"/>
      <c r="BF6" s="622"/>
      <c r="BG6" s="623">
        <v>9392829</v>
      </c>
      <c r="BH6" s="624"/>
      <c r="BI6" s="624"/>
      <c r="BJ6" s="624"/>
      <c r="BK6" s="624"/>
      <c r="BL6" s="624"/>
      <c r="BM6" s="624"/>
      <c r="BN6" s="625"/>
      <c r="BO6" s="626">
        <v>100</v>
      </c>
      <c r="BP6" s="626"/>
      <c r="BQ6" s="626"/>
      <c r="BR6" s="626"/>
      <c r="BS6" s="627">
        <v>63435</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235174</v>
      </c>
      <c r="CS6" s="624"/>
      <c r="CT6" s="624"/>
      <c r="CU6" s="624"/>
      <c r="CV6" s="624"/>
      <c r="CW6" s="624"/>
      <c r="CX6" s="624"/>
      <c r="CY6" s="625"/>
      <c r="CZ6" s="617">
        <v>0.8</v>
      </c>
      <c r="DA6" s="618"/>
      <c r="DB6" s="618"/>
      <c r="DC6" s="634"/>
      <c r="DD6" s="632">
        <v>796</v>
      </c>
      <c r="DE6" s="624"/>
      <c r="DF6" s="624"/>
      <c r="DG6" s="624"/>
      <c r="DH6" s="624"/>
      <c r="DI6" s="624"/>
      <c r="DJ6" s="624"/>
      <c r="DK6" s="624"/>
      <c r="DL6" s="624"/>
      <c r="DM6" s="624"/>
      <c r="DN6" s="624"/>
      <c r="DO6" s="624"/>
      <c r="DP6" s="625"/>
      <c r="DQ6" s="632">
        <v>235174</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6139</v>
      </c>
      <c r="S7" s="624"/>
      <c r="T7" s="624"/>
      <c r="U7" s="624"/>
      <c r="V7" s="624"/>
      <c r="W7" s="624"/>
      <c r="X7" s="624"/>
      <c r="Y7" s="625"/>
      <c r="Z7" s="626">
        <v>0</v>
      </c>
      <c r="AA7" s="626"/>
      <c r="AB7" s="626"/>
      <c r="AC7" s="626"/>
      <c r="AD7" s="627">
        <v>6139</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5077442</v>
      </c>
      <c r="BH7" s="624"/>
      <c r="BI7" s="624"/>
      <c r="BJ7" s="624"/>
      <c r="BK7" s="624"/>
      <c r="BL7" s="624"/>
      <c r="BM7" s="624"/>
      <c r="BN7" s="625"/>
      <c r="BO7" s="626">
        <v>54.1</v>
      </c>
      <c r="BP7" s="626"/>
      <c r="BQ7" s="626"/>
      <c r="BR7" s="626"/>
      <c r="BS7" s="627">
        <v>63435</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3164031</v>
      </c>
      <c r="CS7" s="624"/>
      <c r="CT7" s="624"/>
      <c r="CU7" s="624"/>
      <c r="CV7" s="624"/>
      <c r="CW7" s="624"/>
      <c r="CX7" s="624"/>
      <c r="CY7" s="625"/>
      <c r="CZ7" s="626">
        <v>11.3</v>
      </c>
      <c r="DA7" s="626"/>
      <c r="DB7" s="626"/>
      <c r="DC7" s="626"/>
      <c r="DD7" s="632">
        <v>321568</v>
      </c>
      <c r="DE7" s="624"/>
      <c r="DF7" s="624"/>
      <c r="DG7" s="624"/>
      <c r="DH7" s="624"/>
      <c r="DI7" s="624"/>
      <c r="DJ7" s="624"/>
      <c r="DK7" s="624"/>
      <c r="DL7" s="624"/>
      <c r="DM7" s="624"/>
      <c r="DN7" s="624"/>
      <c r="DO7" s="624"/>
      <c r="DP7" s="625"/>
      <c r="DQ7" s="632">
        <v>2500340</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130486</v>
      </c>
      <c r="S8" s="624"/>
      <c r="T8" s="624"/>
      <c r="U8" s="624"/>
      <c r="V8" s="624"/>
      <c r="W8" s="624"/>
      <c r="X8" s="624"/>
      <c r="Y8" s="625"/>
      <c r="Z8" s="626">
        <v>0.5</v>
      </c>
      <c r="AA8" s="626"/>
      <c r="AB8" s="626"/>
      <c r="AC8" s="626"/>
      <c r="AD8" s="627">
        <v>130486</v>
      </c>
      <c r="AE8" s="627"/>
      <c r="AF8" s="627"/>
      <c r="AG8" s="627"/>
      <c r="AH8" s="627"/>
      <c r="AI8" s="627"/>
      <c r="AJ8" s="627"/>
      <c r="AK8" s="627"/>
      <c r="AL8" s="628">
        <v>0.8</v>
      </c>
      <c r="AM8" s="629"/>
      <c r="AN8" s="629"/>
      <c r="AO8" s="630"/>
      <c r="AP8" s="620" t="s">
        <v>243</v>
      </c>
      <c r="AQ8" s="621"/>
      <c r="AR8" s="621"/>
      <c r="AS8" s="621"/>
      <c r="AT8" s="621"/>
      <c r="AU8" s="621"/>
      <c r="AV8" s="621"/>
      <c r="AW8" s="621"/>
      <c r="AX8" s="621"/>
      <c r="AY8" s="621"/>
      <c r="AZ8" s="621"/>
      <c r="BA8" s="621"/>
      <c r="BB8" s="621"/>
      <c r="BC8" s="621"/>
      <c r="BD8" s="621"/>
      <c r="BE8" s="621"/>
      <c r="BF8" s="622"/>
      <c r="BG8" s="623">
        <v>133922</v>
      </c>
      <c r="BH8" s="624"/>
      <c r="BI8" s="624"/>
      <c r="BJ8" s="624"/>
      <c r="BK8" s="624"/>
      <c r="BL8" s="624"/>
      <c r="BM8" s="624"/>
      <c r="BN8" s="625"/>
      <c r="BO8" s="626">
        <v>1.4</v>
      </c>
      <c r="BP8" s="626"/>
      <c r="BQ8" s="626"/>
      <c r="BR8" s="626"/>
      <c r="BS8" s="627" t="s">
        <v>131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12217131</v>
      </c>
      <c r="CS8" s="624"/>
      <c r="CT8" s="624"/>
      <c r="CU8" s="624"/>
      <c r="CV8" s="624"/>
      <c r="CW8" s="624"/>
      <c r="CX8" s="624"/>
      <c r="CY8" s="625"/>
      <c r="CZ8" s="626">
        <v>43.7</v>
      </c>
      <c r="DA8" s="626"/>
      <c r="DB8" s="626"/>
      <c r="DC8" s="626"/>
      <c r="DD8" s="632">
        <v>404287</v>
      </c>
      <c r="DE8" s="624"/>
      <c r="DF8" s="624"/>
      <c r="DG8" s="624"/>
      <c r="DH8" s="624"/>
      <c r="DI8" s="624"/>
      <c r="DJ8" s="624"/>
      <c r="DK8" s="624"/>
      <c r="DL8" s="624"/>
      <c r="DM8" s="624"/>
      <c r="DN8" s="624"/>
      <c r="DO8" s="624"/>
      <c r="DP8" s="625"/>
      <c r="DQ8" s="632">
        <v>5717522</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91618</v>
      </c>
      <c r="S9" s="624"/>
      <c r="T9" s="624"/>
      <c r="U9" s="624"/>
      <c r="V9" s="624"/>
      <c r="W9" s="624"/>
      <c r="X9" s="624"/>
      <c r="Y9" s="625"/>
      <c r="Z9" s="626">
        <v>0.3</v>
      </c>
      <c r="AA9" s="626"/>
      <c r="AB9" s="626"/>
      <c r="AC9" s="626"/>
      <c r="AD9" s="627">
        <v>91618</v>
      </c>
      <c r="AE9" s="627"/>
      <c r="AF9" s="627"/>
      <c r="AG9" s="627"/>
      <c r="AH9" s="627"/>
      <c r="AI9" s="627"/>
      <c r="AJ9" s="627"/>
      <c r="AK9" s="627"/>
      <c r="AL9" s="628">
        <v>0.6</v>
      </c>
      <c r="AM9" s="629"/>
      <c r="AN9" s="629"/>
      <c r="AO9" s="630"/>
      <c r="AP9" s="620" t="s">
        <v>246</v>
      </c>
      <c r="AQ9" s="621"/>
      <c r="AR9" s="621"/>
      <c r="AS9" s="621"/>
      <c r="AT9" s="621"/>
      <c r="AU9" s="621"/>
      <c r="AV9" s="621"/>
      <c r="AW9" s="621"/>
      <c r="AX9" s="621"/>
      <c r="AY9" s="621"/>
      <c r="AZ9" s="621"/>
      <c r="BA9" s="621"/>
      <c r="BB9" s="621"/>
      <c r="BC9" s="621"/>
      <c r="BD9" s="621"/>
      <c r="BE9" s="621"/>
      <c r="BF9" s="622"/>
      <c r="BG9" s="623">
        <v>4577766</v>
      </c>
      <c r="BH9" s="624"/>
      <c r="BI9" s="624"/>
      <c r="BJ9" s="624"/>
      <c r="BK9" s="624"/>
      <c r="BL9" s="624"/>
      <c r="BM9" s="624"/>
      <c r="BN9" s="625"/>
      <c r="BO9" s="626">
        <v>48.7</v>
      </c>
      <c r="BP9" s="626"/>
      <c r="BQ9" s="626"/>
      <c r="BR9" s="626"/>
      <c r="BS9" s="627" t="s">
        <v>131</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2333309</v>
      </c>
      <c r="CS9" s="624"/>
      <c r="CT9" s="624"/>
      <c r="CU9" s="624"/>
      <c r="CV9" s="624"/>
      <c r="CW9" s="624"/>
      <c r="CX9" s="624"/>
      <c r="CY9" s="625"/>
      <c r="CZ9" s="626">
        <v>8.3000000000000007</v>
      </c>
      <c r="DA9" s="626"/>
      <c r="DB9" s="626"/>
      <c r="DC9" s="626"/>
      <c r="DD9" s="632">
        <v>13285</v>
      </c>
      <c r="DE9" s="624"/>
      <c r="DF9" s="624"/>
      <c r="DG9" s="624"/>
      <c r="DH9" s="624"/>
      <c r="DI9" s="624"/>
      <c r="DJ9" s="624"/>
      <c r="DK9" s="624"/>
      <c r="DL9" s="624"/>
      <c r="DM9" s="624"/>
      <c r="DN9" s="624"/>
      <c r="DO9" s="624"/>
      <c r="DP9" s="625"/>
      <c r="DQ9" s="632">
        <v>1910579</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249</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249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135853</v>
      </c>
      <c r="BH10" s="624"/>
      <c r="BI10" s="624"/>
      <c r="BJ10" s="624"/>
      <c r="BK10" s="624"/>
      <c r="BL10" s="624"/>
      <c r="BM10" s="624"/>
      <c r="BN10" s="625"/>
      <c r="BO10" s="626">
        <v>1.4</v>
      </c>
      <c r="BP10" s="626"/>
      <c r="BQ10" s="626"/>
      <c r="BR10" s="626"/>
      <c r="BS10" s="627" t="s">
        <v>249</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249</v>
      </c>
      <c r="CS10" s="624"/>
      <c r="CT10" s="624"/>
      <c r="CU10" s="624"/>
      <c r="CV10" s="624"/>
      <c r="CW10" s="624"/>
      <c r="CX10" s="624"/>
      <c r="CY10" s="625"/>
      <c r="CZ10" s="626" t="s">
        <v>176</v>
      </c>
      <c r="DA10" s="626"/>
      <c r="DB10" s="626"/>
      <c r="DC10" s="626"/>
      <c r="DD10" s="632" t="s">
        <v>131</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1581999</v>
      </c>
      <c r="S11" s="624"/>
      <c r="T11" s="624"/>
      <c r="U11" s="624"/>
      <c r="V11" s="624"/>
      <c r="W11" s="624"/>
      <c r="X11" s="624"/>
      <c r="Y11" s="625"/>
      <c r="Z11" s="628">
        <v>5.5</v>
      </c>
      <c r="AA11" s="629"/>
      <c r="AB11" s="629"/>
      <c r="AC11" s="635"/>
      <c r="AD11" s="632">
        <v>1581999</v>
      </c>
      <c r="AE11" s="624"/>
      <c r="AF11" s="624"/>
      <c r="AG11" s="624"/>
      <c r="AH11" s="624"/>
      <c r="AI11" s="624"/>
      <c r="AJ11" s="624"/>
      <c r="AK11" s="625"/>
      <c r="AL11" s="628">
        <v>9.6</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229901</v>
      </c>
      <c r="BH11" s="624"/>
      <c r="BI11" s="624"/>
      <c r="BJ11" s="624"/>
      <c r="BK11" s="624"/>
      <c r="BL11" s="624"/>
      <c r="BM11" s="624"/>
      <c r="BN11" s="625"/>
      <c r="BO11" s="626">
        <v>2.4</v>
      </c>
      <c r="BP11" s="626"/>
      <c r="BQ11" s="626"/>
      <c r="BR11" s="626"/>
      <c r="BS11" s="627">
        <v>63435</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237408</v>
      </c>
      <c r="CS11" s="624"/>
      <c r="CT11" s="624"/>
      <c r="CU11" s="624"/>
      <c r="CV11" s="624"/>
      <c r="CW11" s="624"/>
      <c r="CX11" s="624"/>
      <c r="CY11" s="625"/>
      <c r="CZ11" s="626">
        <v>0.8</v>
      </c>
      <c r="DA11" s="626"/>
      <c r="DB11" s="626"/>
      <c r="DC11" s="626"/>
      <c r="DD11" s="632">
        <v>144772</v>
      </c>
      <c r="DE11" s="624"/>
      <c r="DF11" s="624"/>
      <c r="DG11" s="624"/>
      <c r="DH11" s="624"/>
      <c r="DI11" s="624"/>
      <c r="DJ11" s="624"/>
      <c r="DK11" s="624"/>
      <c r="DL11" s="624"/>
      <c r="DM11" s="624"/>
      <c r="DN11" s="624"/>
      <c r="DO11" s="624"/>
      <c r="DP11" s="625"/>
      <c r="DQ11" s="632">
        <v>86081</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249</v>
      </c>
      <c r="S12" s="624"/>
      <c r="T12" s="624"/>
      <c r="U12" s="624"/>
      <c r="V12" s="624"/>
      <c r="W12" s="624"/>
      <c r="X12" s="624"/>
      <c r="Y12" s="625"/>
      <c r="Z12" s="626" t="s">
        <v>131</v>
      </c>
      <c r="AA12" s="626"/>
      <c r="AB12" s="626"/>
      <c r="AC12" s="626"/>
      <c r="AD12" s="627" t="s">
        <v>131</v>
      </c>
      <c r="AE12" s="627"/>
      <c r="AF12" s="627"/>
      <c r="AG12" s="627"/>
      <c r="AH12" s="627"/>
      <c r="AI12" s="627"/>
      <c r="AJ12" s="627"/>
      <c r="AK12" s="627"/>
      <c r="AL12" s="628" t="s">
        <v>131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3797541</v>
      </c>
      <c r="BH12" s="624"/>
      <c r="BI12" s="624"/>
      <c r="BJ12" s="624"/>
      <c r="BK12" s="624"/>
      <c r="BL12" s="624"/>
      <c r="BM12" s="624"/>
      <c r="BN12" s="625"/>
      <c r="BO12" s="626">
        <v>40.4</v>
      </c>
      <c r="BP12" s="626"/>
      <c r="BQ12" s="626"/>
      <c r="BR12" s="626"/>
      <c r="BS12" s="627" t="s">
        <v>131</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186345</v>
      </c>
      <c r="CS12" s="624"/>
      <c r="CT12" s="624"/>
      <c r="CU12" s="624"/>
      <c r="CV12" s="624"/>
      <c r="CW12" s="624"/>
      <c r="CX12" s="624"/>
      <c r="CY12" s="625"/>
      <c r="CZ12" s="626">
        <v>0.7</v>
      </c>
      <c r="DA12" s="626"/>
      <c r="DB12" s="626"/>
      <c r="DC12" s="626"/>
      <c r="DD12" s="632">
        <v>1279</v>
      </c>
      <c r="DE12" s="624"/>
      <c r="DF12" s="624"/>
      <c r="DG12" s="624"/>
      <c r="DH12" s="624"/>
      <c r="DI12" s="624"/>
      <c r="DJ12" s="624"/>
      <c r="DK12" s="624"/>
      <c r="DL12" s="624"/>
      <c r="DM12" s="624"/>
      <c r="DN12" s="624"/>
      <c r="DO12" s="624"/>
      <c r="DP12" s="625"/>
      <c r="DQ12" s="632">
        <v>182472</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249</v>
      </c>
      <c r="S13" s="624"/>
      <c r="T13" s="624"/>
      <c r="U13" s="624"/>
      <c r="V13" s="624"/>
      <c r="W13" s="624"/>
      <c r="X13" s="624"/>
      <c r="Y13" s="625"/>
      <c r="Z13" s="626" t="s">
        <v>131</v>
      </c>
      <c r="AA13" s="626"/>
      <c r="AB13" s="626"/>
      <c r="AC13" s="626"/>
      <c r="AD13" s="627" t="s">
        <v>249</v>
      </c>
      <c r="AE13" s="627"/>
      <c r="AF13" s="627"/>
      <c r="AG13" s="627"/>
      <c r="AH13" s="627"/>
      <c r="AI13" s="627"/>
      <c r="AJ13" s="627"/>
      <c r="AK13" s="627"/>
      <c r="AL13" s="628" t="s">
        <v>131</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3797483</v>
      </c>
      <c r="BH13" s="624"/>
      <c r="BI13" s="624"/>
      <c r="BJ13" s="624"/>
      <c r="BK13" s="624"/>
      <c r="BL13" s="624"/>
      <c r="BM13" s="624"/>
      <c r="BN13" s="625"/>
      <c r="BO13" s="626">
        <v>40.4</v>
      </c>
      <c r="BP13" s="626"/>
      <c r="BQ13" s="626"/>
      <c r="BR13" s="626"/>
      <c r="BS13" s="627" t="s">
        <v>249</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2202814</v>
      </c>
      <c r="CS13" s="624"/>
      <c r="CT13" s="624"/>
      <c r="CU13" s="624"/>
      <c r="CV13" s="624"/>
      <c r="CW13" s="624"/>
      <c r="CX13" s="624"/>
      <c r="CY13" s="625"/>
      <c r="CZ13" s="626">
        <v>7.9</v>
      </c>
      <c r="DA13" s="626"/>
      <c r="DB13" s="626"/>
      <c r="DC13" s="626"/>
      <c r="DD13" s="632">
        <v>1330051</v>
      </c>
      <c r="DE13" s="624"/>
      <c r="DF13" s="624"/>
      <c r="DG13" s="624"/>
      <c r="DH13" s="624"/>
      <c r="DI13" s="624"/>
      <c r="DJ13" s="624"/>
      <c r="DK13" s="624"/>
      <c r="DL13" s="624"/>
      <c r="DM13" s="624"/>
      <c r="DN13" s="624"/>
      <c r="DO13" s="624"/>
      <c r="DP13" s="625"/>
      <c r="DQ13" s="632">
        <v>1123921</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922</v>
      </c>
      <c r="S14" s="624"/>
      <c r="T14" s="624"/>
      <c r="U14" s="624"/>
      <c r="V14" s="624"/>
      <c r="W14" s="624"/>
      <c r="X14" s="624"/>
      <c r="Y14" s="625"/>
      <c r="Z14" s="626">
        <v>0</v>
      </c>
      <c r="AA14" s="626"/>
      <c r="AB14" s="626"/>
      <c r="AC14" s="626"/>
      <c r="AD14" s="627">
        <v>922</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188686</v>
      </c>
      <c r="BH14" s="624"/>
      <c r="BI14" s="624"/>
      <c r="BJ14" s="624"/>
      <c r="BK14" s="624"/>
      <c r="BL14" s="624"/>
      <c r="BM14" s="624"/>
      <c r="BN14" s="625"/>
      <c r="BO14" s="626">
        <v>2</v>
      </c>
      <c r="BP14" s="626"/>
      <c r="BQ14" s="626"/>
      <c r="BR14" s="626"/>
      <c r="BS14" s="627" t="s">
        <v>249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879818</v>
      </c>
      <c r="CS14" s="624"/>
      <c r="CT14" s="624"/>
      <c r="CU14" s="624"/>
      <c r="CV14" s="624"/>
      <c r="CW14" s="624"/>
      <c r="CX14" s="624"/>
      <c r="CY14" s="625"/>
      <c r="CZ14" s="626">
        <v>3.1</v>
      </c>
      <c r="DA14" s="626"/>
      <c r="DB14" s="626"/>
      <c r="DC14" s="626"/>
      <c r="DD14" s="632">
        <v>226</v>
      </c>
      <c r="DE14" s="624"/>
      <c r="DF14" s="624"/>
      <c r="DG14" s="624"/>
      <c r="DH14" s="624"/>
      <c r="DI14" s="624"/>
      <c r="DJ14" s="624"/>
      <c r="DK14" s="624"/>
      <c r="DL14" s="624"/>
      <c r="DM14" s="624"/>
      <c r="DN14" s="624"/>
      <c r="DO14" s="624"/>
      <c r="DP14" s="625"/>
      <c r="DQ14" s="632">
        <v>869918</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176</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249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329160</v>
      </c>
      <c r="BH15" s="624"/>
      <c r="BI15" s="624"/>
      <c r="BJ15" s="624"/>
      <c r="BK15" s="624"/>
      <c r="BL15" s="624"/>
      <c r="BM15" s="624"/>
      <c r="BN15" s="625"/>
      <c r="BO15" s="626">
        <v>3.5</v>
      </c>
      <c r="BP15" s="626"/>
      <c r="BQ15" s="626"/>
      <c r="BR15" s="626"/>
      <c r="BS15" s="627" t="s">
        <v>131</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3418027</v>
      </c>
      <c r="CS15" s="624"/>
      <c r="CT15" s="624"/>
      <c r="CU15" s="624"/>
      <c r="CV15" s="624"/>
      <c r="CW15" s="624"/>
      <c r="CX15" s="624"/>
      <c r="CY15" s="625"/>
      <c r="CZ15" s="626">
        <v>12.2</v>
      </c>
      <c r="DA15" s="626"/>
      <c r="DB15" s="626"/>
      <c r="DC15" s="626"/>
      <c r="DD15" s="632">
        <v>280170</v>
      </c>
      <c r="DE15" s="624"/>
      <c r="DF15" s="624"/>
      <c r="DG15" s="624"/>
      <c r="DH15" s="624"/>
      <c r="DI15" s="624"/>
      <c r="DJ15" s="624"/>
      <c r="DK15" s="624"/>
      <c r="DL15" s="624"/>
      <c r="DM15" s="624"/>
      <c r="DN15" s="624"/>
      <c r="DO15" s="624"/>
      <c r="DP15" s="625"/>
      <c r="DQ15" s="632">
        <v>2501703</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25122</v>
      </c>
      <c r="S16" s="624"/>
      <c r="T16" s="624"/>
      <c r="U16" s="624"/>
      <c r="V16" s="624"/>
      <c r="W16" s="624"/>
      <c r="X16" s="624"/>
      <c r="Y16" s="625"/>
      <c r="Z16" s="626">
        <v>0.1</v>
      </c>
      <c r="AA16" s="626"/>
      <c r="AB16" s="626"/>
      <c r="AC16" s="626"/>
      <c r="AD16" s="627">
        <v>25122</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176</v>
      </c>
      <c r="BP16" s="626"/>
      <c r="BQ16" s="626"/>
      <c r="BR16" s="626"/>
      <c r="BS16" s="627" t="s">
        <v>131</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249</v>
      </c>
      <c r="CS16" s="624"/>
      <c r="CT16" s="624"/>
      <c r="CU16" s="624"/>
      <c r="CV16" s="624"/>
      <c r="CW16" s="624"/>
      <c r="CX16" s="624"/>
      <c r="CY16" s="625"/>
      <c r="CZ16" s="626" t="s">
        <v>249</v>
      </c>
      <c r="DA16" s="626"/>
      <c r="DB16" s="626"/>
      <c r="DC16" s="626"/>
      <c r="DD16" s="632" t="s">
        <v>176</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63013</v>
      </c>
      <c r="S17" s="624"/>
      <c r="T17" s="624"/>
      <c r="U17" s="624"/>
      <c r="V17" s="624"/>
      <c r="W17" s="624"/>
      <c r="X17" s="624"/>
      <c r="Y17" s="625"/>
      <c r="Z17" s="626">
        <v>0.2</v>
      </c>
      <c r="AA17" s="626"/>
      <c r="AB17" s="626"/>
      <c r="AC17" s="626"/>
      <c r="AD17" s="627">
        <v>63013</v>
      </c>
      <c r="AE17" s="627"/>
      <c r="AF17" s="627"/>
      <c r="AG17" s="627"/>
      <c r="AH17" s="627"/>
      <c r="AI17" s="627"/>
      <c r="AJ17" s="627"/>
      <c r="AK17" s="627"/>
      <c r="AL17" s="628">
        <v>0.4</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3098046</v>
      </c>
      <c r="CS17" s="624"/>
      <c r="CT17" s="624"/>
      <c r="CU17" s="624"/>
      <c r="CV17" s="624"/>
      <c r="CW17" s="624"/>
      <c r="CX17" s="624"/>
      <c r="CY17" s="625"/>
      <c r="CZ17" s="626">
        <v>11.1</v>
      </c>
      <c r="DA17" s="626"/>
      <c r="DB17" s="626"/>
      <c r="DC17" s="626"/>
      <c r="DD17" s="632" t="s">
        <v>249</v>
      </c>
      <c r="DE17" s="624"/>
      <c r="DF17" s="624"/>
      <c r="DG17" s="624"/>
      <c r="DH17" s="624"/>
      <c r="DI17" s="624"/>
      <c r="DJ17" s="624"/>
      <c r="DK17" s="624"/>
      <c r="DL17" s="624"/>
      <c r="DM17" s="624"/>
      <c r="DN17" s="624"/>
      <c r="DO17" s="624"/>
      <c r="DP17" s="625"/>
      <c r="DQ17" s="632">
        <v>3093903</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101119</v>
      </c>
      <c r="S18" s="624"/>
      <c r="T18" s="624"/>
      <c r="U18" s="624"/>
      <c r="V18" s="624"/>
      <c r="W18" s="624"/>
      <c r="X18" s="624"/>
      <c r="Y18" s="625"/>
      <c r="Z18" s="626">
        <v>0.4</v>
      </c>
      <c r="AA18" s="626"/>
      <c r="AB18" s="626"/>
      <c r="AC18" s="626"/>
      <c r="AD18" s="627">
        <v>101119</v>
      </c>
      <c r="AE18" s="627"/>
      <c r="AF18" s="627"/>
      <c r="AG18" s="627"/>
      <c r="AH18" s="627"/>
      <c r="AI18" s="627"/>
      <c r="AJ18" s="627"/>
      <c r="AK18" s="627"/>
      <c r="AL18" s="628">
        <v>0.6</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249</v>
      </c>
      <c r="BH18" s="624"/>
      <c r="BI18" s="624"/>
      <c r="BJ18" s="624"/>
      <c r="BK18" s="624"/>
      <c r="BL18" s="624"/>
      <c r="BM18" s="624"/>
      <c r="BN18" s="625"/>
      <c r="BO18" s="626" t="s">
        <v>131</v>
      </c>
      <c r="BP18" s="626"/>
      <c r="BQ18" s="626"/>
      <c r="BR18" s="626"/>
      <c r="BS18" s="627" t="s">
        <v>249</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98831</v>
      </c>
      <c r="S19" s="624"/>
      <c r="T19" s="624"/>
      <c r="U19" s="624"/>
      <c r="V19" s="624"/>
      <c r="W19" s="624"/>
      <c r="X19" s="624"/>
      <c r="Y19" s="625"/>
      <c r="Z19" s="626">
        <v>0.3</v>
      </c>
      <c r="AA19" s="626"/>
      <c r="AB19" s="626"/>
      <c r="AC19" s="626"/>
      <c r="AD19" s="627">
        <v>98831</v>
      </c>
      <c r="AE19" s="627"/>
      <c r="AF19" s="627"/>
      <c r="AG19" s="627"/>
      <c r="AH19" s="627"/>
      <c r="AI19" s="627"/>
      <c r="AJ19" s="627"/>
      <c r="AK19" s="627"/>
      <c r="AL19" s="628">
        <v>0.6</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t="s">
        <v>249</v>
      </c>
      <c r="BH19" s="624"/>
      <c r="BI19" s="624"/>
      <c r="BJ19" s="624"/>
      <c r="BK19" s="624"/>
      <c r="BL19" s="624"/>
      <c r="BM19" s="624"/>
      <c r="BN19" s="625"/>
      <c r="BO19" s="626" t="s">
        <v>249</v>
      </c>
      <c r="BP19" s="626"/>
      <c r="BQ19" s="626"/>
      <c r="BR19" s="626"/>
      <c r="BS19" s="627" t="s">
        <v>249</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249</v>
      </c>
      <c r="DE19" s="624"/>
      <c r="DF19" s="624"/>
      <c r="DG19" s="624"/>
      <c r="DH19" s="624"/>
      <c r="DI19" s="624"/>
      <c r="DJ19" s="624"/>
      <c r="DK19" s="624"/>
      <c r="DL19" s="624"/>
      <c r="DM19" s="624"/>
      <c r="DN19" s="624"/>
      <c r="DO19" s="624"/>
      <c r="DP19" s="625"/>
      <c r="DQ19" s="632" t="s">
        <v>176</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2288</v>
      </c>
      <c r="S20" s="624"/>
      <c r="T20" s="624"/>
      <c r="U20" s="624"/>
      <c r="V20" s="624"/>
      <c r="W20" s="624"/>
      <c r="X20" s="624"/>
      <c r="Y20" s="625"/>
      <c r="Z20" s="626">
        <v>0</v>
      </c>
      <c r="AA20" s="626"/>
      <c r="AB20" s="626"/>
      <c r="AC20" s="626"/>
      <c r="AD20" s="627">
        <v>2288</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t="s">
        <v>249</v>
      </c>
      <c r="BH20" s="624"/>
      <c r="BI20" s="624"/>
      <c r="BJ20" s="624"/>
      <c r="BK20" s="624"/>
      <c r="BL20" s="624"/>
      <c r="BM20" s="624"/>
      <c r="BN20" s="625"/>
      <c r="BO20" s="626" t="s">
        <v>176</v>
      </c>
      <c r="BP20" s="626"/>
      <c r="BQ20" s="626"/>
      <c r="BR20" s="626"/>
      <c r="BS20" s="627" t="s">
        <v>131</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27972103</v>
      </c>
      <c r="CS20" s="624"/>
      <c r="CT20" s="624"/>
      <c r="CU20" s="624"/>
      <c r="CV20" s="624"/>
      <c r="CW20" s="624"/>
      <c r="CX20" s="624"/>
      <c r="CY20" s="625"/>
      <c r="CZ20" s="626">
        <v>100</v>
      </c>
      <c r="DA20" s="626"/>
      <c r="DB20" s="626"/>
      <c r="DC20" s="626"/>
      <c r="DD20" s="632">
        <v>2496434</v>
      </c>
      <c r="DE20" s="624"/>
      <c r="DF20" s="624"/>
      <c r="DG20" s="624"/>
      <c r="DH20" s="624"/>
      <c r="DI20" s="624"/>
      <c r="DJ20" s="624"/>
      <c r="DK20" s="624"/>
      <c r="DL20" s="624"/>
      <c r="DM20" s="624"/>
      <c r="DN20" s="624"/>
      <c r="DO20" s="624"/>
      <c r="DP20" s="625"/>
      <c r="DQ20" s="632">
        <v>18221613</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5426289</v>
      </c>
      <c r="S21" s="624"/>
      <c r="T21" s="624"/>
      <c r="U21" s="624"/>
      <c r="V21" s="624"/>
      <c r="W21" s="624"/>
      <c r="X21" s="624"/>
      <c r="Y21" s="625"/>
      <c r="Z21" s="626">
        <v>18.8</v>
      </c>
      <c r="AA21" s="626"/>
      <c r="AB21" s="626"/>
      <c r="AC21" s="626"/>
      <c r="AD21" s="627">
        <v>4767001</v>
      </c>
      <c r="AE21" s="627"/>
      <c r="AF21" s="627"/>
      <c r="AG21" s="627"/>
      <c r="AH21" s="627"/>
      <c r="AI21" s="627"/>
      <c r="AJ21" s="627"/>
      <c r="AK21" s="627"/>
      <c r="AL21" s="628">
        <v>29</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249</v>
      </c>
      <c r="BH21" s="624"/>
      <c r="BI21" s="624"/>
      <c r="BJ21" s="624"/>
      <c r="BK21" s="624"/>
      <c r="BL21" s="624"/>
      <c r="BM21" s="624"/>
      <c r="BN21" s="625"/>
      <c r="BO21" s="626" t="s">
        <v>131</v>
      </c>
      <c r="BP21" s="626"/>
      <c r="BQ21" s="626"/>
      <c r="BR21" s="626"/>
      <c r="BS21" s="627" t="s">
        <v>249</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4767001</v>
      </c>
      <c r="S22" s="624"/>
      <c r="T22" s="624"/>
      <c r="U22" s="624"/>
      <c r="V22" s="624"/>
      <c r="W22" s="624"/>
      <c r="X22" s="624"/>
      <c r="Y22" s="625"/>
      <c r="Z22" s="626">
        <v>16.600000000000001</v>
      </c>
      <c r="AA22" s="626"/>
      <c r="AB22" s="626"/>
      <c r="AC22" s="626"/>
      <c r="AD22" s="627">
        <v>4767001</v>
      </c>
      <c r="AE22" s="627"/>
      <c r="AF22" s="627"/>
      <c r="AG22" s="627"/>
      <c r="AH22" s="627"/>
      <c r="AI22" s="627"/>
      <c r="AJ22" s="627"/>
      <c r="AK22" s="627"/>
      <c r="AL22" s="628">
        <v>29</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176</v>
      </c>
      <c r="BH22" s="624"/>
      <c r="BI22" s="624"/>
      <c r="BJ22" s="624"/>
      <c r="BK22" s="624"/>
      <c r="BL22" s="624"/>
      <c r="BM22" s="624"/>
      <c r="BN22" s="625"/>
      <c r="BO22" s="626" t="s">
        <v>249</v>
      </c>
      <c r="BP22" s="626"/>
      <c r="BQ22" s="626"/>
      <c r="BR22" s="626"/>
      <c r="BS22" s="627" t="s">
        <v>131</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659288</v>
      </c>
      <c r="S23" s="624"/>
      <c r="T23" s="624"/>
      <c r="U23" s="624"/>
      <c r="V23" s="624"/>
      <c r="W23" s="624"/>
      <c r="X23" s="624"/>
      <c r="Y23" s="625"/>
      <c r="Z23" s="626">
        <v>2.2999999999999998</v>
      </c>
      <c r="AA23" s="626"/>
      <c r="AB23" s="626"/>
      <c r="AC23" s="626"/>
      <c r="AD23" s="627" t="s">
        <v>249</v>
      </c>
      <c r="AE23" s="627"/>
      <c r="AF23" s="627"/>
      <c r="AG23" s="627"/>
      <c r="AH23" s="627"/>
      <c r="AI23" s="627"/>
      <c r="AJ23" s="627"/>
      <c r="AK23" s="627"/>
      <c r="AL23" s="628" t="s">
        <v>131</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249</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2" t="s">
        <v>292</v>
      </c>
      <c r="DM23" s="653"/>
      <c r="DN23" s="653"/>
      <c r="DO23" s="653"/>
      <c r="DP23" s="653"/>
      <c r="DQ23" s="653"/>
      <c r="DR23" s="653"/>
      <c r="DS23" s="653"/>
      <c r="DT23" s="653"/>
      <c r="DU23" s="653"/>
      <c r="DV23" s="654"/>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131</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249</v>
      </c>
      <c r="BH24" s="624"/>
      <c r="BI24" s="624"/>
      <c r="BJ24" s="624"/>
      <c r="BK24" s="624"/>
      <c r="BL24" s="624"/>
      <c r="BM24" s="624"/>
      <c r="BN24" s="625"/>
      <c r="BO24" s="626" t="s">
        <v>131</v>
      </c>
      <c r="BP24" s="626"/>
      <c r="BQ24" s="626"/>
      <c r="BR24" s="626"/>
      <c r="BS24" s="627" t="s">
        <v>249</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14537315</v>
      </c>
      <c r="CS24" s="613"/>
      <c r="CT24" s="613"/>
      <c r="CU24" s="613"/>
      <c r="CV24" s="613"/>
      <c r="CW24" s="613"/>
      <c r="CX24" s="613"/>
      <c r="CY24" s="614"/>
      <c r="CZ24" s="617">
        <v>52</v>
      </c>
      <c r="DA24" s="618"/>
      <c r="DB24" s="618"/>
      <c r="DC24" s="634"/>
      <c r="DD24" s="655">
        <v>8870126</v>
      </c>
      <c r="DE24" s="613"/>
      <c r="DF24" s="613"/>
      <c r="DG24" s="613"/>
      <c r="DH24" s="613"/>
      <c r="DI24" s="613"/>
      <c r="DJ24" s="613"/>
      <c r="DK24" s="614"/>
      <c r="DL24" s="655">
        <v>8705023</v>
      </c>
      <c r="DM24" s="613"/>
      <c r="DN24" s="613"/>
      <c r="DO24" s="613"/>
      <c r="DP24" s="613"/>
      <c r="DQ24" s="613"/>
      <c r="DR24" s="613"/>
      <c r="DS24" s="613"/>
      <c r="DT24" s="613"/>
      <c r="DU24" s="613"/>
      <c r="DV24" s="614"/>
      <c r="DW24" s="617">
        <v>51.8</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16996083</v>
      </c>
      <c r="S25" s="624"/>
      <c r="T25" s="624"/>
      <c r="U25" s="624"/>
      <c r="V25" s="624"/>
      <c r="W25" s="624"/>
      <c r="X25" s="624"/>
      <c r="Y25" s="625"/>
      <c r="Z25" s="626">
        <v>59</v>
      </c>
      <c r="AA25" s="626"/>
      <c r="AB25" s="626"/>
      <c r="AC25" s="626"/>
      <c r="AD25" s="627">
        <v>16336795</v>
      </c>
      <c r="AE25" s="627"/>
      <c r="AF25" s="627"/>
      <c r="AG25" s="627"/>
      <c r="AH25" s="627"/>
      <c r="AI25" s="627"/>
      <c r="AJ25" s="627"/>
      <c r="AK25" s="627"/>
      <c r="AL25" s="628">
        <v>99.3</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249</v>
      </c>
      <c r="BP25" s="626"/>
      <c r="BQ25" s="626"/>
      <c r="BR25" s="626"/>
      <c r="BS25" s="627" t="s">
        <v>131</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4029977</v>
      </c>
      <c r="CS25" s="644"/>
      <c r="CT25" s="644"/>
      <c r="CU25" s="644"/>
      <c r="CV25" s="644"/>
      <c r="CW25" s="644"/>
      <c r="CX25" s="644"/>
      <c r="CY25" s="645"/>
      <c r="CZ25" s="628">
        <v>14.4</v>
      </c>
      <c r="DA25" s="656"/>
      <c r="DB25" s="656"/>
      <c r="DC25" s="658"/>
      <c r="DD25" s="632">
        <v>3799738</v>
      </c>
      <c r="DE25" s="644"/>
      <c r="DF25" s="644"/>
      <c r="DG25" s="644"/>
      <c r="DH25" s="644"/>
      <c r="DI25" s="644"/>
      <c r="DJ25" s="644"/>
      <c r="DK25" s="645"/>
      <c r="DL25" s="632">
        <v>3666424</v>
      </c>
      <c r="DM25" s="644"/>
      <c r="DN25" s="644"/>
      <c r="DO25" s="644"/>
      <c r="DP25" s="644"/>
      <c r="DQ25" s="644"/>
      <c r="DR25" s="644"/>
      <c r="DS25" s="644"/>
      <c r="DT25" s="644"/>
      <c r="DU25" s="644"/>
      <c r="DV25" s="645"/>
      <c r="DW25" s="628">
        <v>21.8</v>
      </c>
      <c r="DX25" s="656"/>
      <c r="DY25" s="656"/>
      <c r="DZ25" s="656"/>
      <c r="EA25" s="656"/>
      <c r="EB25" s="656"/>
      <c r="EC25" s="657"/>
    </row>
    <row r="26" spans="2:133" ht="11.25" customHeight="1" x14ac:dyDescent="0.15">
      <c r="B26" s="620" t="s">
        <v>300</v>
      </c>
      <c r="C26" s="621"/>
      <c r="D26" s="621"/>
      <c r="E26" s="621"/>
      <c r="F26" s="621"/>
      <c r="G26" s="621"/>
      <c r="H26" s="621"/>
      <c r="I26" s="621"/>
      <c r="J26" s="621"/>
      <c r="K26" s="621"/>
      <c r="L26" s="621"/>
      <c r="M26" s="621"/>
      <c r="N26" s="621"/>
      <c r="O26" s="621"/>
      <c r="P26" s="621"/>
      <c r="Q26" s="622"/>
      <c r="R26" s="623">
        <v>8258</v>
      </c>
      <c r="S26" s="624"/>
      <c r="T26" s="624"/>
      <c r="U26" s="624"/>
      <c r="V26" s="624"/>
      <c r="W26" s="624"/>
      <c r="X26" s="624"/>
      <c r="Y26" s="625"/>
      <c r="Z26" s="626">
        <v>0</v>
      </c>
      <c r="AA26" s="626"/>
      <c r="AB26" s="626"/>
      <c r="AC26" s="626"/>
      <c r="AD26" s="627">
        <v>8258</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249</v>
      </c>
      <c r="BP26" s="626"/>
      <c r="BQ26" s="626"/>
      <c r="BR26" s="626"/>
      <c r="BS26" s="627" t="s">
        <v>176</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2712665</v>
      </c>
      <c r="CS26" s="624"/>
      <c r="CT26" s="624"/>
      <c r="CU26" s="624"/>
      <c r="CV26" s="624"/>
      <c r="CW26" s="624"/>
      <c r="CX26" s="624"/>
      <c r="CY26" s="625"/>
      <c r="CZ26" s="628">
        <v>9.6999999999999993</v>
      </c>
      <c r="DA26" s="656"/>
      <c r="DB26" s="656"/>
      <c r="DC26" s="658"/>
      <c r="DD26" s="632">
        <v>2568467</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6"/>
      <c r="DY26" s="656"/>
      <c r="DZ26" s="656"/>
      <c r="EA26" s="656"/>
      <c r="EB26" s="656"/>
      <c r="EC26" s="657"/>
    </row>
    <row r="27" spans="2:133" ht="11.25" customHeight="1" x14ac:dyDescent="0.15">
      <c r="B27" s="620" t="s">
        <v>303</v>
      </c>
      <c r="C27" s="621"/>
      <c r="D27" s="621"/>
      <c r="E27" s="621"/>
      <c r="F27" s="621"/>
      <c r="G27" s="621"/>
      <c r="H27" s="621"/>
      <c r="I27" s="621"/>
      <c r="J27" s="621"/>
      <c r="K27" s="621"/>
      <c r="L27" s="621"/>
      <c r="M27" s="621"/>
      <c r="N27" s="621"/>
      <c r="O27" s="621"/>
      <c r="P27" s="621"/>
      <c r="Q27" s="622"/>
      <c r="R27" s="623">
        <v>81126</v>
      </c>
      <c r="S27" s="624"/>
      <c r="T27" s="624"/>
      <c r="U27" s="624"/>
      <c r="V27" s="624"/>
      <c r="W27" s="624"/>
      <c r="X27" s="624"/>
      <c r="Y27" s="625"/>
      <c r="Z27" s="626">
        <v>0.3</v>
      </c>
      <c r="AA27" s="626"/>
      <c r="AB27" s="626"/>
      <c r="AC27" s="626"/>
      <c r="AD27" s="627" t="s">
        <v>249</v>
      </c>
      <c r="AE27" s="627"/>
      <c r="AF27" s="627"/>
      <c r="AG27" s="627"/>
      <c r="AH27" s="627"/>
      <c r="AI27" s="627"/>
      <c r="AJ27" s="627"/>
      <c r="AK27" s="627"/>
      <c r="AL27" s="628" t="s">
        <v>131</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9392829</v>
      </c>
      <c r="BH27" s="624"/>
      <c r="BI27" s="624"/>
      <c r="BJ27" s="624"/>
      <c r="BK27" s="624"/>
      <c r="BL27" s="624"/>
      <c r="BM27" s="624"/>
      <c r="BN27" s="625"/>
      <c r="BO27" s="626">
        <v>100</v>
      </c>
      <c r="BP27" s="626"/>
      <c r="BQ27" s="626"/>
      <c r="BR27" s="626"/>
      <c r="BS27" s="627">
        <v>63435</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7409292</v>
      </c>
      <c r="CS27" s="644"/>
      <c r="CT27" s="644"/>
      <c r="CU27" s="644"/>
      <c r="CV27" s="644"/>
      <c r="CW27" s="644"/>
      <c r="CX27" s="644"/>
      <c r="CY27" s="645"/>
      <c r="CZ27" s="628">
        <v>26.5</v>
      </c>
      <c r="DA27" s="656"/>
      <c r="DB27" s="656"/>
      <c r="DC27" s="658"/>
      <c r="DD27" s="632">
        <v>1976485</v>
      </c>
      <c r="DE27" s="644"/>
      <c r="DF27" s="644"/>
      <c r="DG27" s="644"/>
      <c r="DH27" s="644"/>
      <c r="DI27" s="644"/>
      <c r="DJ27" s="644"/>
      <c r="DK27" s="645"/>
      <c r="DL27" s="632">
        <v>1953824</v>
      </c>
      <c r="DM27" s="644"/>
      <c r="DN27" s="644"/>
      <c r="DO27" s="644"/>
      <c r="DP27" s="644"/>
      <c r="DQ27" s="644"/>
      <c r="DR27" s="644"/>
      <c r="DS27" s="644"/>
      <c r="DT27" s="644"/>
      <c r="DU27" s="644"/>
      <c r="DV27" s="645"/>
      <c r="DW27" s="628">
        <v>11.6</v>
      </c>
      <c r="DX27" s="656"/>
      <c r="DY27" s="656"/>
      <c r="DZ27" s="656"/>
      <c r="EA27" s="656"/>
      <c r="EB27" s="656"/>
      <c r="EC27" s="657"/>
    </row>
    <row r="28" spans="2:133" ht="11.25" customHeight="1" x14ac:dyDescent="0.15">
      <c r="B28" s="620" t="s">
        <v>306</v>
      </c>
      <c r="C28" s="621"/>
      <c r="D28" s="621"/>
      <c r="E28" s="621"/>
      <c r="F28" s="621"/>
      <c r="G28" s="621"/>
      <c r="H28" s="621"/>
      <c r="I28" s="621"/>
      <c r="J28" s="621"/>
      <c r="K28" s="621"/>
      <c r="L28" s="621"/>
      <c r="M28" s="621"/>
      <c r="N28" s="621"/>
      <c r="O28" s="621"/>
      <c r="P28" s="621"/>
      <c r="Q28" s="622"/>
      <c r="R28" s="623">
        <v>254401</v>
      </c>
      <c r="S28" s="624"/>
      <c r="T28" s="624"/>
      <c r="U28" s="624"/>
      <c r="V28" s="624"/>
      <c r="W28" s="624"/>
      <c r="X28" s="624"/>
      <c r="Y28" s="625"/>
      <c r="Z28" s="626">
        <v>0.9</v>
      </c>
      <c r="AA28" s="626"/>
      <c r="AB28" s="626"/>
      <c r="AC28" s="626"/>
      <c r="AD28" s="627">
        <v>58747</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3098046</v>
      </c>
      <c r="CS28" s="624"/>
      <c r="CT28" s="624"/>
      <c r="CU28" s="624"/>
      <c r="CV28" s="624"/>
      <c r="CW28" s="624"/>
      <c r="CX28" s="624"/>
      <c r="CY28" s="625"/>
      <c r="CZ28" s="628">
        <v>11.1</v>
      </c>
      <c r="DA28" s="656"/>
      <c r="DB28" s="656"/>
      <c r="DC28" s="658"/>
      <c r="DD28" s="632">
        <v>3093903</v>
      </c>
      <c r="DE28" s="624"/>
      <c r="DF28" s="624"/>
      <c r="DG28" s="624"/>
      <c r="DH28" s="624"/>
      <c r="DI28" s="624"/>
      <c r="DJ28" s="624"/>
      <c r="DK28" s="625"/>
      <c r="DL28" s="632">
        <v>3084775</v>
      </c>
      <c r="DM28" s="624"/>
      <c r="DN28" s="624"/>
      <c r="DO28" s="624"/>
      <c r="DP28" s="624"/>
      <c r="DQ28" s="624"/>
      <c r="DR28" s="624"/>
      <c r="DS28" s="624"/>
      <c r="DT28" s="624"/>
      <c r="DU28" s="624"/>
      <c r="DV28" s="625"/>
      <c r="DW28" s="628">
        <v>18.3</v>
      </c>
      <c r="DX28" s="656"/>
      <c r="DY28" s="656"/>
      <c r="DZ28" s="656"/>
      <c r="EA28" s="656"/>
      <c r="EB28" s="656"/>
      <c r="EC28" s="657"/>
    </row>
    <row r="29" spans="2:133" ht="11.25" customHeight="1" x14ac:dyDescent="0.15">
      <c r="B29" s="620" t="s">
        <v>308</v>
      </c>
      <c r="C29" s="621"/>
      <c r="D29" s="621"/>
      <c r="E29" s="621"/>
      <c r="F29" s="621"/>
      <c r="G29" s="621"/>
      <c r="H29" s="621"/>
      <c r="I29" s="621"/>
      <c r="J29" s="621"/>
      <c r="K29" s="621"/>
      <c r="L29" s="621"/>
      <c r="M29" s="621"/>
      <c r="N29" s="621"/>
      <c r="O29" s="621"/>
      <c r="P29" s="621"/>
      <c r="Q29" s="622"/>
      <c r="R29" s="623">
        <v>39239</v>
      </c>
      <c r="S29" s="624"/>
      <c r="T29" s="624"/>
      <c r="U29" s="624"/>
      <c r="V29" s="624"/>
      <c r="W29" s="624"/>
      <c r="X29" s="624"/>
      <c r="Y29" s="625"/>
      <c r="Z29" s="626">
        <v>0.1</v>
      </c>
      <c r="AA29" s="626"/>
      <c r="AB29" s="626"/>
      <c r="AC29" s="626"/>
      <c r="AD29" s="627" t="s">
        <v>249</v>
      </c>
      <c r="AE29" s="627"/>
      <c r="AF29" s="627"/>
      <c r="AG29" s="627"/>
      <c r="AH29" s="627"/>
      <c r="AI29" s="627"/>
      <c r="AJ29" s="627"/>
      <c r="AK29" s="627"/>
      <c r="AL29" s="628" t="s">
        <v>131</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3098023</v>
      </c>
      <c r="CS29" s="644"/>
      <c r="CT29" s="644"/>
      <c r="CU29" s="644"/>
      <c r="CV29" s="644"/>
      <c r="CW29" s="644"/>
      <c r="CX29" s="644"/>
      <c r="CY29" s="645"/>
      <c r="CZ29" s="628">
        <v>11.1</v>
      </c>
      <c r="DA29" s="656"/>
      <c r="DB29" s="656"/>
      <c r="DC29" s="658"/>
      <c r="DD29" s="632">
        <v>3093880</v>
      </c>
      <c r="DE29" s="644"/>
      <c r="DF29" s="644"/>
      <c r="DG29" s="644"/>
      <c r="DH29" s="644"/>
      <c r="DI29" s="644"/>
      <c r="DJ29" s="644"/>
      <c r="DK29" s="645"/>
      <c r="DL29" s="632">
        <v>3084752</v>
      </c>
      <c r="DM29" s="644"/>
      <c r="DN29" s="644"/>
      <c r="DO29" s="644"/>
      <c r="DP29" s="644"/>
      <c r="DQ29" s="644"/>
      <c r="DR29" s="644"/>
      <c r="DS29" s="644"/>
      <c r="DT29" s="644"/>
      <c r="DU29" s="644"/>
      <c r="DV29" s="645"/>
      <c r="DW29" s="628">
        <v>18.3</v>
      </c>
      <c r="DX29" s="656"/>
      <c r="DY29" s="656"/>
      <c r="DZ29" s="656"/>
      <c r="EA29" s="656"/>
      <c r="EB29" s="656"/>
      <c r="EC29" s="657"/>
    </row>
    <row r="30" spans="2:133" ht="11.25" customHeight="1" x14ac:dyDescent="0.15">
      <c r="B30" s="620" t="s">
        <v>311</v>
      </c>
      <c r="C30" s="621"/>
      <c r="D30" s="621"/>
      <c r="E30" s="621"/>
      <c r="F30" s="621"/>
      <c r="G30" s="621"/>
      <c r="H30" s="621"/>
      <c r="I30" s="621"/>
      <c r="J30" s="621"/>
      <c r="K30" s="621"/>
      <c r="L30" s="621"/>
      <c r="M30" s="621"/>
      <c r="N30" s="621"/>
      <c r="O30" s="621"/>
      <c r="P30" s="621"/>
      <c r="Q30" s="622"/>
      <c r="R30" s="623">
        <v>6342736</v>
      </c>
      <c r="S30" s="624"/>
      <c r="T30" s="624"/>
      <c r="U30" s="624"/>
      <c r="V30" s="624"/>
      <c r="W30" s="624"/>
      <c r="X30" s="624"/>
      <c r="Y30" s="625"/>
      <c r="Z30" s="626">
        <v>22</v>
      </c>
      <c r="AA30" s="626"/>
      <c r="AB30" s="626"/>
      <c r="AC30" s="626"/>
      <c r="AD30" s="627" t="s">
        <v>249</v>
      </c>
      <c r="AE30" s="627"/>
      <c r="AF30" s="627"/>
      <c r="AG30" s="627"/>
      <c r="AH30" s="627"/>
      <c r="AI30" s="627"/>
      <c r="AJ30" s="627"/>
      <c r="AK30" s="627"/>
      <c r="AL30" s="628" t="s">
        <v>131</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2990241</v>
      </c>
      <c r="CS30" s="624"/>
      <c r="CT30" s="624"/>
      <c r="CU30" s="624"/>
      <c r="CV30" s="624"/>
      <c r="CW30" s="624"/>
      <c r="CX30" s="624"/>
      <c r="CY30" s="625"/>
      <c r="CZ30" s="628">
        <v>10.7</v>
      </c>
      <c r="DA30" s="656"/>
      <c r="DB30" s="656"/>
      <c r="DC30" s="658"/>
      <c r="DD30" s="632">
        <v>2986098</v>
      </c>
      <c r="DE30" s="624"/>
      <c r="DF30" s="624"/>
      <c r="DG30" s="624"/>
      <c r="DH30" s="624"/>
      <c r="DI30" s="624"/>
      <c r="DJ30" s="624"/>
      <c r="DK30" s="625"/>
      <c r="DL30" s="632">
        <v>2976972</v>
      </c>
      <c r="DM30" s="624"/>
      <c r="DN30" s="624"/>
      <c r="DO30" s="624"/>
      <c r="DP30" s="624"/>
      <c r="DQ30" s="624"/>
      <c r="DR30" s="624"/>
      <c r="DS30" s="624"/>
      <c r="DT30" s="624"/>
      <c r="DU30" s="624"/>
      <c r="DV30" s="625"/>
      <c r="DW30" s="628">
        <v>17.7</v>
      </c>
      <c r="DX30" s="656"/>
      <c r="DY30" s="656"/>
      <c r="DZ30" s="656"/>
      <c r="EA30" s="656"/>
      <c r="EB30" s="656"/>
      <c r="EC30" s="657"/>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249</v>
      </c>
      <c r="AM31" s="629"/>
      <c r="AN31" s="629"/>
      <c r="AO31" s="630"/>
      <c r="AP31" s="671" t="s">
        <v>316</v>
      </c>
      <c r="AQ31" s="672"/>
      <c r="AR31" s="672"/>
      <c r="AS31" s="672"/>
      <c r="AT31" s="677" t="s">
        <v>317</v>
      </c>
      <c r="AU31" s="218"/>
      <c r="AV31" s="218"/>
      <c r="AW31" s="218"/>
      <c r="AX31" s="609" t="s">
        <v>189</v>
      </c>
      <c r="AY31" s="610"/>
      <c r="AZ31" s="610"/>
      <c r="BA31" s="610"/>
      <c r="BB31" s="610"/>
      <c r="BC31" s="610"/>
      <c r="BD31" s="610"/>
      <c r="BE31" s="610"/>
      <c r="BF31" s="611"/>
      <c r="BG31" s="670">
        <v>99.1</v>
      </c>
      <c r="BH31" s="667"/>
      <c r="BI31" s="667"/>
      <c r="BJ31" s="667"/>
      <c r="BK31" s="667"/>
      <c r="BL31" s="667"/>
      <c r="BM31" s="618">
        <v>96.7</v>
      </c>
      <c r="BN31" s="667"/>
      <c r="BO31" s="667"/>
      <c r="BP31" s="667"/>
      <c r="BQ31" s="668"/>
      <c r="BR31" s="670">
        <v>99.1</v>
      </c>
      <c r="BS31" s="667"/>
      <c r="BT31" s="667"/>
      <c r="BU31" s="667"/>
      <c r="BV31" s="667"/>
      <c r="BW31" s="667"/>
      <c r="BX31" s="618">
        <v>96.7</v>
      </c>
      <c r="BY31" s="667"/>
      <c r="BZ31" s="667"/>
      <c r="CA31" s="667"/>
      <c r="CB31" s="668"/>
      <c r="CD31" s="663"/>
      <c r="CE31" s="664"/>
      <c r="CF31" s="620" t="s">
        <v>318</v>
      </c>
      <c r="CG31" s="621"/>
      <c r="CH31" s="621"/>
      <c r="CI31" s="621"/>
      <c r="CJ31" s="621"/>
      <c r="CK31" s="621"/>
      <c r="CL31" s="621"/>
      <c r="CM31" s="621"/>
      <c r="CN31" s="621"/>
      <c r="CO31" s="621"/>
      <c r="CP31" s="621"/>
      <c r="CQ31" s="622"/>
      <c r="CR31" s="623">
        <v>107782</v>
      </c>
      <c r="CS31" s="644"/>
      <c r="CT31" s="644"/>
      <c r="CU31" s="644"/>
      <c r="CV31" s="644"/>
      <c r="CW31" s="644"/>
      <c r="CX31" s="644"/>
      <c r="CY31" s="645"/>
      <c r="CZ31" s="628">
        <v>0.4</v>
      </c>
      <c r="DA31" s="656"/>
      <c r="DB31" s="656"/>
      <c r="DC31" s="658"/>
      <c r="DD31" s="632">
        <v>107782</v>
      </c>
      <c r="DE31" s="644"/>
      <c r="DF31" s="644"/>
      <c r="DG31" s="644"/>
      <c r="DH31" s="644"/>
      <c r="DI31" s="644"/>
      <c r="DJ31" s="644"/>
      <c r="DK31" s="645"/>
      <c r="DL31" s="632">
        <v>107780</v>
      </c>
      <c r="DM31" s="644"/>
      <c r="DN31" s="644"/>
      <c r="DO31" s="644"/>
      <c r="DP31" s="644"/>
      <c r="DQ31" s="644"/>
      <c r="DR31" s="644"/>
      <c r="DS31" s="644"/>
      <c r="DT31" s="644"/>
      <c r="DU31" s="644"/>
      <c r="DV31" s="645"/>
      <c r="DW31" s="628">
        <v>0.6</v>
      </c>
      <c r="DX31" s="656"/>
      <c r="DY31" s="656"/>
      <c r="DZ31" s="656"/>
      <c r="EA31" s="656"/>
      <c r="EB31" s="656"/>
      <c r="EC31" s="657"/>
    </row>
    <row r="32" spans="2:133" ht="11.25" customHeight="1" x14ac:dyDescent="0.15">
      <c r="B32" s="620" t="s">
        <v>319</v>
      </c>
      <c r="C32" s="621"/>
      <c r="D32" s="621"/>
      <c r="E32" s="621"/>
      <c r="F32" s="621"/>
      <c r="G32" s="621"/>
      <c r="H32" s="621"/>
      <c r="I32" s="621"/>
      <c r="J32" s="621"/>
      <c r="K32" s="621"/>
      <c r="L32" s="621"/>
      <c r="M32" s="621"/>
      <c r="N32" s="621"/>
      <c r="O32" s="621"/>
      <c r="P32" s="621"/>
      <c r="Q32" s="622"/>
      <c r="R32" s="623">
        <v>2081302</v>
      </c>
      <c r="S32" s="624"/>
      <c r="T32" s="624"/>
      <c r="U32" s="624"/>
      <c r="V32" s="624"/>
      <c r="W32" s="624"/>
      <c r="X32" s="624"/>
      <c r="Y32" s="625"/>
      <c r="Z32" s="626">
        <v>7.2</v>
      </c>
      <c r="AA32" s="626"/>
      <c r="AB32" s="626"/>
      <c r="AC32" s="626"/>
      <c r="AD32" s="627" t="s">
        <v>131</v>
      </c>
      <c r="AE32" s="627"/>
      <c r="AF32" s="627"/>
      <c r="AG32" s="627"/>
      <c r="AH32" s="627"/>
      <c r="AI32" s="627"/>
      <c r="AJ32" s="627"/>
      <c r="AK32" s="627"/>
      <c r="AL32" s="628" t="s">
        <v>131</v>
      </c>
      <c r="AM32" s="629"/>
      <c r="AN32" s="629"/>
      <c r="AO32" s="630"/>
      <c r="AP32" s="673"/>
      <c r="AQ32" s="674"/>
      <c r="AR32" s="674"/>
      <c r="AS32" s="674"/>
      <c r="AT32" s="678"/>
      <c r="AU32" s="214" t="s">
        <v>320</v>
      </c>
      <c r="AX32" s="620" t="s">
        <v>321</v>
      </c>
      <c r="AY32" s="621"/>
      <c r="AZ32" s="621"/>
      <c r="BA32" s="621"/>
      <c r="BB32" s="621"/>
      <c r="BC32" s="621"/>
      <c r="BD32" s="621"/>
      <c r="BE32" s="621"/>
      <c r="BF32" s="622"/>
      <c r="BG32" s="680">
        <v>99.3</v>
      </c>
      <c r="BH32" s="644"/>
      <c r="BI32" s="644"/>
      <c r="BJ32" s="644"/>
      <c r="BK32" s="644"/>
      <c r="BL32" s="644"/>
      <c r="BM32" s="629">
        <v>98.1</v>
      </c>
      <c r="BN32" s="644"/>
      <c r="BO32" s="644"/>
      <c r="BP32" s="644"/>
      <c r="BQ32" s="669"/>
      <c r="BR32" s="680">
        <v>99.2</v>
      </c>
      <c r="BS32" s="644"/>
      <c r="BT32" s="644"/>
      <c r="BU32" s="644"/>
      <c r="BV32" s="644"/>
      <c r="BW32" s="644"/>
      <c r="BX32" s="629">
        <v>98.1</v>
      </c>
      <c r="BY32" s="644"/>
      <c r="BZ32" s="644"/>
      <c r="CA32" s="644"/>
      <c r="CB32" s="669"/>
      <c r="CD32" s="665"/>
      <c r="CE32" s="666"/>
      <c r="CF32" s="620" t="s">
        <v>322</v>
      </c>
      <c r="CG32" s="621"/>
      <c r="CH32" s="621"/>
      <c r="CI32" s="621"/>
      <c r="CJ32" s="621"/>
      <c r="CK32" s="621"/>
      <c r="CL32" s="621"/>
      <c r="CM32" s="621"/>
      <c r="CN32" s="621"/>
      <c r="CO32" s="621"/>
      <c r="CP32" s="621"/>
      <c r="CQ32" s="622"/>
      <c r="CR32" s="623">
        <v>23</v>
      </c>
      <c r="CS32" s="624"/>
      <c r="CT32" s="624"/>
      <c r="CU32" s="624"/>
      <c r="CV32" s="624"/>
      <c r="CW32" s="624"/>
      <c r="CX32" s="624"/>
      <c r="CY32" s="625"/>
      <c r="CZ32" s="628">
        <v>0</v>
      </c>
      <c r="DA32" s="656"/>
      <c r="DB32" s="656"/>
      <c r="DC32" s="658"/>
      <c r="DD32" s="632">
        <v>23</v>
      </c>
      <c r="DE32" s="624"/>
      <c r="DF32" s="624"/>
      <c r="DG32" s="624"/>
      <c r="DH32" s="624"/>
      <c r="DI32" s="624"/>
      <c r="DJ32" s="624"/>
      <c r="DK32" s="625"/>
      <c r="DL32" s="632">
        <v>23</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323</v>
      </c>
      <c r="C33" s="621"/>
      <c r="D33" s="621"/>
      <c r="E33" s="621"/>
      <c r="F33" s="621"/>
      <c r="G33" s="621"/>
      <c r="H33" s="621"/>
      <c r="I33" s="621"/>
      <c r="J33" s="621"/>
      <c r="K33" s="621"/>
      <c r="L33" s="621"/>
      <c r="M33" s="621"/>
      <c r="N33" s="621"/>
      <c r="O33" s="621"/>
      <c r="P33" s="621"/>
      <c r="Q33" s="622"/>
      <c r="R33" s="623">
        <v>13358</v>
      </c>
      <c r="S33" s="624"/>
      <c r="T33" s="624"/>
      <c r="U33" s="624"/>
      <c r="V33" s="624"/>
      <c r="W33" s="624"/>
      <c r="X33" s="624"/>
      <c r="Y33" s="625"/>
      <c r="Z33" s="626">
        <v>0</v>
      </c>
      <c r="AA33" s="626"/>
      <c r="AB33" s="626"/>
      <c r="AC33" s="626"/>
      <c r="AD33" s="627">
        <v>9132</v>
      </c>
      <c r="AE33" s="627"/>
      <c r="AF33" s="627"/>
      <c r="AG33" s="627"/>
      <c r="AH33" s="627"/>
      <c r="AI33" s="627"/>
      <c r="AJ33" s="627"/>
      <c r="AK33" s="627"/>
      <c r="AL33" s="628">
        <v>0.1</v>
      </c>
      <c r="AM33" s="629"/>
      <c r="AN33" s="629"/>
      <c r="AO33" s="630"/>
      <c r="AP33" s="675"/>
      <c r="AQ33" s="676"/>
      <c r="AR33" s="676"/>
      <c r="AS33" s="676"/>
      <c r="AT33" s="679"/>
      <c r="AU33" s="219"/>
      <c r="AV33" s="219"/>
      <c r="AW33" s="219"/>
      <c r="AX33" s="646" t="s">
        <v>324</v>
      </c>
      <c r="AY33" s="647"/>
      <c r="AZ33" s="647"/>
      <c r="BA33" s="647"/>
      <c r="BB33" s="647"/>
      <c r="BC33" s="647"/>
      <c r="BD33" s="647"/>
      <c r="BE33" s="647"/>
      <c r="BF33" s="648"/>
      <c r="BG33" s="681">
        <v>98.8</v>
      </c>
      <c r="BH33" s="682"/>
      <c r="BI33" s="682"/>
      <c r="BJ33" s="682"/>
      <c r="BK33" s="682"/>
      <c r="BL33" s="682"/>
      <c r="BM33" s="683">
        <v>94.5</v>
      </c>
      <c r="BN33" s="682"/>
      <c r="BO33" s="682"/>
      <c r="BP33" s="682"/>
      <c r="BQ33" s="684"/>
      <c r="BR33" s="681">
        <v>98.9</v>
      </c>
      <c r="BS33" s="682"/>
      <c r="BT33" s="682"/>
      <c r="BU33" s="682"/>
      <c r="BV33" s="682"/>
      <c r="BW33" s="682"/>
      <c r="BX33" s="683">
        <v>94.5</v>
      </c>
      <c r="BY33" s="682"/>
      <c r="BZ33" s="682"/>
      <c r="CA33" s="682"/>
      <c r="CB33" s="684"/>
      <c r="CD33" s="620" t="s">
        <v>325</v>
      </c>
      <c r="CE33" s="621"/>
      <c r="CF33" s="621"/>
      <c r="CG33" s="621"/>
      <c r="CH33" s="621"/>
      <c r="CI33" s="621"/>
      <c r="CJ33" s="621"/>
      <c r="CK33" s="621"/>
      <c r="CL33" s="621"/>
      <c r="CM33" s="621"/>
      <c r="CN33" s="621"/>
      <c r="CO33" s="621"/>
      <c r="CP33" s="621"/>
      <c r="CQ33" s="622"/>
      <c r="CR33" s="623">
        <v>10938354</v>
      </c>
      <c r="CS33" s="644"/>
      <c r="CT33" s="644"/>
      <c r="CU33" s="644"/>
      <c r="CV33" s="644"/>
      <c r="CW33" s="644"/>
      <c r="CX33" s="644"/>
      <c r="CY33" s="645"/>
      <c r="CZ33" s="628">
        <v>39.1</v>
      </c>
      <c r="DA33" s="656"/>
      <c r="DB33" s="656"/>
      <c r="DC33" s="658"/>
      <c r="DD33" s="632">
        <v>8708196</v>
      </c>
      <c r="DE33" s="644"/>
      <c r="DF33" s="644"/>
      <c r="DG33" s="644"/>
      <c r="DH33" s="644"/>
      <c r="DI33" s="644"/>
      <c r="DJ33" s="644"/>
      <c r="DK33" s="645"/>
      <c r="DL33" s="632">
        <v>6652952</v>
      </c>
      <c r="DM33" s="644"/>
      <c r="DN33" s="644"/>
      <c r="DO33" s="644"/>
      <c r="DP33" s="644"/>
      <c r="DQ33" s="644"/>
      <c r="DR33" s="644"/>
      <c r="DS33" s="644"/>
      <c r="DT33" s="644"/>
      <c r="DU33" s="644"/>
      <c r="DV33" s="645"/>
      <c r="DW33" s="628">
        <v>39.6</v>
      </c>
      <c r="DX33" s="656"/>
      <c r="DY33" s="656"/>
      <c r="DZ33" s="656"/>
      <c r="EA33" s="656"/>
      <c r="EB33" s="656"/>
      <c r="EC33" s="657"/>
    </row>
    <row r="34" spans="2:133" ht="11.25" customHeight="1" x14ac:dyDescent="0.15">
      <c r="B34" s="620" t="s">
        <v>326</v>
      </c>
      <c r="C34" s="621"/>
      <c r="D34" s="621"/>
      <c r="E34" s="621"/>
      <c r="F34" s="621"/>
      <c r="G34" s="621"/>
      <c r="H34" s="621"/>
      <c r="I34" s="621"/>
      <c r="J34" s="621"/>
      <c r="K34" s="621"/>
      <c r="L34" s="621"/>
      <c r="M34" s="621"/>
      <c r="N34" s="621"/>
      <c r="O34" s="621"/>
      <c r="P34" s="621"/>
      <c r="Q34" s="622"/>
      <c r="R34" s="623">
        <v>75115</v>
      </c>
      <c r="S34" s="624"/>
      <c r="T34" s="624"/>
      <c r="U34" s="624"/>
      <c r="V34" s="624"/>
      <c r="W34" s="624"/>
      <c r="X34" s="624"/>
      <c r="Y34" s="625"/>
      <c r="Z34" s="626">
        <v>0.3</v>
      </c>
      <c r="AA34" s="626"/>
      <c r="AB34" s="626"/>
      <c r="AC34" s="626"/>
      <c r="AD34" s="627" t="s">
        <v>249</v>
      </c>
      <c r="AE34" s="627"/>
      <c r="AF34" s="627"/>
      <c r="AG34" s="627"/>
      <c r="AH34" s="627"/>
      <c r="AI34" s="627"/>
      <c r="AJ34" s="627"/>
      <c r="AK34" s="627"/>
      <c r="AL34" s="628" t="s">
        <v>176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4058775</v>
      </c>
      <c r="CS34" s="624"/>
      <c r="CT34" s="624"/>
      <c r="CU34" s="624"/>
      <c r="CV34" s="624"/>
      <c r="CW34" s="624"/>
      <c r="CX34" s="624"/>
      <c r="CY34" s="625"/>
      <c r="CZ34" s="628">
        <v>14.5</v>
      </c>
      <c r="DA34" s="656"/>
      <c r="DB34" s="656"/>
      <c r="DC34" s="658"/>
      <c r="DD34" s="632">
        <v>2704455</v>
      </c>
      <c r="DE34" s="624"/>
      <c r="DF34" s="624"/>
      <c r="DG34" s="624"/>
      <c r="DH34" s="624"/>
      <c r="DI34" s="624"/>
      <c r="DJ34" s="624"/>
      <c r="DK34" s="625"/>
      <c r="DL34" s="632">
        <v>2577486</v>
      </c>
      <c r="DM34" s="624"/>
      <c r="DN34" s="624"/>
      <c r="DO34" s="624"/>
      <c r="DP34" s="624"/>
      <c r="DQ34" s="624"/>
      <c r="DR34" s="624"/>
      <c r="DS34" s="624"/>
      <c r="DT34" s="624"/>
      <c r="DU34" s="624"/>
      <c r="DV34" s="625"/>
      <c r="DW34" s="628">
        <v>15.3</v>
      </c>
      <c r="DX34" s="656"/>
      <c r="DY34" s="656"/>
      <c r="DZ34" s="656"/>
      <c r="EA34" s="656"/>
      <c r="EB34" s="656"/>
      <c r="EC34" s="657"/>
    </row>
    <row r="35" spans="2:133" ht="11.25" customHeight="1" x14ac:dyDescent="0.15">
      <c r="B35" s="620" t="s">
        <v>328</v>
      </c>
      <c r="C35" s="621"/>
      <c r="D35" s="621"/>
      <c r="E35" s="621"/>
      <c r="F35" s="621"/>
      <c r="G35" s="621"/>
      <c r="H35" s="621"/>
      <c r="I35" s="621"/>
      <c r="J35" s="621"/>
      <c r="K35" s="621"/>
      <c r="L35" s="621"/>
      <c r="M35" s="621"/>
      <c r="N35" s="621"/>
      <c r="O35" s="621"/>
      <c r="P35" s="621"/>
      <c r="Q35" s="622"/>
      <c r="R35" s="623">
        <v>178862</v>
      </c>
      <c r="S35" s="624"/>
      <c r="T35" s="624"/>
      <c r="U35" s="624"/>
      <c r="V35" s="624"/>
      <c r="W35" s="624"/>
      <c r="X35" s="624"/>
      <c r="Y35" s="625"/>
      <c r="Z35" s="626">
        <v>0.6</v>
      </c>
      <c r="AA35" s="626"/>
      <c r="AB35" s="626"/>
      <c r="AC35" s="626"/>
      <c r="AD35" s="627" t="s">
        <v>131</v>
      </c>
      <c r="AE35" s="627"/>
      <c r="AF35" s="627"/>
      <c r="AG35" s="627"/>
      <c r="AH35" s="627"/>
      <c r="AI35" s="627"/>
      <c r="AJ35" s="627"/>
      <c r="AK35" s="627"/>
      <c r="AL35" s="628" t="s">
        <v>131</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95701</v>
      </c>
      <c r="CS35" s="644"/>
      <c r="CT35" s="644"/>
      <c r="CU35" s="644"/>
      <c r="CV35" s="644"/>
      <c r="CW35" s="644"/>
      <c r="CX35" s="644"/>
      <c r="CY35" s="645"/>
      <c r="CZ35" s="628">
        <v>0.3</v>
      </c>
      <c r="DA35" s="656"/>
      <c r="DB35" s="656"/>
      <c r="DC35" s="658"/>
      <c r="DD35" s="632">
        <v>89254</v>
      </c>
      <c r="DE35" s="644"/>
      <c r="DF35" s="644"/>
      <c r="DG35" s="644"/>
      <c r="DH35" s="644"/>
      <c r="DI35" s="644"/>
      <c r="DJ35" s="644"/>
      <c r="DK35" s="645"/>
      <c r="DL35" s="632">
        <v>72510</v>
      </c>
      <c r="DM35" s="644"/>
      <c r="DN35" s="644"/>
      <c r="DO35" s="644"/>
      <c r="DP35" s="644"/>
      <c r="DQ35" s="644"/>
      <c r="DR35" s="644"/>
      <c r="DS35" s="644"/>
      <c r="DT35" s="644"/>
      <c r="DU35" s="644"/>
      <c r="DV35" s="645"/>
      <c r="DW35" s="628">
        <v>0.4</v>
      </c>
      <c r="DX35" s="656"/>
      <c r="DY35" s="656"/>
      <c r="DZ35" s="656"/>
      <c r="EA35" s="656"/>
      <c r="EB35" s="656"/>
      <c r="EC35" s="657"/>
    </row>
    <row r="36" spans="2:133" ht="11.25" customHeight="1" x14ac:dyDescent="0.15">
      <c r="B36" s="620" t="s">
        <v>332</v>
      </c>
      <c r="C36" s="621"/>
      <c r="D36" s="621"/>
      <c r="E36" s="621"/>
      <c r="F36" s="621"/>
      <c r="G36" s="621"/>
      <c r="H36" s="621"/>
      <c r="I36" s="621"/>
      <c r="J36" s="621"/>
      <c r="K36" s="621"/>
      <c r="L36" s="621"/>
      <c r="M36" s="621"/>
      <c r="N36" s="621"/>
      <c r="O36" s="621"/>
      <c r="P36" s="621"/>
      <c r="Q36" s="622"/>
      <c r="R36" s="623">
        <v>634435</v>
      </c>
      <c r="S36" s="624"/>
      <c r="T36" s="624"/>
      <c r="U36" s="624"/>
      <c r="V36" s="624"/>
      <c r="W36" s="624"/>
      <c r="X36" s="624"/>
      <c r="Y36" s="625"/>
      <c r="Z36" s="626">
        <v>2.2000000000000002</v>
      </c>
      <c r="AA36" s="626"/>
      <c r="AB36" s="626"/>
      <c r="AC36" s="626"/>
      <c r="AD36" s="627" t="s">
        <v>131</v>
      </c>
      <c r="AE36" s="627"/>
      <c r="AF36" s="627"/>
      <c r="AG36" s="627"/>
      <c r="AH36" s="627"/>
      <c r="AI36" s="627"/>
      <c r="AJ36" s="627"/>
      <c r="AK36" s="627"/>
      <c r="AL36" s="628" t="s">
        <v>249</v>
      </c>
      <c r="AM36" s="629"/>
      <c r="AN36" s="629"/>
      <c r="AO36" s="630"/>
      <c r="AP36" s="222"/>
      <c r="AQ36" s="689" t="s">
        <v>333</v>
      </c>
      <c r="AR36" s="690"/>
      <c r="AS36" s="690"/>
      <c r="AT36" s="690"/>
      <c r="AU36" s="690"/>
      <c r="AV36" s="690"/>
      <c r="AW36" s="690"/>
      <c r="AX36" s="690"/>
      <c r="AY36" s="691"/>
      <c r="AZ36" s="612">
        <v>2757685</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8119</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3609243</v>
      </c>
      <c r="CS36" s="624"/>
      <c r="CT36" s="624"/>
      <c r="CU36" s="624"/>
      <c r="CV36" s="624"/>
      <c r="CW36" s="624"/>
      <c r="CX36" s="624"/>
      <c r="CY36" s="625"/>
      <c r="CZ36" s="628">
        <v>12.9</v>
      </c>
      <c r="DA36" s="656"/>
      <c r="DB36" s="656"/>
      <c r="DC36" s="658"/>
      <c r="DD36" s="632">
        <v>3284986</v>
      </c>
      <c r="DE36" s="624"/>
      <c r="DF36" s="624"/>
      <c r="DG36" s="624"/>
      <c r="DH36" s="624"/>
      <c r="DI36" s="624"/>
      <c r="DJ36" s="624"/>
      <c r="DK36" s="625"/>
      <c r="DL36" s="632">
        <v>2219982</v>
      </c>
      <c r="DM36" s="624"/>
      <c r="DN36" s="624"/>
      <c r="DO36" s="624"/>
      <c r="DP36" s="624"/>
      <c r="DQ36" s="624"/>
      <c r="DR36" s="624"/>
      <c r="DS36" s="624"/>
      <c r="DT36" s="624"/>
      <c r="DU36" s="624"/>
      <c r="DV36" s="625"/>
      <c r="DW36" s="628">
        <v>13.2</v>
      </c>
      <c r="DX36" s="656"/>
      <c r="DY36" s="656"/>
      <c r="DZ36" s="656"/>
      <c r="EA36" s="656"/>
      <c r="EB36" s="656"/>
      <c r="EC36" s="657"/>
    </row>
    <row r="37" spans="2:133" ht="11.25" customHeight="1" x14ac:dyDescent="0.15">
      <c r="B37" s="620" t="s">
        <v>336</v>
      </c>
      <c r="C37" s="621"/>
      <c r="D37" s="621"/>
      <c r="E37" s="621"/>
      <c r="F37" s="621"/>
      <c r="G37" s="621"/>
      <c r="H37" s="621"/>
      <c r="I37" s="621"/>
      <c r="J37" s="621"/>
      <c r="K37" s="621"/>
      <c r="L37" s="621"/>
      <c r="M37" s="621"/>
      <c r="N37" s="621"/>
      <c r="O37" s="621"/>
      <c r="P37" s="621"/>
      <c r="Q37" s="622"/>
      <c r="R37" s="623">
        <v>414736</v>
      </c>
      <c r="S37" s="624"/>
      <c r="T37" s="624"/>
      <c r="U37" s="624"/>
      <c r="V37" s="624"/>
      <c r="W37" s="624"/>
      <c r="X37" s="624"/>
      <c r="Y37" s="625"/>
      <c r="Z37" s="626">
        <v>1.4</v>
      </c>
      <c r="AA37" s="626"/>
      <c r="AB37" s="626"/>
      <c r="AC37" s="626"/>
      <c r="AD37" s="627">
        <v>32296</v>
      </c>
      <c r="AE37" s="627"/>
      <c r="AF37" s="627"/>
      <c r="AG37" s="627"/>
      <c r="AH37" s="627"/>
      <c r="AI37" s="627"/>
      <c r="AJ37" s="627"/>
      <c r="AK37" s="627"/>
      <c r="AL37" s="628">
        <v>0.2</v>
      </c>
      <c r="AM37" s="629"/>
      <c r="AN37" s="629"/>
      <c r="AO37" s="630"/>
      <c r="AQ37" s="686" t="s">
        <v>337</v>
      </c>
      <c r="AR37" s="687"/>
      <c r="AS37" s="687"/>
      <c r="AT37" s="687"/>
      <c r="AU37" s="687"/>
      <c r="AV37" s="687"/>
      <c r="AW37" s="687"/>
      <c r="AX37" s="687"/>
      <c r="AY37" s="688"/>
      <c r="AZ37" s="623">
        <v>441402</v>
      </c>
      <c r="BA37" s="624"/>
      <c r="BB37" s="624"/>
      <c r="BC37" s="624"/>
      <c r="BD37" s="644"/>
      <c r="BE37" s="644"/>
      <c r="BF37" s="669"/>
      <c r="BG37" s="620" t="s">
        <v>338</v>
      </c>
      <c r="BH37" s="621"/>
      <c r="BI37" s="621"/>
      <c r="BJ37" s="621"/>
      <c r="BK37" s="621"/>
      <c r="BL37" s="621"/>
      <c r="BM37" s="621"/>
      <c r="BN37" s="621"/>
      <c r="BO37" s="621"/>
      <c r="BP37" s="621"/>
      <c r="BQ37" s="621"/>
      <c r="BR37" s="621"/>
      <c r="BS37" s="621"/>
      <c r="BT37" s="621"/>
      <c r="BU37" s="622"/>
      <c r="BV37" s="623">
        <v>-27756</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1533219</v>
      </c>
      <c r="CS37" s="644"/>
      <c r="CT37" s="644"/>
      <c r="CU37" s="644"/>
      <c r="CV37" s="644"/>
      <c r="CW37" s="644"/>
      <c r="CX37" s="644"/>
      <c r="CY37" s="645"/>
      <c r="CZ37" s="628">
        <v>5.5</v>
      </c>
      <c r="DA37" s="656"/>
      <c r="DB37" s="656"/>
      <c r="DC37" s="658"/>
      <c r="DD37" s="632">
        <v>1533219</v>
      </c>
      <c r="DE37" s="644"/>
      <c r="DF37" s="644"/>
      <c r="DG37" s="644"/>
      <c r="DH37" s="644"/>
      <c r="DI37" s="644"/>
      <c r="DJ37" s="644"/>
      <c r="DK37" s="645"/>
      <c r="DL37" s="632">
        <v>1412764</v>
      </c>
      <c r="DM37" s="644"/>
      <c r="DN37" s="644"/>
      <c r="DO37" s="644"/>
      <c r="DP37" s="644"/>
      <c r="DQ37" s="644"/>
      <c r="DR37" s="644"/>
      <c r="DS37" s="644"/>
      <c r="DT37" s="644"/>
      <c r="DU37" s="644"/>
      <c r="DV37" s="645"/>
      <c r="DW37" s="628">
        <v>8.4</v>
      </c>
      <c r="DX37" s="656"/>
      <c r="DY37" s="656"/>
      <c r="DZ37" s="656"/>
      <c r="EA37" s="656"/>
      <c r="EB37" s="656"/>
      <c r="EC37" s="657"/>
    </row>
    <row r="38" spans="2:133" ht="11.25" customHeight="1" x14ac:dyDescent="0.15">
      <c r="B38" s="620" t="s">
        <v>340</v>
      </c>
      <c r="C38" s="621"/>
      <c r="D38" s="621"/>
      <c r="E38" s="621"/>
      <c r="F38" s="621"/>
      <c r="G38" s="621"/>
      <c r="H38" s="621"/>
      <c r="I38" s="621"/>
      <c r="J38" s="621"/>
      <c r="K38" s="621"/>
      <c r="L38" s="621"/>
      <c r="M38" s="621"/>
      <c r="N38" s="621"/>
      <c r="O38" s="621"/>
      <c r="P38" s="621"/>
      <c r="Q38" s="622"/>
      <c r="R38" s="623">
        <v>1676400</v>
      </c>
      <c r="S38" s="624"/>
      <c r="T38" s="624"/>
      <c r="U38" s="624"/>
      <c r="V38" s="624"/>
      <c r="W38" s="624"/>
      <c r="X38" s="624"/>
      <c r="Y38" s="625"/>
      <c r="Z38" s="626">
        <v>5.8</v>
      </c>
      <c r="AA38" s="626"/>
      <c r="AB38" s="626"/>
      <c r="AC38" s="626"/>
      <c r="AD38" s="627" t="s">
        <v>249</v>
      </c>
      <c r="AE38" s="627"/>
      <c r="AF38" s="627"/>
      <c r="AG38" s="627"/>
      <c r="AH38" s="627"/>
      <c r="AI38" s="627"/>
      <c r="AJ38" s="627"/>
      <c r="AK38" s="627"/>
      <c r="AL38" s="628" t="s">
        <v>131</v>
      </c>
      <c r="AM38" s="629"/>
      <c r="AN38" s="629"/>
      <c r="AO38" s="630"/>
      <c r="AQ38" s="686" t="s">
        <v>341</v>
      </c>
      <c r="AR38" s="687"/>
      <c r="AS38" s="687"/>
      <c r="AT38" s="687"/>
      <c r="AU38" s="687"/>
      <c r="AV38" s="687"/>
      <c r="AW38" s="687"/>
      <c r="AX38" s="687"/>
      <c r="AY38" s="688"/>
      <c r="AZ38" s="623">
        <v>8000</v>
      </c>
      <c r="BA38" s="624"/>
      <c r="BB38" s="624"/>
      <c r="BC38" s="624"/>
      <c r="BD38" s="644"/>
      <c r="BE38" s="644"/>
      <c r="BF38" s="669"/>
      <c r="BG38" s="620" t="s">
        <v>342</v>
      </c>
      <c r="BH38" s="621"/>
      <c r="BI38" s="621"/>
      <c r="BJ38" s="621"/>
      <c r="BK38" s="621"/>
      <c r="BL38" s="621"/>
      <c r="BM38" s="621"/>
      <c r="BN38" s="621"/>
      <c r="BO38" s="621"/>
      <c r="BP38" s="621"/>
      <c r="BQ38" s="621"/>
      <c r="BR38" s="621"/>
      <c r="BS38" s="621"/>
      <c r="BT38" s="621"/>
      <c r="BU38" s="622"/>
      <c r="BV38" s="623">
        <v>8327</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2308283</v>
      </c>
      <c r="CS38" s="624"/>
      <c r="CT38" s="624"/>
      <c r="CU38" s="624"/>
      <c r="CV38" s="624"/>
      <c r="CW38" s="624"/>
      <c r="CX38" s="624"/>
      <c r="CY38" s="625"/>
      <c r="CZ38" s="628">
        <v>8.3000000000000007</v>
      </c>
      <c r="DA38" s="656"/>
      <c r="DB38" s="656"/>
      <c r="DC38" s="658"/>
      <c r="DD38" s="632">
        <v>1831439</v>
      </c>
      <c r="DE38" s="624"/>
      <c r="DF38" s="624"/>
      <c r="DG38" s="624"/>
      <c r="DH38" s="624"/>
      <c r="DI38" s="624"/>
      <c r="DJ38" s="624"/>
      <c r="DK38" s="625"/>
      <c r="DL38" s="632">
        <v>1782974</v>
      </c>
      <c r="DM38" s="624"/>
      <c r="DN38" s="624"/>
      <c r="DO38" s="624"/>
      <c r="DP38" s="624"/>
      <c r="DQ38" s="624"/>
      <c r="DR38" s="624"/>
      <c r="DS38" s="624"/>
      <c r="DT38" s="624"/>
      <c r="DU38" s="624"/>
      <c r="DV38" s="625"/>
      <c r="DW38" s="628">
        <v>10.6</v>
      </c>
      <c r="DX38" s="656"/>
      <c r="DY38" s="656"/>
      <c r="DZ38" s="656"/>
      <c r="EA38" s="656"/>
      <c r="EB38" s="656"/>
      <c r="EC38" s="657"/>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176</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6" t="s">
        <v>345</v>
      </c>
      <c r="AR39" s="687"/>
      <c r="AS39" s="687"/>
      <c r="AT39" s="687"/>
      <c r="AU39" s="687"/>
      <c r="AV39" s="687"/>
      <c r="AW39" s="687"/>
      <c r="AX39" s="687"/>
      <c r="AY39" s="688"/>
      <c r="AZ39" s="623" t="s">
        <v>249</v>
      </c>
      <c r="BA39" s="624"/>
      <c r="BB39" s="624"/>
      <c r="BC39" s="624"/>
      <c r="BD39" s="644"/>
      <c r="BE39" s="644"/>
      <c r="BF39" s="669"/>
      <c r="BG39" s="620" t="s">
        <v>346</v>
      </c>
      <c r="BH39" s="621"/>
      <c r="BI39" s="621"/>
      <c r="BJ39" s="621"/>
      <c r="BK39" s="621"/>
      <c r="BL39" s="621"/>
      <c r="BM39" s="621"/>
      <c r="BN39" s="621"/>
      <c r="BO39" s="621"/>
      <c r="BP39" s="621"/>
      <c r="BQ39" s="621"/>
      <c r="BR39" s="621"/>
      <c r="BS39" s="621"/>
      <c r="BT39" s="621"/>
      <c r="BU39" s="622"/>
      <c r="BV39" s="623">
        <v>13284</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866352</v>
      </c>
      <c r="CS39" s="644"/>
      <c r="CT39" s="644"/>
      <c r="CU39" s="644"/>
      <c r="CV39" s="644"/>
      <c r="CW39" s="644"/>
      <c r="CX39" s="644"/>
      <c r="CY39" s="645"/>
      <c r="CZ39" s="628">
        <v>3.1</v>
      </c>
      <c r="DA39" s="656"/>
      <c r="DB39" s="656"/>
      <c r="DC39" s="658"/>
      <c r="DD39" s="632">
        <v>798062</v>
      </c>
      <c r="DE39" s="644"/>
      <c r="DF39" s="644"/>
      <c r="DG39" s="644"/>
      <c r="DH39" s="644"/>
      <c r="DI39" s="644"/>
      <c r="DJ39" s="644"/>
      <c r="DK39" s="645"/>
      <c r="DL39" s="632" t="s">
        <v>131</v>
      </c>
      <c r="DM39" s="644"/>
      <c r="DN39" s="644"/>
      <c r="DO39" s="644"/>
      <c r="DP39" s="644"/>
      <c r="DQ39" s="644"/>
      <c r="DR39" s="644"/>
      <c r="DS39" s="644"/>
      <c r="DT39" s="644"/>
      <c r="DU39" s="644"/>
      <c r="DV39" s="645"/>
      <c r="DW39" s="628" t="s">
        <v>131</v>
      </c>
      <c r="DX39" s="656"/>
      <c r="DY39" s="656"/>
      <c r="DZ39" s="656"/>
      <c r="EA39" s="656"/>
      <c r="EB39" s="656"/>
      <c r="EC39" s="657"/>
    </row>
    <row r="40" spans="2:133" ht="11.25" customHeight="1" x14ac:dyDescent="0.15">
      <c r="B40" s="620" t="s">
        <v>348</v>
      </c>
      <c r="C40" s="621"/>
      <c r="D40" s="621"/>
      <c r="E40" s="621"/>
      <c r="F40" s="621"/>
      <c r="G40" s="621"/>
      <c r="H40" s="621"/>
      <c r="I40" s="621"/>
      <c r="J40" s="621"/>
      <c r="K40" s="621"/>
      <c r="L40" s="621"/>
      <c r="M40" s="621"/>
      <c r="N40" s="621"/>
      <c r="O40" s="621"/>
      <c r="P40" s="621"/>
      <c r="Q40" s="622"/>
      <c r="R40" s="623">
        <v>366800</v>
      </c>
      <c r="S40" s="624"/>
      <c r="T40" s="624"/>
      <c r="U40" s="624"/>
      <c r="V40" s="624"/>
      <c r="W40" s="624"/>
      <c r="X40" s="624"/>
      <c r="Y40" s="625"/>
      <c r="Z40" s="626">
        <v>1.3</v>
      </c>
      <c r="AA40" s="626"/>
      <c r="AB40" s="626"/>
      <c r="AC40" s="626"/>
      <c r="AD40" s="627" t="s">
        <v>249</v>
      </c>
      <c r="AE40" s="627"/>
      <c r="AF40" s="627"/>
      <c r="AG40" s="627"/>
      <c r="AH40" s="627"/>
      <c r="AI40" s="627"/>
      <c r="AJ40" s="627"/>
      <c r="AK40" s="627"/>
      <c r="AL40" s="628" t="s">
        <v>131</v>
      </c>
      <c r="AM40" s="629"/>
      <c r="AN40" s="629"/>
      <c r="AO40" s="630"/>
      <c r="AQ40" s="686" t="s">
        <v>349</v>
      </c>
      <c r="AR40" s="687"/>
      <c r="AS40" s="687"/>
      <c r="AT40" s="687"/>
      <c r="AU40" s="687"/>
      <c r="AV40" s="687"/>
      <c r="AW40" s="687"/>
      <c r="AX40" s="687"/>
      <c r="AY40" s="688"/>
      <c r="AZ40" s="623" t="s">
        <v>131</v>
      </c>
      <c r="BA40" s="624"/>
      <c r="BB40" s="624"/>
      <c r="BC40" s="624"/>
      <c r="BD40" s="644"/>
      <c r="BE40" s="644"/>
      <c r="BF40" s="669"/>
      <c r="BG40" s="673" t="s">
        <v>350</v>
      </c>
      <c r="BH40" s="674"/>
      <c r="BI40" s="674"/>
      <c r="BJ40" s="674"/>
      <c r="BK40" s="674"/>
      <c r="BL40" s="223"/>
      <c r="BM40" s="621" t="s">
        <v>351</v>
      </c>
      <c r="BN40" s="621"/>
      <c r="BO40" s="621"/>
      <c r="BP40" s="621"/>
      <c r="BQ40" s="621"/>
      <c r="BR40" s="621"/>
      <c r="BS40" s="621"/>
      <c r="BT40" s="621"/>
      <c r="BU40" s="622"/>
      <c r="BV40" s="623">
        <v>97</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t="s">
        <v>131</v>
      </c>
      <c r="CS40" s="624"/>
      <c r="CT40" s="624"/>
      <c r="CU40" s="624"/>
      <c r="CV40" s="624"/>
      <c r="CW40" s="624"/>
      <c r="CX40" s="624"/>
      <c r="CY40" s="625"/>
      <c r="CZ40" s="628" t="s">
        <v>176</v>
      </c>
      <c r="DA40" s="656"/>
      <c r="DB40" s="656"/>
      <c r="DC40" s="658"/>
      <c r="DD40" s="632" t="s">
        <v>131</v>
      </c>
      <c r="DE40" s="624"/>
      <c r="DF40" s="624"/>
      <c r="DG40" s="624"/>
      <c r="DH40" s="624"/>
      <c r="DI40" s="624"/>
      <c r="DJ40" s="624"/>
      <c r="DK40" s="625"/>
      <c r="DL40" s="632" t="s">
        <v>131</v>
      </c>
      <c r="DM40" s="624"/>
      <c r="DN40" s="624"/>
      <c r="DO40" s="624"/>
      <c r="DP40" s="624"/>
      <c r="DQ40" s="624"/>
      <c r="DR40" s="624"/>
      <c r="DS40" s="624"/>
      <c r="DT40" s="624"/>
      <c r="DU40" s="624"/>
      <c r="DV40" s="625"/>
      <c r="DW40" s="628" t="s">
        <v>176</v>
      </c>
      <c r="DX40" s="656"/>
      <c r="DY40" s="656"/>
      <c r="DZ40" s="656"/>
      <c r="EA40" s="656"/>
      <c r="EB40" s="656"/>
      <c r="EC40" s="657"/>
    </row>
    <row r="41" spans="2:133" ht="11.25" customHeight="1" x14ac:dyDescent="0.15">
      <c r="B41" s="646" t="s">
        <v>353</v>
      </c>
      <c r="C41" s="647"/>
      <c r="D41" s="647"/>
      <c r="E41" s="647"/>
      <c r="F41" s="647"/>
      <c r="G41" s="647"/>
      <c r="H41" s="647"/>
      <c r="I41" s="647"/>
      <c r="J41" s="647"/>
      <c r="K41" s="647"/>
      <c r="L41" s="647"/>
      <c r="M41" s="647"/>
      <c r="N41" s="647"/>
      <c r="O41" s="647"/>
      <c r="P41" s="647"/>
      <c r="Q41" s="648"/>
      <c r="R41" s="695">
        <v>28796051</v>
      </c>
      <c r="S41" s="696"/>
      <c r="T41" s="696"/>
      <c r="U41" s="696"/>
      <c r="V41" s="696"/>
      <c r="W41" s="696"/>
      <c r="X41" s="696"/>
      <c r="Y41" s="700"/>
      <c r="Z41" s="701">
        <v>100</v>
      </c>
      <c r="AA41" s="701"/>
      <c r="AB41" s="701"/>
      <c r="AC41" s="701"/>
      <c r="AD41" s="702">
        <v>16445228</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560938</v>
      </c>
      <c r="BA41" s="624"/>
      <c r="BB41" s="624"/>
      <c r="BC41" s="624"/>
      <c r="BD41" s="644"/>
      <c r="BE41" s="644"/>
      <c r="BF41" s="669"/>
      <c r="BG41" s="673"/>
      <c r="BH41" s="674"/>
      <c r="BI41" s="674"/>
      <c r="BJ41" s="674"/>
      <c r="BK41" s="674"/>
      <c r="BL41" s="223"/>
      <c r="BM41" s="621" t="s">
        <v>355</v>
      </c>
      <c r="BN41" s="621"/>
      <c r="BO41" s="621"/>
      <c r="BP41" s="621"/>
      <c r="BQ41" s="621"/>
      <c r="BR41" s="621"/>
      <c r="BS41" s="621"/>
      <c r="BT41" s="621"/>
      <c r="BU41" s="622"/>
      <c r="BV41" s="623" t="s">
        <v>249</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249</v>
      </c>
      <c r="CS41" s="644"/>
      <c r="CT41" s="644"/>
      <c r="CU41" s="644"/>
      <c r="CV41" s="644"/>
      <c r="CW41" s="644"/>
      <c r="CX41" s="644"/>
      <c r="CY41" s="645"/>
      <c r="CZ41" s="628" t="s">
        <v>131</v>
      </c>
      <c r="DA41" s="656"/>
      <c r="DB41" s="656"/>
      <c r="DC41" s="658"/>
      <c r="DD41" s="632" t="s">
        <v>131</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1747345</v>
      </c>
      <c r="BA42" s="696"/>
      <c r="BB42" s="696"/>
      <c r="BC42" s="696"/>
      <c r="BD42" s="682"/>
      <c r="BE42" s="682"/>
      <c r="BF42" s="684"/>
      <c r="BG42" s="675"/>
      <c r="BH42" s="676"/>
      <c r="BI42" s="676"/>
      <c r="BJ42" s="676"/>
      <c r="BK42" s="676"/>
      <c r="BL42" s="224"/>
      <c r="BM42" s="647" t="s">
        <v>358</v>
      </c>
      <c r="BN42" s="647"/>
      <c r="BO42" s="647"/>
      <c r="BP42" s="647"/>
      <c r="BQ42" s="647"/>
      <c r="BR42" s="647"/>
      <c r="BS42" s="647"/>
      <c r="BT42" s="647"/>
      <c r="BU42" s="648"/>
      <c r="BV42" s="695">
        <v>362</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2496434</v>
      </c>
      <c r="CS42" s="644"/>
      <c r="CT42" s="644"/>
      <c r="CU42" s="644"/>
      <c r="CV42" s="644"/>
      <c r="CW42" s="644"/>
      <c r="CX42" s="644"/>
      <c r="CY42" s="645"/>
      <c r="CZ42" s="628">
        <v>8.9</v>
      </c>
      <c r="DA42" s="656"/>
      <c r="DB42" s="656"/>
      <c r="DC42" s="658"/>
      <c r="DD42" s="632">
        <v>643291</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152830</v>
      </c>
      <c r="CS43" s="644"/>
      <c r="CT43" s="644"/>
      <c r="CU43" s="644"/>
      <c r="CV43" s="644"/>
      <c r="CW43" s="644"/>
      <c r="CX43" s="644"/>
      <c r="CY43" s="645"/>
      <c r="CZ43" s="628">
        <v>0.5</v>
      </c>
      <c r="DA43" s="656"/>
      <c r="DB43" s="656"/>
      <c r="DC43" s="658"/>
      <c r="DD43" s="632">
        <v>152830</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2496434</v>
      </c>
      <c r="CS44" s="624"/>
      <c r="CT44" s="624"/>
      <c r="CU44" s="624"/>
      <c r="CV44" s="624"/>
      <c r="CW44" s="624"/>
      <c r="CX44" s="624"/>
      <c r="CY44" s="625"/>
      <c r="CZ44" s="628">
        <v>8.9</v>
      </c>
      <c r="DA44" s="629"/>
      <c r="DB44" s="629"/>
      <c r="DC44" s="635"/>
      <c r="DD44" s="632">
        <v>643291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1151202</v>
      </c>
      <c r="CS45" s="644"/>
      <c r="CT45" s="644"/>
      <c r="CU45" s="644"/>
      <c r="CV45" s="644"/>
      <c r="CW45" s="644"/>
      <c r="CX45" s="644"/>
      <c r="CY45" s="645"/>
      <c r="CZ45" s="628">
        <v>4.0999999999999996</v>
      </c>
      <c r="DA45" s="656"/>
      <c r="DB45" s="656"/>
      <c r="DC45" s="658"/>
      <c r="DD45" s="632">
        <v>44212</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1345232</v>
      </c>
      <c r="CS46" s="624"/>
      <c r="CT46" s="624"/>
      <c r="CU46" s="624"/>
      <c r="CV46" s="624"/>
      <c r="CW46" s="624"/>
      <c r="CX46" s="624"/>
      <c r="CY46" s="625"/>
      <c r="CZ46" s="628">
        <v>4.8</v>
      </c>
      <c r="DA46" s="629"/>
      <c r="DB46" s="629"/>
      <c r="DC46" s="635"/>
      <c r="DD46" s="632">
        <v>599079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t="s">
        <v>249</v>
      </c>
      <c r="CS47" s="644"/>
      <c r="CT47" s="644"/>
      <c r="CU47" s="644"/>
      <c r="CV47" s="644"/>
      <c r="CW47" s="644"/>
      <c r="CX47" s="644"/>
      <c r="CY47" s="645"/>
      <c r="CZ47" s="628" t="s">
        <v>249</v>
      </c>
      <c r="DA47" s="656"/>
      <c r="DB47" s="656"/>
      <c r="DC47" s="658"/>
      <c r="DD47" s="632" t="s">
        <v>131</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368</v>
      </c>
      <c r="CG48" s="621"/>
      <c r="CH48" s="621"/>
      <c r="CI48" s="621"/>
      <c r="CJ48" s="621"/>
      <c r="CK48" s="621"/>
      <c r="CL48" s="621"/>
      <c r="CM48" s="621"/>
      <c r="CN48" s="621"/>
      <c r="CO48" s="621"/>
      <c r="CP48" s="621"/>
      <c r="CQ48" s="622"/>
      <c r="CR48" s="623" t="s">
        <v>131</v>
      </c>
      <c r="CS48" s="624"/>
      <c r="CT48" s="624"/>
      <c r="CU48" s="624"/>
      <c r="CV48" s="624"/>
      <c r="CW48" s="624"/>
      <c r="CX48" s="624"/>
      <c r="CY48" s="625"/>
      <c r="CZ48" s="628" t="s">
        <v>249</v>
      </c>
      <c r="DA48" s="629"/>
      <c r="DB48" s="629"/>
      <c r="DC48" s="635"/>
      <c r="DD48" s="632" t="s">
        <v>249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369</v>
      </c>
      <c r="CE49" s="647"/>
      <c r="CF49" s="647"/>
      <c r="CG49" s="647"/>
      <c r="CH49" s="647"/>
      <c r="CI49" s="647"/>
      <c r="CJ49" s="647"/>
      <c r="CK49" s="647"/>
      <c r="CL49" s="647"/>
      <c r="CM49" s="647"/>
      <c r="CN49" s="647"/>
      <c r="CO49" s="647"/>
      <c r="CP49" s="647"/>
      <c r="CQ49" s="648"/>
      <c r="CR49" s="695">
        <v>27972103</v>
      </c>
      <c r="CS49" s="682"/>
      <c r="CT49" s="682"/>
      <c r="CU49" s="682"/>
      <c r="CV49" s="682"/>
      <c r="CW49" s="682"/>
      <c r="CX49" s="682"/>
      <c r="CY49" s="711"/>
      <c r="CZ49" s="703">
        <v>100</v>
      </c>
      <c r="DA49" s="712"/>
      <c r="DB49" s="712"/>
      <c r="DC49" s="713"/>
      <c r="DD49" s="714">
        <v>18221613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gObPYEEB1X6020pBzTPbv4I3wGHP0r12GzpEz9lzuzAE1gbu/18/I376Uelb+4kdoVWCAEsZm+DOE8BdhsBtQ==" saltValue="kgQwO7SrATLyaZA4h/vS6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f>28715-Q8</f>
        <v>28627</v>
      </c>
      <c r="R7" s="753"/>
      <c r="S7" s="753"/>
      <c r="T7" s="753"/>
      <c r="U7" s="753"/>
      <c r="V7" s="753">
        <f>27972-V8</f>
        <v>27965</v>
      </c>
      <c r="W7" s="753"/>
      <c r="X7" s="753"/>
      <c r="Y7" s="753"/>
      <c r="Z7" s="753"/>
      <c r="AA7" s="753">
        <f>Q7-V7</f>
        <v>662</v>
      </c>
      <c r="AB7" s="753"/>
      <c r="AC7" s="753"/>
      <c r="AD7" s="753"/>
      <c r="AE7" s="754"/>
      <c r="AF7" s="755">
        <v>589</v>
      </c>
      <c r="AG7" s="756"/>
      <c r="AH7" s="756"/>
      <c r="AI7" s="756"/>
      <c r="AJ7" s="757"/>
      <c r="AK7" s="758">
        <v>12</v>
      </c>
      <c r="AL7" s="759"/>
      <c r="AM7" s="759"/>
      <c r="AN7" s="759"/>
      <c r="AO7" s="759"/>
      <c r="AP7" s="759">
        <v>27680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393</v>
      </c>
      <c r="C8" s="781"/>
      <c r="D8" s="781"/>
      <c r="E8" s="781"/>
      <c r="F8" s="781"/>
      <c r="G8" s="781"/>
      <c r="H8" s="781"/>
      <c r="I8" s="781"/>
      <c r="J8" s="781"/>
      <c r="K8" s="781"/>
      <c r="L8" s="781"/>
      <c r="M8" s="781"/>
      <c r="N8" s="781"/>
      <c r="O8" s="781"/>
      <c r="P8" s="782"/>
      <c r="Q8" s="783">
        <v>88</v>
      </c>
      <c r="R8" s="784"/>
      <c r="S8" s="784"/>
      <c r="T8" s="784"/>
      <c r="U8" s="784"/>
      <c r="V8" s="784">
        <v>7</v>
      </c>
      <c r="W8" s="784"/>
      <c r="X8" s="784"/>
      <c r="Y8" s="784"/>
      <c r="Z8" s="784"/>
      <c r="AA8" s="784">
        <f>Q8-V8</f>
        <v>81</v>
      </c>
      <c r="AB8" s="784"/>
      <c r="AC8" s="784"/>
      <c r="AD8" s="784"/>
      <c r="AE8" s="785"/>
      <c r="AF8" s="786">
        <v>81</v>
      </c>
      <c r="AG8" s="787"/>
      <c r="AH8" s="787"/>
      <c r="AI8" s="787"/>
      <c r="AJ8" s="788"/>
      <c r="AK8" s="769">
        <v>7</v>
      </c>
      <c r="AL8" s="770"/>
      <c r="AM8" s="770"/>
      <c r="AN8" s="770"/>
      <c r="AO8" s="770"/>
      <c r="AP8" s="770">
        <v>41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f>SUM(Q7:U8)</f>
        <v>28715</v>
      </c>
      <c r="R23" s="793"/>
      <c r="S23" s="793"/>
      <c r="T23" s="793"/>
      <c r="U23" s="793"/>
      <c r="V23" s="792">
        <f>SUM(V7:Z8)</f>
        <v>27972</v>
      </c>
      <c r="W23" s="793"/>
      <c r="X23" s="793"/>
      <c r="Y23" s="793"/>
      <c r="Z23" s="793"/>
      <c r="AA23" s="793">
        <f>SUM(AA7:AE8)</f>
        <v>743</v>
      </c>
      <c r="AB23" s="793"/>
      <c r="AC23" s="793"/>
      <c r="AD23" s="793"/>
      <c r="AE23" s="794"/>
      <c r="AF23" s="795">
        <v>670</v>
      </c>
      <c r="AG23" s="793"/>
      <c r="AH23" s="793"/>
      <c r="AI23" s="793"/>
      <c r="AJ23" s="796"/>
      <c r="AK23" s="797"/>
      <c r="AL23" s="798"/>
      <c r="AM23" s="798"/>
      <c r="AN23" s="798"/>
      <c r="AO23" s="798"/>
      <c r="AP23" s="793">
        <f>SUM(AP7:AT8)</f>
        <v>27721</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7111</v>
      </c>
      <c r="R28" s="823"/>
      <c r="S28" s="823"/>
      <c r="T28" s="823"/>
      <c r="U28" s="823"/>
      <c r="V28" s="823">
        <v>7103</v>
      </c>
      <c r="W28" s="823"/>
      <c r="X28" s="823"/>
      <c r="Y28" s="823"/>
      <c r="Z28" s="823"/>
      <c r="AA28" s="823">
        <f>Q28-V28</f>
        <v>8</v>
      </c>
      <c r="AB28" s="823"/>
      <c r="AC28" s="823"/>
      <c r="AD28" s="823"/>
      <c r="AE28" s="824"/>
      <c r="AF28" s="825">
        <v>8</v>
      </c>
      <c r="AG28" s="823"/>
      <c r="AH28" s="823"/>
      <c r="AI28" s="823"/>
      <c r="AJ28" s="826"/>
      <c r="AK28" s="827">
        <v>561</v>
      </c>
      <c r="AL28" s="828"/>
      <c r="AM28" s="828"/>
      <c r="AN28" s="828"/>
      <c r="AO28" s="828"/>
      <c r="AP28" s="828" t="s">
        <v>578</v>
      </c>
      <c r="AQ28" s="828"/>
      <c r="AR28" s="828"/>
      <c r="AS28" s="828"/>
      <c r="AT28" s="828"/>
      <c r="AU28" s="828" t="s">
        <v>578</v>
      </c>
      <c r="AV28" s="828"/>
      <c r="AW28" s="828"/>
      <c r="AX28" s="828"/>
      <c r="AY28" s="828"/>
      <c r="AZ28" s="829" t="s">
        <v>578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1214</v>
      </c>
      <c r="R29" s="784"/>
      <c r="S29" s="784"/>
      <c r="T29" s="784"/>
      <c r="U29" s="784"/>
      <c r="V29" s="784">
        <v>1207</v>
      </c>
      <c r="W29" s="784"/>
      <c r="X29" s="784"/>
      <c r="Y29" s="784"/>
      <c r="Z29" s="784"/>
      <c r="AA29" s="784">
        <f>Q29-V29</f>
        <v>7</v>
      </c>
      <c r="AB29" s="784"/>
      <c r="AC29" s="784"/>
      <c r="AD29" s="784"/>
      <c r="AE29" s="785"/>
      <c r="AF29" s="786">
        <v>7</v>
      </c>
      <c r="AG29" s="787"/>
      <c r="AH29" s="787"/>
      <c r="AI29" s="787"/>
      <c r="AJ29" s="788"/>
      <c r="AK29" s="834">
        <v>242</v>
      </c>
      <c r="AL29" s="830"/>
      <c r="AM29" s="830"/>
      <c r="AN29" s="830"/>
      <c r="AO29" s="830"/>
      <c r="AP29" s="830" t="s">
        <v>578</v>
      </c>
      <c r="AQ29" s="830"/>
      <c r="AR29" s="830"/>
      <c r="AS29" s="830"/>
      <c r="AT29" s="830"/>
      <c r="AU29" s="830" t="s">
        <v>578</v>
      </c>
      <c r="AV29" s="830"/>
      <c r="AW29" s="830"/>
      <c r="AX29" s="830"/>
      <c r="AY29" s="830"/>
      <c r="AZ29" s="831" t="s">
        <v>578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5063</v>
      </c>
      <c r="R30" s="784"/>
      <c r="S30" s="784"/>
      <c r="T30" s="784"/>
      <c r="U30" s="784"/>
      <c r="V30" s="784">
        <v>5023</v>
      </c>
      <c r="W30" s="784"/>
      <c r="X30" s="784"/>
      <c r="Y30" s="784"/>
      <c r="Z30" s="784"/>
      <c r="AA30" s="784">
        <f>Q30-V30</f>
        <v>40</v>
      </c>
      <c r="AB30" s="784"/>
      <c r="AC30" s="784"/>
      <c r="AD30" s="784"/>
      <c r="AE30" s="785"/>
      <c r="AF30" s="786">
        <v>40</v>
      </c>
      <c r="AG30" s="787"/>
      <c r="AH30" s="787"/>
      <c r="AI30" s="787"/>
      <c r="AJ30" s="788"/>
      <c r="AK30" s="834">
        <v>924</v>
      </c>
      <c r="AL30" s="830"/>
      <c r="AM30" s="830"/>
      <c r="AN30" s="830"/>
      <c r="AO30" s="830"/>
      <c r="AP30" s="830" t="s">
        <v>578</v>
      </c>
      <c r="AQ30" s="830"/>
      <c r="AR30" s="830"/>
      <c r="AS30" s="830"/>
      <c r="AT30" s="830"/>
      <c r="AU30" s="830" t="s">
        <v>578</v>
      </c>
      <c r="AV30" s="830"/>
      <c r="AW30" s="830"/>
      <c r="AX30" s="830"/>
      <c r="AY30" s="830"/>
      <c r="AZ30" s="831" t="s">
        <v>578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2882</v>
      </c>
      <c r="R31" s="784"/>
      <c r="S31" s="784"/>
      <c r="T31" s="784"/>
      <c r="U31" s="784"/>
      <c r="V31" s="784">
        <v>246</v>
      </c>
      <c r="W31" s="784"/>
      <c r="X31" s="784"/>
      <c r="Y31" s="784"/>
      <c r="Z31" s="784"/>
      <c r="AA31" s="784">
        <v>2636</v>
      </c>
      <c r="AB31" s="784"/>
      <c r="AC31" s="784"/>
      <c r="AD31" s="784"/>
      <c r="AE31" s="785"/>
      <c r="AF31" s="786">
        <v>2636</v>
      </c>
      <c r="AG31" s="787"/>
      <c r="AH31" s="787"/>
      <c r="AI31" s="787"/>
      <c r="AJ31" s="788"/>
      <c r="AK31" s="834">
        <v>15</v>
      </c>
      <c r="AL31" s="830"/>
      <c r="AM31" s="830"/>
      <c r="AN31" s="830"/>
      <c r="AO31" s="830"/>
      <c r="AP31" s="830">
        <v>51</v>
      </c>
      <c r="AQ31" s="830"/>
      <c r="AR31" s="830"/>
      <c r="AS31" s="830"/>
      <c r="AT31" s="830"/>
      <c r="AU31" s="830" t="s">
        <v>584</v>
      </c>
      <c r="AV31" s="830"/>
      <c r="AW31" s="830"/>
      <c r="AX31" s="830"/>
      <c r="AY31" s="830"/>
      <c r="AZ31" s="831" t="s">
        <v>584</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956</v>
      </c>
      <c r="R32" s="784"/>
      <c r="S32" s="784"/>
      <c r="T32" s="784"/>
      <c r="U32" s="784"/>
      <c r="V32" s="784">
        <v>216</v>
      </c>
      <c r="W32" s="784"/>
      <c r="X32" s="784"/>
      <c r="Y32" s="784"/>
      <c r="Z32" s="784"/>
      <c r="AA32" s="784">
        <v>740</v>
      </c>
      <c r="AB32" s="784"/>
      <c r="AC32" s="784"/>
      <c r="AD32" s="784"/>
      <c r="AE32" s="785"/>
      <c r="AF32" s="786">
        <v>740</v>
      </c>
      <c r="AG32" s="787"/>
      <c r="AH32" s="787"/>
      <c r="AI32" s="787"/>
      <c r="AJ32" s="788"/>
      <c r="AK32" s="834">
        <v>441</v>
      </c>
      <c r="AL32" s="830"/>
      <c r="AM32" s="830"/>
      <c r="AN32" s="830"/>
      <c r="AO32" s="830"/>
      <c r="AP32" s="830">
        <v>12639</v>
      </c>
      <c r="AQ32" s="830"/>
      <c r="AR32" s="830"/>
      <c r="AS32" s="830"/>
      <c r="AT32" s="830"/>
      <c r="AU32" s="830">
        <v>5599</v>
      </c>
      <c r="AV32" s="830"/>
      <c r="AW32" s="830"/>
      <c r="AX32" s="830"/>
      <c r="AY32" s="830"/>
      <c r="AZ32" s="831" t="s">
        <v>584</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3431</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419</v>
      </c>
      <c r="W66" s="734"/>
      <c r="X66" s="734"/>
      <c r="Y66" s="734"/>
      <c r="Z66" s="735"/>
      <c r="AA66" s="733" t="s">
        <v>420</v>
      </c>
      <c r="AB66" s="734"/>
      <c r="AC66" s="734"/>
      <c r="AD66" s="734"/>
      <c r="AE66" s="735"/>
      <c r="AF66" s="854" t="s">
        <v>421</v>
      </c>
      <c r="AG66" s="815"/>
      <c r="AH66" s="815"/>
      <c r="AI66" s="815"/>
      <c r="AJ66" s="855"/>
      <c r="AK66" s="733" t="s">
        <v>403</v>
      </c>
      <c r="AL66" s="728"/>
      <c r="AM66" s="728"/>
      <c r="AN66" s="728"/>
      <c r="AO66" s="729"/>
      <c r="AP66" s="733" t="s">
        <v>422</v>
      </c>
      <c r="AQ66" s="734"/>
      <c r="AR66" s="734"/>
      <c r="AS66" s="734"/>
      <c r="AT66" s="735"/>
      <c r="AU66" s="733" t="s">
        <v>423</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579</v>
      </c>
      <c r="C68" s="870"/>
      <c r="D68" s="870"/>
      <c r="E68" s="870"/>
      <c r="F68" s="870"/>
      <c r="G68" s="870"/>
      <c r="H68" s="870"/>
      <c r="I68" s="870"/>
      <c r="J68" s="870"/>
      <c r="K68" s="870"/>
      <c r="L68" s="870"/>
      <c r="M68" s="870"/>
      <c r="N68" s="870"/>
      <c r="O68" s="870"/>
      <c r="P68" s="871"/>
      <c r="Q68" s="872">
        <v>14719</v>
      </c>
      <c r="R68" s="866"/>
      <c r="S68" s="866"/>
      <c r="T68" s="866"/>
      <c r="U68" s="866"/>
      <c r="V68" s="866">
        <v>14003</v>
      </c>
      <c r="W68" s="866"/>
      <c r="X68" s="866"/>
      <c r="Y68" s="866"/>
      <c r="Z68" s="866"/>
      <c r="AA68" s="866">
        <v>716</v>
      </c>
      <c r="AB68" s="866"/>
      <c r="AC68" s="866"/>
      <c r="AD68" s="866"/>
      <c r="AE68" s="866"/>
      <c r="AF68" s="866">
        <v>707</v>
      </c>
      <c r="AG68" s="866"/>
      <c r="AH68" s="866"/>
      <c r="AI68" s="866"/>
      <c r="AJ68" s="866"/>
      <c r="AK68" s="866">
        <v>256</v>
      </c>
      <c r="AL68" s="866"/>
      <c r="AM68" s="866"/>
      <c r="AN68" s="866"/>
      <c r="AO68" s="866"/>
      <c r="AP68" s="866">
        <v>5058</v>
      </c>
      <c r="AQ68" s="866"/>
      <c r="AR68" s="866"/>
      <c r="AS68" s="866"/>
      <c r="AT68" s="866"/>
      <c r="AU68" s="866">
        <v>3470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580</v>
      </c>
      <c r="C69" s="874"/>
      <c r="D69" s="874"/>
      <c r="E69" s="874"/>
      <c r="F69" s="874"/>
      <c r="G69" s="874"/>
      <c r="H69" s="874"/>
      <c r="I69" s="874"/>
      <c r="J69" s="874"/>
      <c r="K69" s="874"/>
      <c r="L69" s="874"/>
      <c r="M69" s="874"/>
      <c r="N69" s="874"/>
      <c r="O69" s="874"/>
      <c r="P69" s="875"/>
      <c r="Q69" s="876">
        <v>4807</v>
      </c>
      <c r="R69" s="830"/>
      <c r="S69" s="830"/>
      <c r="T69" s="830"/>
      <c r="U69" s="830"/>
      <c r="V69" s="830">
        <v>4752</v>
      </c>
      <c r="W69" s="830"/>
      <c r="X69" s="830"/>
      <c r="Y69" s="830"/>
      <c r="Z69" s="830"/>
      <c r="AA69" s="830">
        <v>55</v>
      </c>
      <c r="AB69" s="830"/>
      <c r="AC69" s="830"/>
      <c r="AD69" s="830"/>
      <c r="AE69" s="830"/>
      <c r="AF69" s="830">
        <v>55</v>
      </c>
      <c r="AG69" s="830"/>
      <c r="AH69" s="830"/>
      <c r="AI69" s="830"/>
      <c r="AJ69" s="830"/>
      <c r="AK69" s="830">
        <v>0</v>
      </c>
      <c r="AL69" s="830"/>
      <c r="AM69" s="830"/>
      <c r="AN69" s="830"/>
      <c r="AO69" s="830"/>
      <c r="AP69" s="830">
        <v>4831</v>
      </c>
      <c r="AQ69" s="830"/>
      <c r="AR69" s="830"/>
      <c r="AS69" s="830"/>
      <c r="AT69" s="830"/>
      <c r="AU69" s="830">
        <v>277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581</v>
      </c>
      <c r="C70" s="874"/>
      <c r="D70" s="874"/>
      <c r="E70" s="874"/>
      <c r="F70" s="874"/>
      <c r="G70" s="874"/>
      <c r="H70" s="874"/>
      <c r="I70" s="874"/>
      <c r="J70" s="874"/>
      <c r="K70" s="874"/>
      <c r="L70" s="874"/>
      <c r="M70" s="874"/>
      <c r="N70" s="874"/>
      <c r="O70" s="874"/>
      <c r="P70" s="875"/>
      <c r="Q70" s="876">
        <v>1334</v>
      </c>
      <c r="R70" s="830"/>
      <c r="S70" s="830"/>
      <c r="T70" s="830"/>
      <c r="U70" s="830"/>
      <c r="V70" s="830">
        <v>1334</v>
      </c>
      <c r="W70" s="830"/>
      <c r="X70" s="830"/>
      <c r="Y70" s="830"/>
      <c r="Z70" s="830"/>
      <c r="AA70" s="830">
        <v>0</v>
      </c>
      <c r="AB70" s="830"/>
      <c r="AC70" s="830"/>
      <c r="AD70" s="830"/>
      <c r="AE70" s="830"/>
      <c r="AF70" s="830">
        <v>0</v>
      </c>
      <c r="AG70" s="830"/>
      <c r="AH70" s="830"/>
      <c r="AI70" s="830"/>
      <c r="AJ70" s="830"/>
      <c r="AK70" s="830">
        <v>115</v>
      </c>
      <c r="AL70" s="830"/>
      <c r="AM70" s="830"/>
      <c r="AN70" s="830"/>
      <c r="AO70" s="830"/>
      <c r="AP70" s="830" t="s">
        <v>578</v>
      </c>
      <c r="AQ70" s="830"/>
      <c r="AR70" s="830"/>
      <c r="AS70" s="830"/>
      <c r="AT70" s="830"/>
      <c r="AU70" s="830" t="s">
        <v>578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582</v>
      </c>
      <c r="C71" s="874"/>
      <c r="D71" s="874"/>
      <c r="E71" s="874"/>
      <c r="F71" s="874"/>
      <c r="G71" s="874"/>
      <c r="H71" s="874"/>
      <c r="I71" s="874"/>
      <c r="J71" s="874"/>
      <c r="K71" s="874"/>
      <c r="L71" s="874"/>
      <c r="M71" s="874"/>
      <c r="N71" s="874"/>
      <c r="O71" s="874"/>
      <c r="P71" s="875"/>
      <c r="Q71" s="876">
        <v>401</v>
      </c>
      <c r="R71" s="830"/>
      <c r="S71" s="830"/>
      <c r="T71" s="830"/>
      <c r="U71" s="830"/>
      <c r="V71" s="830">
        <v>376</v>
      </c>
      <c r="W71" s="830"/>
      <c r="X71" s="830"/>
      <c r="Y71" s="830"/>
      <c r="Z71" s="830"/>
      <c r="AA71" s="830">
        <f>Q71-V71</f>
        <v>25</v>
      </c>
      <c r="AB71" s="830"/>
      <c r="AC71" s="830"/>
      <c r="AD71" s="830"/>
      <c r="AE71" s="830"/>
      <c r="AF71" s="830">
        <v>25</v>
      </c>
      <c r="AG71" s="830"/>
      <c r="AH71" s="830"/>
      <c r="AI71" s="830"/>
      <c r="AJ71" s="830"/>
      <c r="AK71" s="830">
        <v>239</v>
      </c>
      <c r="AL71" s="830"/>
      <c r="AM71" s="830"/>
      <c r="AN71" s="830"/>
      <c r="AO71" s="830"/>
      <c r="AP71" s="830" t="s">
        <v>578</v>
      </c>
      <c r="AQ71" s="830"/>
      <c r="AR71" s="830"/>
      <c r="AS71" s="830"/>
      <c r="AT71" s="830"/>
      <c r="AU71" s="830" t="s">
        <v>578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583</v>
      </c>
      <c r="C72" s="874"/>
      <c r="D72" s="874"/>
      <c r="E72" s="874"/>
      <c r="F72" s="874"/>
      <c r="G72" s="874"/>
      <c r="H72" s="874"/>
      <c r="I72" s="874"/>
      <c r="J72" s="874"/>
      <c r="K72" s="874"/>
      <c r="L72" s="874"/>
      <c r="M72" s="874"/>
      <c r="N72" s="874"/>
      <c r="O72" s="874"/>
      <c r="P72" s="875"/>
      <c r="Q72" s="876">
        <v>119</v>
      </c>
      <c r="R72" s="830"/>
      <c r="S72" s="830"/>
      <c r="T72" s="830"/>
      <c r="U72" s="830"/>
      <c r="V72" s="830">
        <v>113</v>
      </c>
      <c r="W72" s="830"/>
      <c r="X72" s="830"/>
      <c r="Y72" s="830"/>
      <c r="Z72" s="830"/>
      <c r="AA72" s="830">
        <v>6</v>
      </c>
      <c r="AB72" s="830"/>
      <c r="AC72" s="830"/>
      <c r="AD72" s="830"/>
      <c r="AE72" s="830"/>
      <c r="AF72" s="830">
        <v>6</v>
      </c>
      <c r="AG72" s="830"/>
      <c r="AH72" s="830"/>
      <c r="AI72" s="830"/>
      <c r="AJ72" s="830"/>
      <c r="AK72" s="830">
        <v>20</v>
      </c>
      <c r="AL72" s="830"/>
      <c r="AM72" s="830"/>
      <c r="AN72" s="830"/>
      <c r="AO72" s="830"/>
      <c r="AP72" s="830" t="s">
        <v>578</v>
      </c>
      <c r="AQ72" s="830"/>
      <c r="AR72" s="830"/>
      <c r="AS72" s="830"/>
      <c r="AT72" s="830"/>
      <c r="AU72" s="830" t="s">
        <v>578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312</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312</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312</v>
      </c>
      <c r="DR109" s="893"/>
      <c r="DS109" s="893"/>
      <c r="DT109" s="893"/>
      <c r="DU109" s="894"/>
      <c r="DV109" s="892" t="s">
        <v>435</v>
      </c>
      <c r="DW109" s="893"/>
      <c r="DX109" s="893"/>
      <c r="DY109" s="893"/>
      <c r="DZ109" s="895"/>
    </row>
    <row r="110" spans="1:131" s="230"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3183635</v>
      </c>
      <c r="AB110" s="900"/>
      <c r="AC110" s="900"/>
      <c r="AD110" s="900"/>
      <c r="AE110" s="901"/>
      <c r="AF110" s="902">
        <v>3116683</v>
      </c>
      <c r="AG110" s="900"/>
      <c r="AH110" s="900"/>
      <c r="AI110" s="900"/>
      <c r="AJ110" s="901"/>
      <c r="AK110" s="902">
        <v>3088897</v>
      </c>
      <c r="AL110" s="900"/>
      <c r="AM110" s="900"/>
      <c r="AN110" s="900"/>
      <c r="AO110" s="901"/>
      <c r="AP110" s="903">
        <v>21.1</v>
      </c>
      <c r="AQ110" s="904"/>
      <c r="AR110" s="904"/>
      <c r="AS110" s="904"/>
      <c r="AT110" s="905"/>
      <c r="AU110" s="906" t="s">
        <v>77</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30065298</v>
      </c>
      <c r="BR110" s="931"/>
      <c r="BS110" s="931"/>
      <c r="BT110" s="931"/>
      <c r="BU110" s="931"/>
      <c r="BV110" s="931">
        <v>29034710</v>
      </c>
      <c r="BW110" s="931"/>
      <c r="BX110" s="931"/>
      <c r="BY110" s="931"/>
      <c r="BZ110" s="931"/>
      <c r="CA110" s="931">
        <v>27720869</v>
      </c>
      <c r="CB110" s="931"/>
      <c r="CC110" s="931"/>
      <c r="CD110" s="931"/>
      <c r="CE110" s="931"/>
      <c r="CF110" s="944">
        <v>189</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131</v>
      </c>
      <c r="DM110" s="931"/>
      <c r="DN110" s="931"/>
      <c r="DO110" s="931"/>
      <c r="DP110" s="931"/>
      <c r="DQ110" s="931" t="s">
        <v>442</v>
      </c>
      <c r="DR110" s="931"/>
      <c r="DS110" s="931"/>
      <c r="DT110" s="931"/>
      <c r="DU110" s="931"/>
      <c r="DV110" s="932" t="s">
        <v>441</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442</v>
      </c>
      <c r="AB111" s="938"/>
      <c r="AC111" s="938"/>
      <c r="AD111" s="938"/>
      <c r="AE111" s="939"/>
      <c r="AF111" s="940" t="s">
        <v>441</v>
      </c>
      <c r="AG111" s="938"/>
      <c r="AH111" s="938"/>
      <c r="AI111" s="938"/>
      <c r="AJ111" s="939"/>
      <c r="AK111" s="940" t="s">
        <v>442</v>
      </c>
      <c r="AL111" s="938"/>
      <c r="AM111" s="938"/>
      <c r="AN111" s="938"/>
      <c r="AO111" s="939"/>
      <c r="AP111" s="941" t="s">
        <v>442</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t="s">
        <v>441</v>
      </c>
      <c r="BR111" s="926"/>
      <c r="BS111" s="926"/>
      <c r="BT111" s="926"/>
      <c r="BU111" s="926"/>
      <c r="BV111" s="926" t="s">
        <v>442</v>
      </c>
      <c r="BW111" s="926"/>
      <c r="BX111" s="926"/>
      <c r="BY111" s="926"/>
      <c r="BZ111" s="926"/>
      <c r="CA111" s="926" t="s">
        <v>442</v>
      </c>
      <c r="CB111" s="926"/>
      <c r="CC111" s="926"/>
      <c r="CD111" s="926"/>
      <c r="CE111" s="926"/>
      <c r="CF111" s="920" t="s">
        <v>441</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442</v>
      </c>
      <c r="DH111" s="926"/>
      <c r="DI111" s="926"/>
      <c r="DJ111" s="926"/>
      <c r="DK111" s="926"/>
      <c r="DL111" s="926" t="s">
        <v>441</v>
      </c>
      <c r="DM111" s="926"/>
      <c r="DN111" s="926"/>
      <c r="DO111" s="926"/>
      <c r="DP111" s="926"/>
      <c r="DQ111" s="926" t="s">
        <v>442</v>
      </c>
      <c r="DR111" s="926"/>
      <c r="DS111" s="926"/>
      <c r="DT111" s="926"/>
      <c r="DU111" s="926"/>
      <c r="DV111" s="927" t="s">
        <v>441</v>
      </c>
      <c r="DW111" s="927"/>
      <c r="DX111" s="927"/>
      <c r="DY111" s="927"/>
      <c r="DZ111" s="928"/>
    </row>
    <row r="112" spans="1:131" s="230" customFormat="1" ht="26.25" customHeight="1" x14ac:dyDescent="0.15">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442</v>
      </c>
      <c r="AB112" s="959"/>
      <c r="AC112" s="959"/>
      <c r="AD112" s="959"/>
      <c r="AE112" s="960"/>
      <c r="AF112" s="961" t="s">
        <v>441</v>
      </c>
      <c r="AG112" s="959"/>
      <c r="AH112" s="959"/>
      <c r="AI112" s="959"/>
      <c r="AJ112" s="960"/>
      <c r="AK112" s="961" t="s">
        <v>441</v>
      </c>
      <c r="AL112" s="959"/>
      <c r="AM112" s="959"/>
      <c r="AN112" s="959"/>
      <c r="AO112" s="960"/>
      <c r="AP112" s="962" t="s">
        <v>441</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5444827</v>
      </c>
      <c r="BR112" s="926"/>
      <c r="BS112" s="926"/>
      <c r="BT112" s="926"/>
      <c r="BU112" s="926"/>
      <c r="BV112" s="926">
        <v>5459724</v>
      </c>
      <c r="BW112" s="926"/>
      <c r="BX112" s="926"/>
      <c r="BY112" s="926"/>
      <c r="BZ112" s="926"/>
      <c r="CA112" s="926">
        <v>5599102</v>
      </c>
      <c r="CB112" s="926"/>
      <c r="CC112" s="926"/>
      <c r="CD112" s="926"/>
      <c r="CE112" s="926"/>
      <c r="CF112" s="920">
        <v>38.200000000000003</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441</v>
      </c>
      <c r="DH112" s="926"/>
      <c r="DI112" s="926"/>
      <c r="DJ112" s="926"/>
      <c r="DK112" s="926"/>
      <c r="DL112" s="926" t="s">
        <v>441</v>
      </c>
      <c r="DM112" s="926"/>
      <c r="DN112" s="926"/>
      <c r="DO112" s="926"/>
      <c r="DP112" s="926"/>
      <c r="DQ112" s="926" t="s">
        <v>441</v>
      </c>
      <c r="DR112" s="926"/>
      <c r="DS112" s="926"/>
      <c r="DT112" s="926"/>
      <c r="DU112" s="926"/>
      <c r="DV112" s="927" t="s">
        <v>441</v>
      </c>
      <c r="DW112" s="927"/>
      <c r="DX112" s="927"/>
      <c r="DY112" s="927"/>
      <c r="DZ112" s="928"/>
    </row>
    <row r="113" spans="1:130" s="230" customFormat="1" ht="26.25" customHeight="1" x14ac:dyDescent="0.15">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307346</v>
      </c>
      <c r="AB113" s="938"/>
      <c r="AC113" s="938"/>
      <c r="AD113" s="938"/>
      <c r="AE113" s="939"/>
      <c r="AF113" s="940">
        <v>308231</v>
      </c>
      <c r="AG113" s="938"/>
      <c r="AH113" s="938"/>
      <c r="AI113" s="938"/>
      <c r="AJ113" s="939"/>
      <c r="AK113" s="940">
        <v>308974</v>
      </c>
      <c r="AL113" s="938"/>
      <c r="AM113" s="938"/>
      <c r="AN113" s="938"/>
      <c r="AO113" s="939"/>
      <c r="AP113" s="941">
        <v>2.1</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912485</v>
      </c>
      <c r="BR113" s="926"/>
      <c r="BS113" s="926"/>
      <c r="BT113" s="926"/>
      <c r="BU113" s="926"/>
      <c r="BV113" s="926">
        <v>1761849</v>
      </c>
      <c r="BW113" s="926"/>
      <c r="BX113" s="926"/>
      <c r="BY113" s="926"/>
      <c r="BZ113" s="926"/>
      <c r="CA113" s="926">
        <v>3747259</v>
      </c>
      <c r="CB113" s="926"/>
      <c r="CC113" s="926"/>
      <c r="CD113" s="926"/>
      <c r="CE113" s="926"/>
      <c r="CF113" s="920">
        <v>25.5</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441</v>
      </c>
      <c r="DH113" s="959"/>
      <c r="DI113" s="959"/>
      <c r="DJ113" s="959"/>
      <c r="DK113" s="960"/>
      <c r="DL113" s="961" t="s">
        <v>441</v>
      </c>
      <c r="DM113" s="959"/>
      <c r="DN113" s="959"/>
      <c r="DO113" s="959"/>
      <c r="DP113" s="960"/>
      <c r="DQ113" s="961" t="s">
        <v>442</v>
      </c>
      <c r="DR113" s="959"/>
      <c r="DS113" s="959"/>
      <c r="DT113" s="959"/>
      <c r="DU113" s="960"/>
      <c r="DV113" s="962" t="s">
        <v>442</v>
      </c>
      <c r="DW113" s="963"/>
      <c r="DX113" s="963"/>
      <c r="DY113" s="963"/>
      <c r="DZ113" s="964"/>
    </row>
    <row r="114" spans="1:130" s="230" customFormat="1" ht="26.25" customHeight="1" x14ac:dyDescent="0.15">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98545</v>
      </c>
      <c r="AB114" s="959"/>
      <c r="AC114" s="959"/>
      <c r="AD114" s="959"/>
      <c r="AE114" s="960"/>
      <c r="AF114" s="961">
        <v>78117</v>
      </c>
      <c r="AG114" s="959"/>
      <c r="AH114" s="959"/>
      <c r="AI114" s="959"/>
      <c r="AJ114" s="960"/>
      <c r="AK114" s="961">
        <v>89200</v>
      </c>
      <c r="AL114" s="959"/>
      <c r="AM114" s="959"/>
      <c r="AN114" s="959"/>
      <c r="AO114" s="960"/>
      <c r="AP114" s="962">
        <v>0.6</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v>2856990</v>
      </c>
      <c r="BR114" s="926"/>
      <c r="BS114" s="926"/>
      <c r="BT114" s="926"/>
      <c r="BU114" s="926"/>
      <c r="BV114" s="926">
        <v>3028539</v>
      </c>
      <c r="BW114" s="926"/>
      <c r="BX114" s="926"/>
      <c r="BY114" s="926"/>
      <c r="BZ114" s="926"/>
      <c r="CA114" s="926">
        <v>2990356</v>
      </c>
      <c r="CB114" s="926"/>
      <c r="CC114" s="926"/>
      <c r="CD114" s="926"/>
      <c r="CE114" s="926"/>
      <c r="CF114" s="920">
        <v>20.399999999999999</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442</v>
      </c>
      <c r="DH114" s="959"/>
      <c r="DI114" s="959"/>
      <c r="DJ114" s="959"/>
      <c r="DK114" s="960"/>
      <c r="DL114" s="961" t="s">
        <v>442</v>
      </c>
      <c r="DM114" s="959"/>
      <c r="DN114" s="959"/>
      <c r="DO114" s="959"/>
      <c r="DP114" s="960"/>
      <c r="DQ114" s="961" t="s">
        <v>441</v>
      </c>
      <c r="DR114" s="959"/>
      <c r="DS114" s="959"/>
      <c r="DT114" s="959"/>
      <c r="DU114" s="960"/>
      <c r="DV114" s="962" t="s">
        <v>442</v>
      </c>
      <c r="DW114" s="963"/>
      <c r="DX114" s="963"/>
      <c r="DY114" s="963"/>
      <c r="DZ114" s="964"/>
    </row>
    <row r="115" spans="1:130" s="230" customFormat="1" ht="26.25" customHeight="1" x14ac:dyDescent="0.15">
      <c r="A115" s="954"/>
      <c r="B115" s="955"/>
      <c r="C115" s="923" t="s">
        <v>456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441</v>
      </c>
      <c r="AB115" s="938"/>
      <c r="AC115" s="938"/>
      <c r="AD115" s="938"/>
      <c r="AE115" s="939"/>
      <c r="AF115" s="940" t="s">
        <v>441</v>
      </c>
      <c r="AG115" s="938"/>
      <c r="AH115" s="938"/>
      <c r="AI115" s="938"/>
      <c r="AJ115" s="939"/>
      <c r="AK115" s="940" t="s">
        <v>442</v>
      </c>
      <c r="AL115" s="938"/>
      <c r="AM115" s="938"/>
      <c r="AN115" s="938"/>
      <c r="AO115" s="939"/>
      <c r="AP115" s="941" t="s">
        <v>441</v>
      </c>
      <c r="AQ115" s="942"/>
      <c r="AR115" s="942"/>
      <c r="AS115" s="942"/>
      <c r="AT115" s="943"/>
      <c r="AU115" s="908"/>
      <c r="AV115" s="909"/>
      <c r="AW115" s="909"/>
      <c r="AX115" s="909"/>
      <c r="AY115" s="909"/>
      <c r="AZ115" s="922" t="s">
        <v>457</v>
      </c>
      <c r="BA115" s="923"/>
      <c r="BB115" s="923"/>
      <c r="BC115" s="923"/>
      <c r="BD115" s="923"/>
      <c r="BE115" s="923"/>
      <c r="BF115" s="923"/>
      <c r="BG115" s="923"/>
      <c r="BH115" s="923"/>
      <c r="BI115" s="923"/>
      <c r="BJ115" s="923"/>
      <c r="BK115" s="923"/>
      <c r="BL115" s="923"/>
      <c r="BM115" s="923"/>
      <c r="BN115" s="923"/>
      <c r="BO115" s="923"/>
      <c r="BP115" s="924"/>
      <c r="BQ115" s="925" t="s">
        <v>441</v>
      </c>
      <c r="BR115" s="926"/>
      <c r="BS115" s="926"/>
      <c r="BT115" s="926"/>
      <c r="BU115" s="926"/>
      <c r="BV115" s="926" t="s">
        <v>442</v>
      </c>
      <c r="BW115" s="926"/>
      <c r="BX115" s="926"/>
      <c r="BY115" s="926"/>
      <c r="BZ115" s="926"/>
      <c r="CA115" s="926" t="s">
        <v>442</v>
      </c>
      <c r="CB115" s="926"/>
      <c r="CC115" s="926"/>
      <c r="CD115" s="926"/>
      <c r="CE115" s="926"/>
      <c r="CF115" s="920" t="s">
        <v>442</v>
      </c>
      <c r="CG115" s="921"/>
      <c r="CH115" s="921"/>
      <c r="CI115" s="921"/>
      <c r="CJ115" s="921"/>
      <c r="CK115" s="948"/>
      <c r="CL115" s="949"/>
      <c r="CM115" s="922" t="s">
        <v>458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442</v>
      </c>
      <c r="DH115" s="959"/>
      <c r="DI115" s="959"/>
      <c r="DJ115" s="959"/>
      <c r="DK115" s="960"/>
      <c r="DL115" s="961" t="s">
        <v>441</v>
      </c>
      <c r="DM115" s="959"/>
      <c r="DN115" s="959"/>
      <c r="DO115" s="959"/>
      <c r="DP115" s="960"/>
      <c r="DQ115" s="961" t="s">
        <v>441</v>
      </c>
      <c r="DR115" s="959"/>
      <c r="DS115" s="959"/>
      <c r="DT115" s="959"/>
      <c r="DU115" s="960"/>
      <c r="DV115" s="962" t="s">
        <v>131</v>
      </c>
      <c r="DW115" s="963"/>
      <c r="DX115" s="963"/>
      <c r="DY115" s="963"/>
      <c r="DZ115" s="964"/>
    </row>
    <row r="116" spans="1:130" s="230" customFormat="1" ht="26.25" customHeight="1" x14ac:dyDescent="0.15">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201</v>
      </c>
      <c r="AB116" s="959"/>
      <c r="AC116" s="959"/>
      <c r="AD116" s="959"/>
      <c r="AE116" s="960"/>
      <c r="AF116" s="961">
        <v>188</v>
      </c>
      <c r="AG116" s="959"/>
      <c r="AH116" s="959"/>
      <c r="AI116" s="959"/>
      <c r="AJ116" s="960"/>
      <c r="AK116" s="961" t="s">
        <v>442</v>
      </c>
      <c r="AL116" s="959"/>
      <c r="AM116" s="959"/>
      <c r="AN116" s="959"/>
      <c r="AO116" s="960"/>
      <c r="AP116" s="962" t="s">
        <v>441</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442</v>
      </c>
      <c r="BR116" s="926"/>
      <c r="BS116" s="926"/>
      <c r="BT116" s="926"/>
      <c r="BU116" s="926"/>
      <c r="BV116" s="926" t="s">
        <v>441</v>
      </c>
      <c r="BW116" s="926"/>
      <c r="BX116" s="926"/>
      <c r="BY116" s="926"/>
      <c r="BZ116" s="926"/>
      <c r="CA116" s="926" t="s">
        <v>441</v>
      </c>
      <c r="CB116" s="926"/>
      <c r="CC116" s="926"/>
      <c r="CD116" s="926"/>
      <c r="CE116" s="926"/>
      <c r="CF116" s="920" t="s">
        <v>442</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441</v>
      </c>
      <c r="DH116" s="959"/>
      <c r="DI116" s="959"/>
      <c r="DJ116" s="959"/>
      <c r="DK116" s="960"/>
      <c r="DL116" s="961" t="s">
        <v>441</v>
      </c>
      <c r="DM116" s="959"/>
      <c r="DN116" s="959"/>
      <c r="DO116" s="959"/>
      <c r="DP116" s="960"/>
      <c r="DQ116" s="961" t="s">
        <v>131</v>
      </c>
      <c r="DR116" s="959"/>
      <c r="DS116" s="959"/>
      <c r="DT116" s="959"/>
      <c r="DU116" s="960"/>
      <c r="DV116" s="962" t="s">
        <v>441</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3589727</v>
      </c>
      <c r="AB117" s="979"/>
      <c r="AC117" s="979"/>
      <c r="AD117" s="979"/>
      <c r="AE117" s="980"/>
      <c r="AF117" s="981">
        <v>3503219</v>
      </c>
      <c r="AG117" s="979"/>
      <c r="AH117" s="979"/>
      <c r="AI117" s="979"/>
      <c r="AJ117" s="980"/>
      <c r="AK117" s="981">
        <v>3487071</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441</v>
      </c>
      <c r="BR117" s="926"/>
      <c r="BS117" s="926"/>
      <c r="BT117" s="926"/>
      <c r="BU117" s="926"/>
      <c r="BV117" s="926" t="s">
        <v>441</v>
      </c>
      <c r="BW117" s="926"/>
      <c r="BX117" s="926"/>
      <c r="BY117" s="926"/>
      <c r="BZ117" s="926"/>
      <c r="CA117" s="926" t="s">
        <v>441</v>
      </c>
      <c r="CB117" s="926"/>
      <c r="CC117" s="926"/>
      <c r="CD117" s="926"/>
      <c r="CE117" s="926"/>
      <c r="CF117" s="920" t="s">
        <v>441</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441</v>
      </c>
      <c r="DH117" s="959"/>
      <c r="DI117" s="959"/>
      <c r="DJ117" s="959"/>
      <c r="DK117" s="960"/>
      <c r="DL117" s="961" t="s">
        <v>441</v>
      </c>
      <c r="DM117" s="959"/>
      <c r="DN117" s="959"/>
      <c r="DO117" s="959"/>
      <c r="DP117" s="960"/>
      <c r="DQ117" s="961" t="s">
        <v>441</v>
      </c>
      <c r="DR117" s="959"/>
      <c r="DS117" s="959"/>
      <c r="DT117" s="959"/>
      <c r="DU117" s="960"/>
      <c r="DV117" s="962" t="s">
        <v>441</v>
      </c>
      <c r="DW117" s="963"/>
      <c r="DX117" s="963"/>
      <c r="DY117" s="963"/>
      <c r="DZ117" s="964"/>
    </row>
    <row r="118" spans="1:130" s="230"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312</v>
      </c>
      <c r="AL118" s="893"/>
      <c r="AM118" s="893"/>
      <c r="AN118" s="893"/>
      <c r="AO118" s="894"/>
      <c r="AP118" s="970" t="s">
        <v>435</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441</v>
      </c>
      <c r="CG118" s="921"/>
      <c r="CH118" s="921"/>
      <c r="CI118" s="921"/>
      <c r="CJ118" s="921"/>
      <c r="CK118" s="948"/>
      <c r="CL118" s="949"/>
      <c r="CM118" s="922" t="s">
        <v>466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15">
      <c r="A119" s="1056"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441</v>
      </c>
      <c r="AB119" s="900"/>
      <c r="AC119" s="900"/>
      <c r="AD119" s="900"/>
      <c r="AE119" s="901"/>
      <c r="AF119" s="902" t="s">
        <v>131</v>
      </c>
      <c r="AG119" s="900"/>
      <c r="AH119" s="900"/>
      <c r="AI119" s="900"/>
      <c r="AJ119" s="901"/>
      <c r="AK119" s="902" t="s">
        <v>131</v>
      </c>
      <c r="AL119" s="900"/>
      <c r="AM119" s="900"/>
      <c r="AN119" s="900"/>
      <c r="AO119" s="901"/>
      <c r="AP119" s="903" t="s">
        <v>441</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467</v>
      </c>
      <c r="BP119" s="1005"/>
      <c r="BQ119" s="999">
        <v>39279600</v>
      </c>
      <c r="BR119" s="1000"/>
      <c r="BS119" s="1000"/>
      <c r="BT119" s="1000"/>
      <c r="BU119" s="1000"/>
      <c r="BV119" s="1000">
        <v>39284822</v>
      </c>
      <c r="BW119" s="1000"/>
      <c r="BX119" s="1000"/>
      <c r="BY119" s="1000"/>
      <c r="BZ119" s="1000"/>
      <c r="CA119" s="1000">
        <v>40057586</v>
      </c>
      <c r="CB119" s="1000"/>
      <c r="CC119" s="1000"/>
      <c r="CD119" s="1000"/>
      <c r="CE119" s="1000"/>
      <c r="CF119" s="1001"/>
      <c r="CG119" s="1002"/>
      <c r="CH119" s="1002"/>
      <c r="CI119" s="1002"/>
      <c r="CJ119" s="1003"/>
      <c r="CK119" s="950"/>
      <c r="CL119" s="951"/>
      <c r="CM119" s="973" t="s">
        <v>468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441</v>
      </c>
      <c r="DM119" s="986"/>
      <c r="DN119" s="986"/>
      <c r="DO119" s="986"/>
      <c r="DP119" s="987"/>
      <c r="DQ119" s="985" t="s">
        <v>131</v>
      </c>
      <c r="DR119" s="986"/>
      <c r="DS119" s="986"/>
      <c r="DT119" s="986"/>
      <c r="DU119" s="987"/>
      <c r="DV119" s="988" t="s">
        <v>441</v>
      </c>
      <c r="DW119" s="989"/>
      <c r="DX119" s="989"/>
      <c r="DY119" s="989"/>
      <c r="DZ119" s="990"/>
    </row>
    <row r="120" spans="1:130" s="230" customFormat="1" ht="26.25" customHeight="1" x14ac:dyDescent="0.15">
      <c r="A120" s="1057"/>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441</v>
      </c>
      <c r="AB120" s="959"/>
      <c r="AC120" s="959"/>
      <c r="AD120" s="959"/>
      <c r="AE120" s="960"/>
      <c r="AF120" s="961" t="s">
        <v>441</v>
      </c>
      <c r="AG120" s="959"/>
      <c r="AH120" s="959"/>
      <c r="AI120" s="959"/>
      <c r="AJ120" s="960"/>
      <c r="AK120" s="961" t="s">
        <v>131</v>
      </c>
      <c r="AL120" s="959"/>
      <c r="AM120" s="959"/>
      <c r="AN120" s="959"/>
      <c r="AO120" s="960"/>
      <c r="AP120" s="962" t="s">
        <v>131</v>
      </c>
      <c r="AQ120" s="963"/>
      <c r="AR120" s="963"/>
      <c r="AS120" s="963"/>
      <c r="AT120" s="964"/>
      <c r="AU120" s="991" t="s">
        <v>469</v>
      </c>
      <c r="AV120" s="992"/>
      <c r="AW120" s="992"/>
      <c r="AX120" s="992"/>
      <c r="AY120" s="993"/>
      <c r="AZ120" s="929" t="s">
        <v>470</v>
      </c>
      <c r="BA120" s="897"/>
      <c r="BB120" s="897"/>
      <c r="BC120" s="897"/>
      <c r="BD120" s="897"/>
      <c r="BE120" s="897"/>
      <c r="BF120" s="897"/>
      <c r="BG120" s="897"/>
      <c r="BH120" s="897"/>
      <c r="BI120" s="897"/>
      <c r="BJ120" s="897"/>
      <c r="BK120" s="897"/>
      <c r="BL120" s="897"/>
      <c r="BM120" s="897"/>
      <c r="BN120" s="897"/>
      <c r="BO120" s="897"/>
      <c r="BP120" s="898"/>
      <c r="BQ120" s="930">
        <v>7026499</v>
      </c>
      <c r="BR120" s="931"/>
      <c r="BS120" s="931"/>
      <c r="BT120" s="931"/>
      <c r="BU120" s="931"/>
      <c r="BV120" s="931">
        <v>8537594</v>
      </c>
      <c r="BW120" s="931"/>
      <c r="BX120" s="931"/>
      <c r="BY120" s="931"/>
      <c r="BZ120" s="931"/>
      <c r="CA120" s="931">
        <v>9548308</v>
      </c>
      <c r="CB120" s="931"/>
      <c r="CC120" s="931"/>
      <c r="CD120" s="931"/>
      <c r="CE120" s="931"/>
      <c r="CF120" s="944">
        <v>65.099999999999994</v>
      </c>
      <c r="CG120" s="945"/>
      <c r="CH120" s="945"/>
      <c r="CI120" s="945"/>
      <c r="CJ120" s="945"/>
      <c r="CK120" s="1006" t="s">
        <v>471</v>
      </c>
      <c r="CL120" s="1007"/>
      <c r="CM120" s="1007"/>
      <c r="CN120" s="1007"/>
      <c r="CO120" s="1008"/>
      <c r="CP120" s="1014" t="s">
        <v>472</v>
      </c>
      <c r="CQ120" s="1015"/>
      <c r="CR120" s="1015"/>
      <c r="CS120" s="1015"/>
      <c r="CT120" s="1015"/>
      <c r="CU120" s="1015"/>
      <c r="CV120" s="1015"/>
      <c r="CW120" s="1015"/>
      <c r="CX120" s="1015"/>
      <c r="CY120" s="1015"/>
      <c r="CZ120" s="1015"/>
      <c r="DA120" s="1015"/>
      <c r="DB120" s="1015"/>
      <c r="DC120" s="1015"/>
      <c r="DD120" s="1015"/>
      <c r="DE120" s="1015"/>
      <c r="DF120" s="1016"/>
      <c r="DG120" s="930">
        <v>5444827</v>
      </c>
      <c r="DH120" s="931"/>
      <c r="DI120" s="931"/>
      <c r="DJ120" s="931"/>
      <c r="DK120" s="931"/>
      <c r="DL120" s="931">
        <v>5459724</v>
      </c>
      <c r="DM120" s="931"/>
      <c r="DN120" s="931"/>
      <c r="DO120" s="931"/>
      <c r="DP120" s="931"/>
      <c r="DQ120" s="931">
        <v>5599102</v>
      </c>
      <c r="DR120" s="931"/>
      <c r="DS120" s="931"/>
      <c r="DT120" s="931"/>
      <c r="DU120" s="931"/>
      <c r="DV120" s="932">
        <v>38.200000000000003</v>
      </c>
      <c r="DW120" s="932"/>
      <c r="DX120" s="932"/>
      <c r="DY120" s="932"/>
      <c r="DZ120" s="933"/>
    </row>
    <row r="121" spans="1:130" s="230" customFormat="1" ht="26.25" customHeight="1" x14ac:dyDescent="0.15">
      <c r="A121" s="1057"/>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441</v>
      </c>
      <c r="AB121" s="959"/>
      <c r="AC121" s="959"/>
      <c r="AD121" s="959"/>
      <c r="AE121" s="960"/>
      <c r="AF121" s="961" t="s">
        <v>441</v>
      </c>
      <c r="AG121" s="959"/>
      <c r="AH121" s="959"/>
      <c r="AI121" s="959"/>
      <c r="AJ121" s="960"/>
      <c r="AK121" s="961" t="s">
        <v>441</v>
      </c>
      <c r="AL121" s="959"/>
      <c r="AM121" s="959"/>
      <c r="AN121" s="959"/>
      <c r="AO121" s="960"/>
      <c r="AP121" s="962" t="s">
        <v>131</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61026</v>
      </c>
      <c r="BR121" s="926"/>
      <c r="BS121" s="926"/>
      <c r="BT121" s="926"/>
      <c r="BU121" s="926"/>
      <c r="BV121" s="926">
        <v>18482</v>
      </c>
      <c r="BW121" s="926"/>
      <c r="BX121" s="926"/>
      <c r="BY121" s="926"/>
      <c r="BZ121" s="926"/>
      <c r="CA121" s="926">
        <v>17015</v>
      </c>
      <c r="CB121" s="926"/>
      <c r="CC121" s="926"/>
      <c r="CD121" s="926"/>
      <c r="CE121" s="926"/>
      <c r="CF121" s="920">
        <v>0.1</v>
      </c>
      <c r="CG121" s="921"/>
      <c r="CH121" s="921"/>
      <c r="CI121" s="921"/>
      <c r="CJ121" s="921"/>
      <c r="CK121" s="1009"/>
      <c r="CL121" s="1010"/>
      <c r="CM121" s="1010"/>
      <c r="CN121" s="1010"/>
      <c r="CO121" s="1011"/>
      <c r="CP121" s="1019" t="s">
        <v>475</v>
      </c>
      <c r="CQ121" s="1020"/>
      <c r="CR121" s="1020"/>
      <c r="CS121" s="1020"/>
      <c r="CT121" s="1020"/>
      <c r="CU121" s="1020"/>
      <c r="CV121" s="1020"/>
      <c r="CW121" s="1020"/>
      <c r="CX121" s="1020"/>
      <c r="CY121" s="1020"/>
      <c r="CZ121" s="1020"/>
      <c r="DA121" s="1020"/>
      <c r="DB121" s="1020"/>
      <c r="DC121" s="1020"/>
      <c r="DD121" s="1020"/>
      <c r="DE121" s="1020"/>
      <c r="DF121" s="1021"/>
      <c r="DG121" s="925" t="s">
        <v>441</v>
      </c>
      <c r="DH121" s="926"/>
      <c r="DI121" s="926"/>
      <c r="DJ121" s="926"/>
      <c r="DK121" s="926"/>
      <c r="DL121" s="926" t="s">
        <v>131</v>
      </c>
      <c r="DM121" s="926"/>
      <c r="DN121" s="926"/>
      <c r="DO121" s="926"/>
      <c r="DP121" s="926"/>
      <c r="DQ121" s="926" t="s">
        <v>131</v>
      </c>
      <c r="DR121" s="926"/>
      <c r="DS121" s="926"/>
      <c r="DT121" s="926"/>
      <c r="DU121" s="926"/>
      <c r="DV121" s="927" t="s">
        <v>441</v>
      </c>
      <c r="DW121" s="927"/>
      <c r="DX121" s="927"/>
      <c r="DY121" s="927"/>
      <c r="DZ121" s="928"/>
    </row>
    <row r="122" spans="1:130" s="230" customFormat="1" ht="26.25" customHeight="1" x14ac:dyDescent="0.15">
      <c r="A122" s="1057"/>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441</v>
      </c>
      <c r="AB122" s="959"/>
      <c r="AC122" s="959"/>
      <c r="AD122" s="959"/>
      <c r="AE122" s="960"/>
      <c r="AF122" s="961" t="s">
        <v>441</v>
      </c>
      <c r="AG122" s="959"/>
      <c r="AH122" s="959"/>
      <c r="AI122" s="959"/>
      <c r="AJ122" s="960"/>
      <c r="AK122" s="961" t="s">
        <v>441</v>
      </c>
      <c r="AL122" s="959"/>
      <c r="AM122" s="959"/>
      <c r="AN122" s="959"/>
      <c r="AO122" s="960"/>
      <c r="AP122" s="962" t="s">
        <v>131</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22623286</v>
      </c>
      <c r="BR122" s="1000"/>
      <c r="BS122" s="1000"/>
      <c r="BT122" s="1000"/>
      <c r="BU122" s="1000"/>
      <c r="BV122" s="1000">
        <v>22893958</v>
      </c>
      <c r="BW122" s="1000"/>
      <c r="BX122" s="1000"/>
      <c r="BY122" s="1000"/>
      <c r="BZ122" s="1000"/>
      <c r="CA122" s="1000">
        <v>22965766</v>
      </c>
      <c r="CB122" s="1000"/>
      <c r="CC122" s="1000"/>
      <c r="CD122" s="1000"/>
      <c r="CE122" s="1000"/>
      <c r="CF122" s="1017">
        <v>156.6</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15">
      <c r="A123" s="1057"/>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441</v>
      </c>
      <c r="AB123" s="959"/>
      <c r="AC123" s="959"/>
      <c r="AD123" s="959"/>
      <c r="AE123" s="960"/>
      <c r="AF123" s="961" t="s">
        <v>441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477</v>
      </c>
      <c r="BP123" s="1005"/>
      <c r="BQ123" s="1063">
        <v>29710811</v>
      </c>
      <c r="BR123" s="1064"/>
      <c r="BS123" s="1064"/>
      <c r="BT123" s="1064"/>
      <c r="BU123" s="1064"/>
      <c r="BV123" s="1064">
        <v>31450034</v>
      </c>
      <c r="BW123" s="1064"/>
      <c r="BX123" s="1064"/>
      <c r="BY123" s="1064"/>
      <c r="BZ123" s="1064"/>
      <c r="CA123" s="1064">
        <v>32531089</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7"/>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441</v>
      </c>
      <c r="AL124" s="959"/>
      <c r="AM124" s="959"/>
      <c r="AN124" s="959"/>
      <c r="AO124" s="960"/>
      <c r="AP124" s="962" t="s">
        <v>441</v>
      </c>
      <c r="AQ124" s="963"/>
      <c r="AR124" s="963"/>
      <c r="AS124" s="963"/>
      <c r="AT124" s="964"/>
      <c r="AU124" s="1059" t="s">
        <v>478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68.3</v>
      </c>
      <c r="BR124" s="1027"/>
      <c r="BS124" s="1027"/>
      <c r="BT124" s="1027"/>
      <c r="BU124" s="1027"/>
      <c r="BV124" s="1027">
        <v>52.2</v>
      </c>
      <c r="BW124" s="1027"/>
      <c r="BX124" s="1027"/>
      <c r="BY124" s="1027"/>
      <c r="BZ124" s="1027"/>
      <c r="CA124" s="1027">
        <v>51.3</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441</v>
      </c>
      <c r="DW124" s="989"/>
      <c r="DX124" s="989"/>
      <c r="DY124" s="989"/>
      <c r="DZ124" s="990"/>
    </row>
    <row r="125" spans="1:130" s="230" customFormat="1" ht="26.25" customHeight="1" x14ac:dyDescent="0.15">
      <c r="A125" s="1057"/>
      <c r="B125" s="949"/>
      <c r="C125" s="922" t="s">
        <v>466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441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441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
      <c r="A126" s="1057"/>
      <c r="B126" s="949"/>
      <c r="C126" s="922" t="s">
        <v>468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441</v>
      </c>
      <c r="AG126" s="959"/>
      <c r="AH126" s="959"/>
      <c r="AI126" s="959"/>
      <c r="AJ126" s="960"/>
      <c r="AK126" s="961" t="s">
        <v>441</v>
      </c>
      <c r="AL126" s="959"/>
      <c r="AM126" s="959"/>
      <c r="AN126" s="959"/>
      <c r="AO126" s="960"/>
      <c r="AP126" s="962" t="s">
        <v>441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441</v>
      </c>
      <c r="DW126" s="927"/>
      <c r="DX126" s="927"/>
      <c r="DY126" s="927"/>
      <c r="DZ126" s="928"/>
    </row>
    <row r="127" spans="1:130" s="230" customFormat="1" ht="26.25" customHeight="1" x14ac:dyDescent="0.15">
      <c r="A127" s="1058"/>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441</v>
      </c>
      <c r="AG127" s="959"/>
      <c r="AH127" s="959"/>
      <c r="AI127" s="959"/>
      <c r="AJ127" s="960"/>
      <c r="AK127" s="961" t="s">
        <v>131</v>
      </c>
      <c r="AL127" s="959"/>
      <c r="AM127" s="959"/>
      <c r="AN127" s="959"/>
      <c r="AO127" s="960"/>
      <c r="AP127" s="962" t="s">
        <v>441</v>
      </c>
      <c r="AQ127" s="963"/>
      <c r="AR127" s="963"/>
      <c r="AS127" s="963"/>
      <c r="AT127" s="964"/>
      <c r="AU127" s="232"/>
      <c r="AV127" s="232"/>
      <c r="AW127" s="232"/>
      <c r="AX127" s="1031" t="s">
        <v>484</v>
      </c>
      <c r="AY127" s="1032"/>
      <c r="AZ127" s="1032"/>
      <c r="BA127" s="1032"/>
      <c r="BB127" s="1032"/>
      <c r="BC127" s="1032"/>
      <c r="BD127" s="1032"/>
      <c r="BE127" s="1033"/>
      <c r="BF127" s="1034" t="s">
        <v>485</v>
      </c>
      <c r="BG127" s="1032"/>
      <c r="BH127" s="1032"/>
      <c r="BI127" s="1032"/>
      <c r="BJ127" s="1032"/>
      <c r="BK127" s="1032"/>
      <c r="BL127" s="1033"/>
      <c r="BM127" s="1034" t="s">
        <v>486</v>
      </c>
      <c r="BN127" s="1032"/>
      <c r="BO127" s="1032"/>
      <c r="BP127" s="1032"/>
      <c r="BQ127" s="1032"/>
      <c r="BR127" s="1032"/>
      <c r="BS127" s="1033"/>
      <c r="BT127" s="1034" t="s">
        <v>487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441</v>
      </c>
      <c r="DM127" s="926"/>
      <c r="DN127" s="926"/>
      <c r="DO127" s="926"/>
      <c r="DP127" s="926"/>
      <c r="DQ127" s="926" t="s">
        <v>131</v>
      </c>
      <c r="DR127" s="926"/>
      <c r="DS127" s="926"/>
      <c r="DT127" s="926"/>
      <c r="DU127" s="926"/>
      <c r="DV127" s="927" t="s">
        <v>441</v>
      </c>
      <c r="DW127" s="927"/>
      <c r="DX127" s="927"/>
      <c r="DY127" s="927"/>
      <c r="DZ127" s="928"/>
    </row>
    <row r="128" spans="1:130" s="230" customFormat="1" ht="26.25" customHeight="1" thickBot="1" x14ac:dyDescent="0.2">
      <c r="A128" s="1041" t="s">
        <v>489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490</v>
      </c>
      <c r="X128" s="1043"/>
      <c r="Y128" s="1043"/>
      <c r="Z128" s="1044"/>
      <c r="AA128" s="1045">
        <v>4686</v>
      </c>
      <c r="AB128" s="1046"/>
      <c r="AC128" s="1046"/>
      <c r="AD128" s="1046"/>
      <c r="AE128" s="1047"/>
      <c r="AF128" s="1048">
        <v>8204</v>
      </c>
      <c r="AG128" s="1046"/>
      <c r="AH128" s="1046"/>
      <c r="AI128" s="1046"/>
      <c r="AJ128" s="1047"/>
      <c r="AK128" s="1048">
        <v>8627</v>
      </c>
      <c r="AL128" s="1046"/>
      <c r="AM128" s="1046"/>
      <c r="AN128" s="1046"/>
      <c r="AO128" s="1047"/>
      <c r="AP128" s="1049"/>
      <c r="AQ128" s="1050"/>
      <c r="AR128" s="1050"/>
      <c r="AS128" s="1050"/>
      <c r="AT128" s="1051"/>
      <c r="AU128" s="232"/>
      <c r="AV128" s="232"/>
      <c r="AW128" s="232"/>
      <c r="AX128" s="896" t="s">
        <v>491</v>
      </c>
      <c r="AY128" s="897"/>
      <c r="AZ128" s="897"/>
      <c r="BA128" s="897"/>
      <c r="BB128" s="897"/>
      <c r="BC128" s="897"/>
      <c r="BD128" s="897"/>
      <c r="BE128" s="898"/>
      <c r="BF128" s="1052" t="s">
        <v>441</v>
      </c>
      <c r="BG128" s="1053"/>
      <c r="BH128" s="1053"/>
      <c r="BI128" s="1053"/>
      <c r="BJ128" s="1053"/>
      <c r="BK128" s="1053"/>
      <c r="BL128" s="1054"/>
      <c r="BM128" s="1052">
        <v>12.68</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492</v>
      </c>
      <c r="CQ128" s="726"/>
      <c r="CR128" s="726"/>
      <c r="CS128" s="726"/>
      <c r="CT128" s="726"/>
      <c r="CU128" s="726"/>
      <c r="CV128" s="726"/>
      <c r="CW128" s="726"/>
      <c r="CX128" s="726"/>
      <c r="CY128" s="726"/>
      <c r="CZ128" s="726"/>
      <c r="DA128" s="726"/>
      <c r="DB128" s="726"/>
      <c r="DC128" s="726"/>
      <c r="DD128" s="726"/>
      <c r="DE128" s="726"/>
      <c r="DF128" s="1036"/>
      <c r="DG128" s="1037" t="s">
        <v>441</v>
      </c>
      <c r="DH128" s="1038"/>
      <c r="DI128" s="1038"/>
      <c r="DJ128" s="1038"/>
      <c r="DK128" s="1038"/>
      <c r="DL128" s="1038" t="s">
        <v>441</v>
      </c>
      <c r="DM128" s="1038"/>
      <c r="DN128" s="1038"/>
      <c r="DO128" s="1038"/>
      <c r="DP128" s="1038"/>
      <c r="DQ128" s="1038" t="s">
        <v>441</v>
      </c>
      <c r="DR128" s="1038"/>
      <c r="DS128" s="1038"/>
      <c r="DT128" s="1038"/>
      <c r="DU128" s="1038"/>
      <c r="DV128" s="1039" t="s">
        <v>441</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15852370</v>
      </c>
      <c r="AB129" s="959"/>
      <c r="AC129" s="959"/>
      <c r="AD129" s="959"/>
      <c r="AE129" s="960"/>
      <c r="AF129" s="961">
        <v>16809386</v>
      </c>
      <c r="AG129" s="959"/>
      <c r="AH129" s="959"/>
      <c r="AI129" s="959"/>
      <c r="AJ129" s="960"/>
      <c r="AK129" s="961">
        <v>16460224</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441</v>
      </c>
      <c r="BG129" s="1067"/>
      <c r="BH129" s="1067"/>
      <c r="BI129" s="1067"/>
      <c r="BJ129" s="1067"/>
      <c r="BK129" s="1067"/>
      <c r="BL129" s="1068"/>
      <c r="BM129" s="1066">
        <v>17.68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1855926</v>
      </c>
      <c r="AB130" s="959"/>
      <c r="AC130" s="959"/>
      <c r="AD130" s="959"/>
      <c r="AE130" s="960"/>
      <c r="AF130" s="961">
        <v>1821200</v>
      </c>
      <c r="AG130" s="959"/>
      <c r="AH130" s="959"/>
      <c r="AI130" s="959"/>
      <c r="AJ130" s="960"/>
      <c r="AK130" s="961">
        <v>1793094</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11.6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13996444</v>
      </c>
      <c r="AB131" s="986"/>
      <c r="AC131" s="986"/>
      <c r="AD131" s="986"/>
      <c r="AE131" s="987"/>
      <c r="AF131" s="985">
        <v>14988186</v>
      </c>
      <c r="AG131" s="986"/>
      <c r="AH131" s="986"/>
      <c r="AI131" s="986"/>
      <c r="AJ131" s="987"/>
      <c r="AK131" s="985">
        <v>14667130</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6"/>
      <c r="BF131" s="1084">
        <v>51.3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12.35395933</v>
      </c>
      <c r="AB132" s="1097"/>
      <c r="AC132" s="1097"/>
      <c r="AD132" s="1097"/>
      <c r="AE132" s="1098"/>
      <c r="AF132" s="1099">
        <v>11.167562240000001</v>
      </c>
      <c r="AG132" s="1097"/>
      <c r="AH132" s="1097"/>
      <c r="AI132" s="1097"/>
      <c r="AJ132" s="1098"/>
      <c r="AK132" s="1099">
        <v>11.490659730000001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13.5</v>
      </c>
      <c r="AB133" s="1080"/>
      <c r="AC133" s="1080"/>
      <c r="AD133" s="1080"/>
      <c r="AE133" s="1081"/>
      <c r="AF133" s="1079">
        <v>12.3</v>
      </c>
      <c r="AG133" s="1080"/>
      <c r="AH133" s="1080"/>
      <c r="AI133" s="1080"/>
      <c r="AJ133" s="1081"/>
      <c r="AK133" s="1079">
        <v>11.6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zoAjjXiDbFjluvAluaL5e/KgqBESec01GKDlsE82sz1Va6cfCD3KzAv0/jWVybqTizrtbQUiSELxiq+F7hs7w==" saltValue="u/brqfRbqITDKYhUn3DoF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YfrI3OK4zzGwqT8odIINNJUWGaOjSaXZCQBfQAry03f6RuldKM2LtoYqkfnco3MwdJWniLBwcuAt7MqXcD0MQ==" saltValue="QcWtk377gFFfGsZ1cpZH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o1SxDXF+jLhW/YVEWUsdbKdJJHH/C17/aKKc9mxySQursfhEjB3k1h+f2Dj22ivCPHH/OSCzgyxKLK33anvIw==" saltValue="oYpEJISAPJu81mC6/Hrza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4029977</v>
      </c>
      <c r="AP9" s="281">
        <v>51154</v>
      </c>
      <c r="AQ9" s="282">
        <v>65316</v>
      </c>
      <c r="AR9" s="283">
        <v>-21.7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700079</v>
      </c>
      <c r="AP10" s="284">
        <v>8886</v>
      </c>
      <c r="AQ10" s="285">
        <v>6075</v>
      </c>
      <c r="AR10" s="286">
        <v>46.3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v>5749</v>
      </c>
      <c r="AP11" s="284">
        <v>73</v>
      </c>
      <c r="AQ11" s="285">
        <v>1232</v>
      </c>
      <c r="AR11" s="286">
        <v>-94.1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t="s">
        <v>515</v>
      </c>
      <c r="AP12" s="284" t="s">
        <v>515</v>
      </c>
      <c r="AQ12" s="285">
        <v>18</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155923</v>
      </c>
      <c r="AP13" s="284">
        <v>1979</v>
      </c>
      <c r="AQ13" s="285">
        <v>2791</v>
      </c>
      <c r="AR13" s="286">
        <v>-29.1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v>152830</v>
      </c>
      <c r="AP14" s="284">
        <v>1940</v>
      </c>
      <c r="AQ14" s="285">
        <v>1364</v>
      </c>
      <c r="AR14" s="286">
        <v>42.2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-146529</v>
      </c>
      <c r="AP15" s="284">
        <v>-1860</v>
      </c>
      <c r="AQ15" s="285">
        <v>-4006</v>
      </c>
      <c r="AR15" s="286">
        <v>-53.6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4898029</v>
      </c>
      <c r="AP16" s="284">
        <v>62172</v>
      </c>
      <c r="AQ16" s="285">
        <v>72790</v>
      </c>
      <c r="AR16" s="286">
        <v>-14.6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6.83</v>
      </c>
      <c r="AP21" s="298">
        <v>6.54</v>
      </c>
      <c r="AQ21" s="299">
        <v>0.28999999999999998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100.1</v>
      </c>
      <c r="AP22" s="303">
        <v>98.3</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3088897</v>
      </c>
      <c r="AP32" s="312">
        <v>39208</v>
      </c>
      <c r="AQ32" s="313">
        <v>35011</v>
      </c>
      <c r="AR32" s="314">
        <v>12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515</v>
      </c>
      <c r="AP34" s="312" t="s">
        <v>515</v>
      </c>
      <c r="AQ34" s="313">
        <v>4</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308974</v>
      </c>
      <c r="AP35" s="312">
        <v>3922</v>
      </c>
      <c r="AQ35" s="313">
        <v>8351</v>
      </c>
      <c r="AR35" s="314">
        <v>-53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89200</v>
      </c>
      <c r="AP36" s="312">
        <v>1132</v>
      </c>
      <c r="AQ36" s="313">
        <v>1645</v>
      </c>
      <c r="AR36" s="314">
        <v>-31.2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t="s">
        <v>515</v>
      </c>
      <c r="AP37" s="312" t="s">
        <v>515</v>
      </c>
      <c r="AQ37" s="313">
        <v>1050</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t="s">
        <v>515</v>
      </c>
      <c r="AP38" s="315" t="s">
        <v>515</v>
      </c>
      <c r="AQ38" s="316">
        <v>1</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v>-8627</v>
      </c>
      <c r="AP39" s="312">
        <v>-110</v>
      </c>
      <c r="AQ39" s="313">
        <v>-5851</v>
      </c>
      <c r="AR39" s="314">
        <v>-98.1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-1793094</v>
      </c>
      <c r="AP40" s="312">
        <v>-22760</v>
      </c>
      <c r="AQ40" s="313">
        <v>-27858</v>
      </c>
      <c r="AR40" s="314">
        <v>-18.3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1685350</v>
      </c>
      <c r="AP41" s="312">
        <v>21393</v>
      </c>
      <c r="AQ41" s="313">
        <v>12351</v>
      </c>
      <c r="AR41" s="314">
        <v>73.2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1665227</v>
      </c>
      <c r="AN51" s="334">
        <v>20954</v>
      </c>
      <c r="AO51" s="335">
        <v>-8.1</v>
      </c>
      <c r="AP51" s="336">
        <v>41934</v>
      </c>
      <c r="AQ51" s="337">
        <v>-12.3</v>
      </c>
      <c r="AR51" s="338">
        <v>4.2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989789</v>
      </c>
      <c r="AN52" s="342">
        <v>12455</v>
      </c>
      <c r="AO52" s="343">
        <v>-24.9</v>
      </c>
      <c r="AP52" s="344">
        <v>23352</v>
      </c>
      <c r="AQ52" s="345">
        <v>-9.6999999999999993</v>
      </c>
      <c r="AR52" s="346">
        <v>-15.2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2479964</v>
      </c>
      <c r="AN53" s="334">
        <v>31284</v>
      </c>
      <c r="AO53" s="335">
        <v>49.3</v>
      </c>
      <c r="AP53" s="336">
        <v>45588</v>
      </c>
      <c r="AQ53" s="337">
        <v>8.6999999999999993</v>
      </c>
      <c r="AR53" s="338">
        <v>40.6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1446360</v>
      </c>
      <c r="AN54" s="342">
        <v>18246</v>
      </c>
      <c r="AO54" s="343">
        <v>46.5</v>
      </c>
      <c r="AP54" s="344">
        <v>24150</v>
      </c>
      <c r="AQ54" s="345">
        <v>3.4</v>
      </c>
      <c r="AR54" s="346">
        <v>43.1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2503372</v>
      </c>
      <c r="AN55" s="334">
        <v>31609</v>
      </c>
      <c r="AO55" s="335">
        <v>1</v>
      </c>
      <c r="AP55" s="336">
        <v>45483</v>
      </c>
      <c r="AQ55" s="337">
        <v>-0.2</v>
      </c>
      <c r="AR55" s="338">
        <v>1.2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1637974</v>
      </c>
      <c r="AN56" s="342">
        <v>20682</v>
      </c>
      <c r="AO56" s="343">
        <v>13.4</v>
      </c>
      <c r="AP56" s="344">
        <v>24241</v>
      </c>
      <c r="AQ56" s="345">
        <v>0.4</v>
      </c>
      <c r="AR56" s="346">
        <v>13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2386292</v>
      </c>
      <c r="AN57" s="334">
        <v>30213</v>
      </c>
      <c r="AO57" s="335">
        <v>-4.4000000000000004</v>
      </c>
      <c r="AP57" s="336">
        <v>45945</v>
      </c>
      <c r="AQ57" s="337">
        <v>1</v>
      </c>
      <c r="AR57" s="338">
        <v>-5.4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1529810</v>
      </c>
      <c r="AN58" s="342">
        <v>19369</v>
      </c>
      <c r="AO58" s="343">
        <v>-6.3</v>
      </c>
      <c r="AP58" s="344">
        <v>25180</v>
      </c>
      <c r="AQ58" s="345">
        <v>3.9</v>
      </c>
      <c r="AR58" s="346">
        <v>-10.199999999999999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2496434</v>
      </c>
      <c r="AN59" s="334">
        <v>31688</v>
      </c>
      <c r="AO59" s="335">
        <v>4.9000000000000004</v>
      </c>
      <c r="AP59" s="336">
        <v>44475</v>
      </c>
      <c r="AQ59" s="337">
        <v>-3.2</v>
      </c>
      <c r="AR59" s="338">
        <v>8.1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1345232</v>
      </c>
      <c r="AN60" s="342">
        <v>17075</v>
      </c>
      <c r="AO60" s="343">
        <v>-11.8</v>
      </c>
      <c r="AP60" s="344">
        <v>24780</v>
      </c>
      <c r="AQ60" s="345">
        <v>-1.6</v>
      </c>
      <c r="AR60" s="346">
        <v>-10.199999999999999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2306258</v>
      </c>
      <c r="AN61" s="349">
        <v>29150</v>
      </c>
      <c r="AO61" s="350">
        <v>8.5</v>
      </c>
      <c r="AP61" s="351">
        <v>44685</v>
      </c>
      <c r="AQ61" s="352">
        <v>-1.2</v>
      </c>
      <c r="AR61" s="338">
        <v>9.6999999999999993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1389833</v>
      </c>
      <c r="AN62" s="342">
        <v>17565</v>
      </c>
      <c r="AO62" s="343">
        <v>3.4</v>
      </c>
      <c r="AP62" s="344">
        <v>24341</v>
      </c>
      <c r="AQ62" s="345">
        <v>-0.7</v>
      </c>
      <c r="AR62" s="346">
        <v>4.0999999999999996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xLdLFqfr+3NtnUVLmmyNQnbITSF+KubWDzPL8u/IsnlNkOhrQwMd+LRnjMWaGfULsn4wp1ipm2FfG2P9K3RZQ==" saltValue="D7twM3lCkb6InFnjCUS+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40" zoomScaleNormal="4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WCb19/oB5OSELua6hYwDjhjJtgtBnSr2fMmz3tmYQKf703e0mrnP3Bz5+NlTgMptBB9qzvpCpvrxnVgIVucK9Q==" saltValue="SBHYNp1gAxoMkZ+9inGZu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TUd2E7YYY5rpPQMVo8GF4YWRs2IFJ0rKmuiOcRdFwJttyGgXDEzOWPm7LyM3Ll1eLIfdOOTSygpKFEVG9NoDGg==" saltValue="Imo/KkQc6kYcFTSa1JCh6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8.31</v>
      </c>
      <c r="G47" s="12">
        <v>9.64</v>
      </c>
      <c r="H47" s="12">
        <v>9.99</v>
      </c>
      <c r="I47" s="12">
        <v>12.16</v>
      </c>
      <c r="J47" s="13">
        <v>14.7</v>
      </c>
    </row>
    <row r="48" spans="2:10" ht="57.75" customHeight="1" x14ac:dyDescent="0.15">
      <c r="B48" s="14"/>
      <c r="C48" s="1141" t="s">
        <v>4</v>
      </c>
      <c r="D48" s="1141"/>
      <c r="E48" s="1142"/>
      <c r="F48" s="15">
        <v>3.01</v>
      </c>
      <c r="G48" s="16">
        <v>2.08</v>
      </c>
      <c r="H48" s="16">
        <v>5.97</v>
      </c>
      <c r="I48" s="16">
        <v>4.99</v>
      </c>
      <c r="J48" s="17">
        <v>4.07</v>
      </c>
    </row>
    <row r="49" spans="2:10" ht="57.75" customHeight="1" thickBot="1" x14ac:dyDescent="0.2">
      <c r="B49" s="18"/>
      <c r="C49" s="1143" t="s">
        <v>5</v>
      </c>
      <c r="D49" s="1143"/>
      <c r="E49" s="1144"/>
      <c r="F49" s="19">
        <v>2.4900000000000002</v>
      </c>
      <c r="G49" s="20" t="s">
        <v>561</v>
      </c>
      <c r="H49" s="20">
        <v>4.8099999999999996</v>
      </c>
      <c r="I49" s="20">
        <v>0.23</v>
      </c>
      <c r="J49" s="21" t="s">
        <v>562</v>
      </c>
    </row>
    <row r="50" spans="2:10" x14ac:dyDescent="0.15"/>
  </sheetData>
  <sheetProtection algorithmName="SHA-512" hashValue="Hu31yuxN1/l3MRjLxfNNSB4Govm4H2FBH+hMi37kZL6WHowuaiZGfrZYtyAoJt4SmexHAdgbq0Sw3SAdhoN8DQ==" saltValue="9UApF3/33o5JmNy1HTfI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2024-03-14T01:58:12Z</cp:lastPrinted>
  <dcterms:created xsi:type="dcterms:W3CDTF">2024-02-05T02:26:58Z</dcterms:created>
  <dcterms:modified xsi:type="dcterms:W3CDTF">2024-03-17T23:51:17Z</dcterms:modified>
  <cp:category/>
</cp:coreProperties>
</file>