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782" activeTab="0"/>
  </bookViews>
  <sheets>
    <sheet name="52" sheetId="1" r:id="rId1"/>
    <sheet name="53" sheetId="2" r:id="rId2"/>
    <sheet name="54" sheetId="3" r:id="rId3"/>
    <sheet name="55" sheetId="4" r:id="rId4"/>
    <sheet name="56" sheetId="5" r:id="rId5"/>
    <sheet name="57" sheetId="6" r:id="rId6"/>
    <sheet name="58" sheetId="7" r:id="rId7"/>
    <sheet name="59" sheetId="8" r:id="rId8"/>
    <sheet name="60" sheetId="9" r:id="rId9"/>
    <sheet name="61" sheetId="10" r:id="rId10"/>
    <sheet name="62" sheetId="11" r:id="rId11"/>
    <sheet name="63" sheetId="12" r:id="rId12"/>
  </sheets>
  <definedNames>
    <definedName name="_xlnm.Print_Area" localSheetId="0">'52'!$A$1:$AE$34</definedName>
    <definedName name="_xlnm.Print_Area" localSheetId="4">'56'!$A$1:$AE$32</definedName>
    <definedName name="_xlnm.Print_Area" localSheetId="5">'57'!$A$1:$AG$32</definedName>
    <definedName name="_xlnm.Print_Area" localSheetId="7">'59'!$A$1:$AN$27</definedName>
  </definedNames>
  <calcPr fullCalcOnLoad="1"/>
</workbook>
</file>

<file path=xl/sharedStrings.xml><?xml version="1.0" encoding="utf-8"?>
<sst xmlns="http://schemas.openxmlformats.org/spreadsheetml/2006/main" count="336" uniqueCount="220">
  <si>
    <t>控　除　額</t>
  </si>
  <si>
    <t>計</t>
  </si>
  <si>
    <t>　　　　　　千円</t>
  </si>
  <si>
    <t>　　　　　千円</t>
  </si>
  <si>
    <t>に 関 す る 調</t>
  </si>
  <si>
    <t>両　　　　替　　　　業</t>
  </si>
  <si>
    <t>公　衆　浴　場　業</t>
  </si>
  <si>
    <t>演　劇　興　行　業</t>
  </si>
  <si>
    <t>遊　　技　　場　　業</t>
  </si>
  <si>
    <t>遊　　覧　　所　　業</t>
  </si>
  <si>
    <t>本　　　　県　　　　本　　　　店　　　　分</t>
  </si>
  <si>
    <t>他　県　本　店　分</t>
  </si>
  <si>
    <t>課　　税　　標　　準　　額</t>
  </si>
  <si>
    <t>あん摩業等
以　　　外</t>
  </si>
  <si>
    <t>(つづき)</t>
  </si>
  <si>
    <t>第
三
種
事
業</t>
  </si>
  <si>
    <t>（２）所得階層別に関する調</t>
  </si>
  <si>
    <t>人　員</t>
  </si>
  <si>
    <t>所得金額</t>
  </si>
  <si>
    <t>　　千円</t>
  </si>
  <si>
    <t>第
三
種
事
業</t>
  </si>
  <si>
    <t>合
計</t>
  </si>
  <si>
    <t>合　　　　　計</t>
  </si>
  <si>
    <t>　　　　　　千円</t>
  </si>
  <si>
    <t>計（Ａ）</t>
  </si>
  <si>
    <t>所　　　　得　　　　金　　　　額</t>
  </si>
  <si>
    <t xml:space="preserve">
所得税失格者
　　　　　　千円</t>
  </si>
  <si>
    <t>課　　　　　　税　　　　　　人　　　　　員</t>
  </si>
  <si>
    <t>合　　　　　　　　　　計</t>
  </si>
  <si>
    <t>所得税課税者</t>
  </si>
  <si>
    <t>　　　　　　人</t>
  </si>
  <si>
    <t>所得税失格者</t>
  </si>
  <si>
    <t>計</t>
  </si>
  <si>
    <t>　　　　  　人</t>
  </si>
  <si>
    <t xml:space="preserve">
第
三
種
事
業</t>
  </si>
  <si>
    <t>第
二
種
事
業</t>
  </si>
  <si>
    <t>商　品　取　引　業</t>
  </si>
  <si>
    <t>第
三
種
事
業</t>
  </si>
  <si>
    <t>行　政　書　士　業</t>
  </si>
  <si>
    <t>公　　証　　人　　業</t>
  </si>
  <si>
    <t>弁　　理　　士　　業</t>
  </si>
  <si>
    <t>税　　理　　士　　業</t>
  </si>
  <si>
    <t>公　認　会　計　士　業</t>
  </si>
  <si>
    <t>計　　理　　士　　業</t>
  </si>
  <si>
    <t>社会保険労務士業</t>
  </si>
  <si>
    <t>コンサルタント業</t>
  </si>
  <si>
    <t>設　計　監　督　者　業</t>
  </si>
  <si>
    <t>不　動　産　鑑　定　業</t>
  </si>
  <si>
    <t>デ　ザ　イ　ン　業</t>
  </si>
  <si>
    <t>諸　芸　師　匠　業</t>
  </si>
  <si>
    <t>理　　　　容　　　　業</t>
  </si>
  <si>
    <t>美　　　　容　　　　業</t>
  </si>
  <si>
    <t>公　衆　浴　場　業</t>
  </si>
  <si>
    <t>歯　科　衛　生　士　業</t>
  </si>
  <si>
    <t>歯　科　技　工　士　業</t>
  </si>
  <si>
    <t>測　　量　　士　　業</t>
  </si>
  <si>
    <t>土地家屋調査士業</t>
  </si>
  <si>
    <t>海　事　代　理　士　業</t>
  </si>
  <si>
    <t>印　刷　製　版　業</t>
  </si>
  <si>
    <t>合　　　　　　　　計</t>
  </si>
  <si>
    <t>３００万円　超
３１０万円以下</t>
  </si>
  <si>
    <t>３１０万円　超
３２０万円以下</t>
  </si>
  <si>
    <t>３２０万円　超
３３０万円以下</t>
  </si>
  <si>
    <t>所得税
課税者</t>
  </si>
  <si>
    <t>所得税
失格者</t>
  </si>
  <si>
    <t>３３０万円　超
３４０万円以下</t>
  </si>
  <si>
    <t>３４０万円　超
３５０万円以下</t>
  </si>
  <si>
    <t>３５０万円　超
３６０万円以下</t>
  </si>
  <si>
    <t>３６０万円　超
３７０万円以下</t>
  </si>
  <si>
    <t>３７０万円　超
３８０万円以下</t>
  </si>
  <si>
    <t>３８０万円　超
３９０万円以下</t>
  </si>
  <si>
    <t>３９０万円　超
４００万円以下</t>
  </si>
  <si>
    <t xml:space="preserve">５００万円　超
６００万円以下   </t>
  </si>
  <si>
    <t>６００万円　超
７００万円以下</t>
  </si>
  <si>
    <t>所得金額</t>
  </si>
  <si>
    <t>人</t>
  </si>
  <si>
    <t>千円</t>
  </si>
  <si>
    <t>　　　　白　　　色　　　申</t>
  </si>
  <si>
    <t>第三種事業</t>
  </si>
  <si>
    <t>所得税課税者</t>
  </si>
  <si>
    <t>所得税失格者</t>
  </si>
  <si>
    <t>計</t>
  </si>
  <si>
    <t>　　　　　　人</t>
  </si>
  <si>
    <t>　　　　　　　人</t>
  </si>
  <si>
    <t>保　　　　険　　　　業</t>
  </si>
  <si>
    <t>金　銭　貸　付　業</t>
  </si>
  <si>
    <t>不　動　産　貸　付　業</t>
  </si>
  <si>
    <t>製　　　　造　　　　業</t>
  </si>
  <si>
    <t>電　気　供　給　業</t>
  </si>
  <si>
    <t>土　石　採　取　業</t>
  </si>
  <si>
    <t>電　気　通　信　事　業</t>
  </si>
  <si>
    <t>運　　　　送　　　　業</t>
  </si>
  <si>
    <t>運　送　取　扱　業</t>
  </si>
  <si>
    <t>船舶ていけい場業</t>
  </si>
  <si>
    <t>倉　　　　庫　　　　業</t>
  </si>
  <si>
    <t>駐　　車　　場　　業</t>
  </si>
  <si>
    <t>請　　　　負　　　　業</t>
  </si>
  <si>
    <t>印　　　　刷　　　　業</t>
  </si>
  <si>
    <t>出　　　　版　　　　業</t>
  </si>
  <si>
    <t>写　　　　真　　　　業</t>
  </si>
  <si>
    <t>席　　　　貸　　　　業</t>
  </si>
  <si>
    <t>旅　　　　館　　　　業</t>
  </si>
  <si>
    <t>飲　　食　　店　　業</t>
  </si>
  <si>
    <t>周　　　　旋　　　　業</t>
  </si>
  <si>
    <t>代　　　　理　　　　業</t>
  </si>
  <si>
    <t>仲　　　　立　　　　業</t>
  </si>
  <si>
    <t>問　　　　屋　　　　業</t>
  </si>
  <si>
    <t>事業主控除額　（Ｂ）</t>
  </si>
  <si>
    <t>差　引　課　税
所　得　金　額
（Ａ）－（Ｂ）</t>
  </si>
  <si>
    <t>所得税課税者</t>
  </si>
  <si>
    <t xml:space="preserve">   計（Ａ）</t>
  </si>
  <si>
    <t>第
一
種
事
業</t>
  </si>
  <si>
    <t>不　動　産　売　買　業</t>
  </si>
  <si>
    <t>広　　　　告　　　　業</t>
  </si>
  <si>
    <t>興　　信　　所　　業</t>
  </si>
  <si>
    <t>案　　　　内　　　　業</t>
  </si>
  <si>
    <t>冠　婚　葬　祭　業</t>
  </si>
  <si>
    <t>畜　　　　産　　　　業</t>
  </si>
  <si>
    <t>水　　　　産　　　　業</t>
  </si>
  <si>
    <t>薪　炭　製　造　業</t>
  </si>
  <si>
    <t>医　　　　　　　　業</t>
  </si>
  <si>
    <t>歯　　科　　医　　業</t>
  </si>
  <si>
    <t>薬　　剤　　師　　業</t>
  </si>
  <si>
    <t>あん摩等の事業</t>
  </si>
  <si>
    <t>獣　　　　医　　　　業</t>
  </si>
  <si>
    <t>装　　蹄　　師　　業</t>
  </si>
  <si>
    <t>弁　　護　　士　　業</t>
  </si>
  <si>
    <t>司　法　書　士　業</t>
  </si>
  <si>
    <t>事業主控除額
（Ｂ）</t>
  </si>
  <si>
    <t>差　引　課　税
所　得　金　額
（Ａ）－（Ｂ）</t>
  </si>
  <si>
    <t>区　　　分</t>
  </si>
  <si>
    <t>３００万円以下</t>
  </si>
  <si>
    <t>人　員</t>
  </si>
  <si>
    <t>所得金額</t>
  </si>
  <si>
    <t>　　　千円</t>
  </si>
  <si>
    <t>　　千円</t>
  </si>
  <si>
    <t>計</t>
  </si>
  <si>
    <t>計</t>
  </si>
  <si>
    <t>計</t>
  </si>
  <si>
    <t>小　　　計</t>
  </si>
  <si>
    <t>所得金額に対する
構 成 比（　％）</t>
  </si>
  <si>
    <t>計</t>
  </si>
  <si>
    <t>合
計</t>
  </si>
  <si>
    <t>　　千円</t>
  </si>
  <si>
    <t>区　　　分</t>
  </si>
  <si>
    <t>人　員</t>
  </si>
  <si>
    <t>所得金額</t>
  </si>
  <si>
    <t>　　　千円</t>
  </si>
  <si>
    <t>あ以
ん外
摩の
業も
等の</t>
  </si>
  <si>
    <t>所得金額に対する
構 成 比  （％）</t>
  </si>
  <si>
    <t>１，０００万円超</t>
  </si>
  <si>
    <t>人　員</t>
  </si>
  <si>
    <t>所得金額</t>
  </si>
  <si>
    <t>　　　人</t>
  </si>
  <si>
    <t>　　千円</t>
  </si>
  <si>
    <t>区　分</t>
  </si>
  <si>
    <t>課税人員</t>
  </si>
  <si>
    <r>
      <t>分割を受けた
課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税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標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準</t>
    </r>
    <r>
      <rPr>
        <sz val="6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額</t>
    </r>
  </si>
  <si>
    <t>当該県分</t>
  </si>
  <si>
    <t>他の県分</t>
  </si>
  <si>
    <t>計</t>
  </si>
  <si>
    <t>　　千円</t>
  </si>
  <si>
    <t>第一種事業</t>
  </si>
  <si>
    <t>第二種事業</t>
  </si>
  <si>
    <t>第三種事業</t>
  </si>
  <si>
    <t>青　　　色　　　申　　　告</t>
  </si>
  <si>
    <t>納税者数</t>
  </si>
  <si>
    <t>専従者数</t>
  </si>
  <si>
    <t>給　与　額</t>
  </si>
  <si>
    <t xml:space="preserve">納税者数
</t>
  </si>
  <si>
    <t>あん摩業等</t>
  </si>
  <si>
    <t>合　　計</t>
  </si>
  <si>
    <t>告</t>
  </si>
  <si>
    <t>納税者数</t>
  </si>
  <si>
    <r>
      <t xml:space="preserve"> </t>
    </r>
    <r>
      <rPr>
        <sz val="11"/>
        <color indexed="41"/>
        <rFont val="ＭＳ 明朝"/>
        <family val="1"/>
      </rPr>
      <t xml:space="preserve">左のうち専
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従者控除を
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受けた納税
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者数</t>
    </r>
  </si>
  <si>
    <t>ク　リ　ー　ニ　ン　グ　業</t>
  </si>
  <si>
    <t>(3) 分割個人の所得金額に関する調</t>
  </si>
  <si>
    <t>(4) 事業専従者に関する調</t>
  </si>
  <si>
    <t>物　品　販　売　業</t>
  </si>
  <si>
    <t>物　品　貸　付　業</t>
  </si>
  <si>
    <t>料　　理　　店　　業</t>
  </si>
  <si>
    <t>種　　　　　　別</t>
  </si>
  <si>
    <t>第
一
種
事
業</t>
  </si>
  <si>
    <t>あ以
ん外
摩の
業も
等の</t>
  </si>
  <si>
    <t>あ
ん
摩
業
等</t>
  </si>
  <si>
    <t>４００万円　超
５００万円以下</t>
  </si>
  <si>
    <t>７００万円 超
1,000万円以下</t>
  </si>
  <si>
    <t xml:space="preserve"> 左のうち専
 従者控除を
 受けた納税
 者数</t>
  </si>
  <si>
    <t>区　　分</t>
  </si>
  <si>
    <t>第一種事業</t>
  </si>
  <si>
    <t>第二種事業</t>
  </si>
  <si>
    <t xml:space="preserve">第    一    種    事    業 </t>
  </si>
  <si>
    <t>　　　　　  人</t>
  </si>
  <si>
    <t>計</t>
  </si>
  <si>
    <t>人 員</t>
  </si>
  <si>
    <t>構 成 割 合</t>
  </si>
  <si>
    <t>　         （％）</t>
  </si>
  <si>
    <t>　　　    千円</t>
  </si>
  <si>
    <t>　　    　千円</t>
  </si>
  <si>
    <t xml:space="preserve">
課税人員
　　　    人</t>
  </si>
  <si>
    <t>①
　　  　人</t>
  </si>
  <si>
    <t>②
　　　  人</t>
  </si>
  <si>
    <t>③
　　　  人</t>
  </si>
  <si>
    <t>④
　　　 千円</t>
  </si>
  <si>
    <t>⑤
　　　  人</t>
  </si>
  <si>
    <t>⑥
　　　  人</t>
  </si>
  <si>
    <t>⑦
　　  　人</t>
  </si>
  <si>
    <t>⑧
　　　 千円</t>
  </si>
  <si>
    <t>(①＋⑤)
　　　 人</t>
  </si>
  <si>
    <t>(②＋⑥)
　　 　人</t>
  </si>
  <si>
    <t>(③＋⑦)
　　　 人</t>
  </si>
  <si>
    <t>(④＋⑧)
　　　 千円</t>
  </si>
  <si>
    <t>小　　　計</t>
  </si>
  <si>
    <t>給     与
(控 除)額</t>
  </si>
  <si>
    <t>６. 個 人 事 業 税</t>
  </si>
  <si>
    <r>
      <t>第一種～第三種事業</t>
    </r>
    <r>
      <rPr>
        <b/>
        <sz val="11"/>
        <color indexed="41"/>
        <rFont val="ＭＳ ゴシック"/>
        <family val="3"/>
      </rPr>
      <t>の</t>
    </r>
    <r>
      <rPr>
        <b/>
        <sz val="9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合</t>
    </r>
    <r>
      <rPr>
        <b/>
        <sz val="9"/>
        <color indexed="41"/>
        <rFont val="ＭＳ ゴシック"/>
        <family val="3"/>
      </rPr>
      <t xml:space="preserve"> </t>
    </r>
    <r>
      <rPr>
        <b/>
        <sz val="11"/>
        <color indexed="41"/>
        <rFont val="ＭＳ ゴシック"/>
        <family val="3"/>
      </rPr>
      <t>計</t>
    </r>
  </si>
  <si>
    <t>（１）業種別所得金額に関する調</t>
  </si>
  <si>
    <t>(つづき)</t>
  </si>
  <si>
    <t>　　　人</t>
  </si>
  <si>
    <t>　　　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</si>
</sst>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_ "/>
    <numFmt numFmtId="179" formatCode="0.0_ "/>
    <numFmt numFmtId="180" formatCode="0.0_);[Red]\(0.0\)"/>
    <numFmt numFmtId="181" formatCode="0.0%"/>
    <numFmt numFmtId="182" formatCode="##.#"/>
    <numFmt numFmtId="183" formatCode="#,##0_);[Red]\(#,##0\)"/>
    <numFmt numFmtId="184" formatCode="#,##0_ ;[Red]\-#,##0\ "/>
    <numFmt numFmtId="185" formatCode="[&lt;=999]000;[&lt;=9999]000\-00;000\-0000"/>
    <numFmt numFmtId="186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1"/>
      <color indexed="41"/>
      <name val="ＭＳ ゴシック"/>
      <family val="3"/>
    </font>
    <font>
      <sz val="11"/>
      <color indexed="40"/>
      <name val="ＭＳ ゴシック"/>
      <family val="3"/>
    </font>
    <font>
      <b/>
      <sz val="11"/>
      <color indexed="40"/>
      <name val="ＭＳ ゴシック"/>
      <family val="3"/>
    </font>
    <font>
      <b/>
      <sz val="11"/>
      <color indexed="41"/>
      <name val="ＭＳ ゴシック"/>
      <family val="3"/>
    </font>
    <font>
      <b/>
      <sz val="11"/>
      <name val="ＭＳ ゴシック"/>
      <family val="3"/>
    </font>
    <font>
      <b/>
      <sz val="9"/>
      <color indexed="41"/>
      <name val="ＭＳ ゴシック"/>
      <family val="3"/>
    </font>
    <font>
      <b/>
      <sz val="10"/>
      <color indexed="41"/>
      <name val="ＭＳ ゴシック"/>
      <family val="3"/>
    </font>
    <font>
      <b/>
      <sz val="12"/>
      <color indexed="41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40"/>
      <name val="ＭＳ 明朝"/>
      <family val="1"/>
    </font>
    <font>
      <sz val="11"/>
      <color indexed="41"/>
      <name val="ＭＳ 明朝"/>
      <family val="1"/>
    </font>
    <font>
      <b/>
      <sz val="11"/>
      <color indexed="41"/>
      <name val="ＭＳ 明朝"/>
      <family val="1"/>
    </font>
    <font>
      <sz val="10"/>
      <color indexed="41"/>
      <name val="ＭＳ 明朝"/>
      <family val="1"/>
    </font>
    <font>
      <b/>
      <sz val="11"/>
      <name val="ＭＳ 明朝"/>
      <family val="1"/>
    </font>
    <font>
      <sz val="6"/>
      <color indexed="41"/>
      <name val="ＭＳ 明朝"/>
      <family val="1"/>
    </font>
    <font>
      <sz val="8"/>
      <color indexed="41"/>
      <name val="ＭＳ 明朝"/>
      <family val="1"/>
    </font>
    <font>
      <sz val="9"/>
      <color indexed="41"/>
      <name val="ＭＳ 明朝"/>
      <family val="1"/>
    </font>
    <font>
      <sz val="12"/>
      <color indexed="41"/>
      <name val="ＭＳ 明朝"/>
      <family val="1"/>
    </font>
    <font>
      <sz val="10"/>
      <name val="ＭＳ 明朝"/>
      <family val="1"/>
    </font>
    <font>
      <sz val="12"/>
      <color indexed="4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ゴシック"/>
      <family val="3"/>
    </font>
    <font>
      <sz val="16"/>
      <color indexed="8"/>
      <name val="ＭＳ ゴシック"/>
      <family val="3"/>
    </font>
    <font>
      <sz val="15"/>
      <color indexed="8"/>
      <name val="ＭＳ ゴシック"/>
      <family val="3"/>
    </font>
    <font>
      <sz val="8"/>
      <color indexed="8"/>
      <name val="ＭＳ 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>
        <color indexed="8"/>
      </right>
      <top style="thin"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9" fillId="3" borderId="0" applyNumberFormat="0" applyBorder="0" applyAlignment="0" applyProtection="0"/>
    <xf numFmtId="9" fontId="1" fillId="0" borderId="0" applyFon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4" borderId="0" applyNumberFormat="0" applyBorder="0" applyAlignment="0" applyProtection="0"/>
    <xf numFmtId="0" fontId="32" fillId="2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" borderId="4" applyNumberFormat="0" applyAlignment="0" applyProtection="0"/>
    <xf numFmtId="0" fontId="41" fillId="5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wrapText="1"/>
    </xf>
    <xf numFmtId="177" fontId="3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4" fillId="0" borderId="11" xfId="0" applyNumberFormat="1" applyFont="1" applyFill="1" applyBorder="1" applyAlignment="1">
      <alignment wrapText="1"/>
    </xf>
    <xf numFmtId="0" fontId="14" fillId="0" borderId="12" xfId="0" applyNumberFormat="1" applyFont="1" applyFill="1" applyBorder="1" applyAlignment="1">
      <alignment wrapText="1"/>
    </xf>
    <xf numFmtId="176" fontId="14" fillId="0" borderId="13" xfId="0" applyNumberFormat="1" applyFont="1" applyFill="1" applyBorder="1" applyAlignment="1">
      <alignment horizontal="right" vertical="center" wrapText="1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0" borderId="15" xfId="0" applyNumberFormat="1" applyFont="1" applyFill="1" applyBorder="1" applyAlignment="1">
      <alignment horizontal="right" vertical="center" wrapText="1"/>
    </xf>
    <xf numFmtId="176" fontId="14" fillId="0" borderId="16" xfId="0" applyNumberFormat="1" applyFont="1" applyFill="1" applyBorder="1" applyAlignment="1">
      <alignment horizontal="right" vertical="center" wrapText="1"/>
    </xf>
    <xf numFmtId="176" fontId="14" fillId="0" borderId="17" xfId="0" applyNumberFormat="1" applyFont="1" applyFill="1" applyBorder="1" applyAlignment="1">
      <alignment horizontal="right" vertical="center" wrapText="1"/>
    </xf>
    <xf numFmtId="176" fontId="14" fillId="0" borderId="18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15" fillId="0" borderId="19" xfId="0" applyNumberFormat="1" applyFont="1" applyFill="1" applyBorder="1" applyAlignment="1">
      <alignment horizontal="distributed" vertical="center" wrapText="1"/>
    </xf>
    <xf numFmtId="0" fontId="15" fillId="0" borderId="20" xfId="0" applyNumberFormat="1" applyFont="1" applyFill="1" applyBorder="1" applyAlignment="1">
      <alignment horizontal="distributed" vertical="center" wrapText="1"/>
    </xf>
    <xf numFmtId="0" fontId="14" fillId="0" borderId="21" xfId="0" applyNumberFormat="1" applyFont="1" applyFill="1" applyBorder="1" applyAlignment="1">
      <alignment horizontal="center" vertical="center" textRotation="255" wrapText="1"/>
    </xf>
    <xf numFmtId="0" fontId="14" fillId="0" borderId="22" xfId="0" applyNumberFormat="1" applyFont="1" applyFill="1" applyBorder="1" applyAlignment="1">
      <alignment horizontal="center" vertical="center" textRotation="255" wrapText="1"/>
    </xf>
    <xf numFmtId="0" fontId="14" fillId="0" borderId="23" xfId="0" applyNumberFormat="1" applyFont="1" applyFill="1" applyBorder="1" applyAlignment="1">
      <alignment horizontal="center" vertical="center" textRotation="255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5" fillId="0" borderId="24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wrapText="1"/>
    </xf>
    <xf numFmtId="0" fontId="14" fillId="0" borderId="28" xfId="0" applyNumberFormat="1" applyFont="1" applyFill="1" applyBorder="1" applyAlignment="1">
      <alignment horizontal="center" wrapText="1"/>
    </xf>
    <xf numFmtId="0" fontId="14" fillId="0" borderId="29" xfId="0" applyNumberFormat="1" applyFont="1" applyFill="1" applyBorder="1" applyAlignment="1">
      <alignment horizontal="center" wrapText="1"/>
    </xf>
    <xf numFmtId="0" fontId="14" fillId="0" borderId="30" xfId="0" applyNumberFormat="1" applyFont="1" applyFill="1" applyBorder="1" applyAlignment="1">
      <alignment wrapText="1"/>
    </xf>
    <xf numFmtId="0" fontId="14" fillId="0" borderId="30" xfId="0" applyNumberFormat="1" applyFon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176" fontId="13" fillId="0" borderId="14" xfId="0" applyNumberFormat="1" applyFont="1" applyFill="1" applyBorder="1" applyAlignment="1">
      <alignment horizontal="right" vertical="center" wrapText="1"/>
    </xf>
    <xf numFmtId="176" fontId="13" fillId="0" borderId="15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33" xfId="0" applyNumberFormat="1" applyFont="1" applyFill="1" applyBorder="1" applyAlignment="1">
      <alignment horizontal="center" wrapText="1"/>
    </xf>
    <xf numFmtId="176" fontId="13" fillId="0" borderId="35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>
      <alignment horizontal="right" vertical="center" wrapText="1"/>
    </xf>
    <xf numFmtId="176" fontId="13" fillId="0" borderId="17" xfId="0" applyNumberFormat="1" applyFont="1" applyFill="1" applyBorder="1" applyAlignment="1">
      <alignment horizontal="right" vertical="center" wrapText="1"/>
    </xf>
    <xf numFmtId="176" fontId="13" fillId="0" borderId="18" xfId="0" applyNumberFormat="1" applyFont="1" applyFill="1" applyBorder="1" applyAlignment="1">
      <alignment horizontal="right" vertical="center" wrapText="1"/>
    </xf>
    <xf numFmtId="176" fontId="13" fillId="0" borderId="36" xfId="0" applyNumberFormat="1" applyFont="1" applyFill="1" applyBorder="1" applyAlignment="1">
      <alignment horizontal="right" vertical="center" wrapText="1"/>
    </xf>
    <xf numFmtId="0" fontId="15" fillId="0" borderId="37" xfId="0" applyNumberFormat="1" applyFont="1" applyFill="1" applyBorder="1" applyAlignment="1">
      <alignment horizontal="center" wrapText="1"/>
    </xf>
    <xf numFmtId="0" fontId="15" fillId="0" borderId="31" xfId="0" applyNumberFormat="1" applyFont="1" applyFill="1" applyBorder="1" applyAlignment="1">
      <alignment horizontal="center" wrapText="1"/>
    </xf>
    <xf numFmtId="0" fontId="15" fillId="0" borderId="38" xfId="0" applyNumberFormat="1" applyFont="1" applyFill="1" applyBorder="1" applyAlignment="1">
      <alignment horizontal="center" wrapText="1"/>
    </xf>
    <xf numFmtId="0" fontId="15" fillId="0" borderId="39" xfId="0" applyNumberFormat="1" applyFont="1" applyFill="1" applyBorder="1" applyAlignment="1">
      <alignment horizontal="center" wrapText="1"/>
    </xf>
    <xf numFmtId="0" fontId="15" fillId="0" borderId="40" xfId="0" applyNumberFormat="1" applyFont="1" applyFill="1" applyBorder="1" applyAlignment="1">
      <alignment horizont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28" xfId="0" applyNumberFormat="1" applyFont="1" applyFill="1" applyBorder="1" applyAlignment="1">
      <alignment horizontal="center" wrapText="1"/>
    </xf>
    <xf numFmtId="0" fontId="15" fillId="0" borderId="29" xfId="0" applyNumberFormat="1" applyFont="1" applyFill="1" applyBorder="1" applyAlignment="1">
      <alignment horizontal="center" wrapText="1"/>
    </xf>
    <xf numFmtId="0" fontId="14" fillId="0" borderId="34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41" xfId="0" applyNumberFormat="1" applyFont="1" applyFill="1" applyBorder="1" applyAlignment="1">
      <alignment horizontal="center" wrapText="1"/>
    </xf>
    <xf numFmtId="176" fontId="15" fillId="0" borderId="13" xfId="0" applyNumberFormat="1" applyFont="1" applyFill="1" applyBorder="1" applyAlignment="1">
      <alignment vertical="center" wrapText="1"/>
    </xf>
    <xf numFmtId="176" fontId="15" fillId="0" borderId="14" xfId="0" applyNumberFormat="1" applyFont="1" applyFill="1" applyBorder="1" applyAlignment="1">
      <alignment vertical="center" wrapText="1"/>
    </xf>
    <xf numFmtId="176" fontId="15" fillId="0" borderId="15" xfId="0" applyNumberFormat="1" applyFont="1" applyFill="1" applyBorder="1" applyAlignment="1">
      <alignment vertical="center" wrapText="1"/>
    </xf>
    <xf numFmtId="176" fontId="15" fillId="0" borderId="16" xfId="0" applyNumberFormat="1" applyFont="1" applyFill="1" applyBorder="1" applyAlignment="1">
      <alignment vertical="center" wrapText="1"/>
    </xf>
    <xf numFmtId="176" fontId="15" fillId="0" borderId="17" xfId="0" applyNumberFormat="1" applyFont="1" applyFill="1" applyBorder="1" applyAlignment="1">
      <alignment vertical="center" wrapText="1"/>
    </xf>
    <xf numFmtId="176" fontId="15" fillId="0" borderId="18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15" xfId="0" applyNumberFormat="1" applyFont="1" applyFill="1" applyBorder="1" applyAlignment="1">
      <alignment vertical="center" wrapText="1"/>
    </xf>
    <xf numFmtId="176" fontId="15" fillId="0" borderId="16" xfId="0" applyNumberFormat="1" applyFont="1" applyFill="1" applyBorder="1" applyAlignment="1">
      <alignment horizontal="right" vertical="center" wrapText="1"/>
    </xf>
    <xf numFmtId="176" fontId="15" fillId="0" borderId="17" xfId="0" applyNumberFormat="1" applyFont="1" applyFill="1" applyBorder="1" applyAlignment="1">
      <alignment horizontal="right" vertical="center" wrapText="1"/>
    </xf>
    <xf numFmtId="176" fontId="15" fillId="0" borderId="18" xfId="0" applyNumberFormat="1" applyFont="1" applyFill="1" applyBorder="1" applyAlignment="1">
      <alignment horizontal="right" vertical="center" wrapText="1"/>
    </xf>
    <xf numFmtId="176" fontId="15" fillId="0" borderId="13" xfId="0" applyNumberFormat="1" applyFont="1" applyFill="1" applyBorder="1" applyAlignment="1">
      <alignment horizontal="right" vertical="center" wrapText="1"/>
    </xf>
    <xf numFmtId="176" fontId="15" fillId="0" borderId="14" xfId="0" applyNumberFormat="1" applyFont="1" applyFill="1" applyBorder="1" applyAlignment="1">
      <alignment horizontal="right" vertical="center" wrapText="1"/>
    </xf>
    <xf numFmtId="176" fontId="15" fillId="0" borderId="15" xfId="0" applyNumberFormat="1" applyFont="1" applyFill="1" applyBorder="1" applyAlignment="1">
      <alignment horizontal="right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distributed" vertical="center" wrapText="1"/>
    </xf>
    <xf numFmtId="0" fontId="14" fillId="0" borderId="42" xfId="0" applyNumberFormat="1" applyFont="1" applyFill="1" applyBorder="1" applyAlignment="1">
      <alignment horizontal="center" wrapText="1"/>
    </xf>
    <xf numFmtId="0" fontId="14" fillId="0" borderId="43" xfId="0" applyNumberFormat="1" applyFont="1" applyFill="1" applyBorder="1" applyAlignment="1">
      <alignment horizontal="center" wrapText="1"/>
    </xf>
    <xf numFmtId="0" fontId="15" fillId="0" borderId="42" xfId="0" applyNumberFormat="1" applyFont="1" applyFill="1" applyBorder="1" applyAlignment="1">
      <alignment horizontal="center" wrapText="1"/>
    </xf>
    <xf numFmtId="0" fontId="15" fillId="0" borderId="43" xfId="0" applyNumberFormat="1" applyFont="1" applyFill="1" applyBorder="1" applyAlignment="1">
      <alignment horizontal="center" wrapText="1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4" fillId="0" borderId="44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distributed" vertical="center" wrapText="1"/>
    </xf>
    <xf numFmtId="176" fontId="14" fillId="0" borderId="13" xfId="0" applyNumberFormat="1" applyFont="1" applyFill="1" applyBorder="1" applyAlignment="1">
      <alignment vertical="center" wrapText="1"/>
    </xf>
    <xf numFmtId="176" fontId="14" fillId="0" borderId="14" xfId="0" applyNumberFormat="1" applyFont="1" applyFill="1" applyBorder="1" applyAlignment="1">
      <alignment vertical="center" wrapText="1"/>
    </xf>
    <xf numFmtId="176" fontId="14" fillId="0" borderId="15" xfId="0" applyNumberFormat="1" applyFont="1" applyFill="1" applyBorder="1" applyAlignment="1">
      <alignment vertical="center" wrapText="1"/>
    </xf>
    <xf numFmtId="0" fontId="15" fillId="0" borderId="45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47" xfId="0" applyNumberFormat="1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wrapText="1"/>
    </xf>
    <xf numFmtId="0" fontId="15" fillId="0" borderId="49" xfId="0" applyNumberFormat="1" applyFont="1" applyFill="1" applyBorder="1" applyAlignment="1">
      <alignment horizontal="center" wrapText="1"/>
    </xf>
    <xf numFmtId="0" fontId="15" fillId="0" borderId="50" xfId="0" applyNumberFormat="1" applyFont="1" applyFill="1" applyBorder="1" applyAlignment="1">
      <alignment horizontal="center" wrapText="1"/>
    </xf>
    <xf numFmtId="0" fontId="15" fillId="0" borderId="51" xfId="0" applyNumberFormat="1" applyFont="1" applyFill="1" applyBorder="1" applyAlignment="1">
      <alignment horizont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5" fillId="0" borderId="52" xfId="0" applyNumberFormat="1" applyFont="1" applyFill="1" applyBorder="1" applyAlignment="1">
      <alignment horizontal="center" vertical="center" wrapText="1"/>
    </xf>
    <xf numFmtId="0" fontId="15" fillId="0" borderId="39" xfId="0" applyNumberFormat="1" applyFont="1" applyFill="1" applyBorder="1" applyAlignment="1">
      <alignment horizontal="center" vertical="center" wrapText="1"/>
    </xf>
    <xf numFmtId="0" fontId="15" fillId="0" borderId="53" xfId="0" applyNumberFormat="1" applyFont="1" applyFill="1" applyBorder="1" applyAlignment="1">
      <alignment horizontal="center" wrapText="1"/>
    </xf>
    <xf numFmtId="0" fontId="15" fillId="0" borderId="12" xfId="0" applyNumberFormat="1" applyFont="1" applyFill="1" applyBorder="1" applyAlignment="1">
      <alignment horizontal="center" wrapText="1"/>
    </xf>
    <xf numFmtId="0" fontId="15" fillId="0" borderId="54" xfId="0" applyNumberFormat="1" applyFont="1" applyFill="1" applyBorder="1" applyAlignment="1">
      <alignment horizontal="center" wrapText="1"/>
    </xf>
    <xf numFmtId="0" fontId="15" fillId="0" borderId="55" xfId="0" applyNumberFormat="1" applyFont="1" applyFill="1" applyBorder="1" applyAlignment="1">
      <alignment horizontal="center" wrapText="1"/>
    </xf>
    <xf numFmtId="0" fontId="15" fillId="0" borderId="30" xfId="0" applyNumberFormat="1" applyFont="1" applyFill="1" applyBorder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176" fontId="14" fillId="0" borderId="35" xfId="0" applyNumberFormat="1" applyFont="1" applyFill="1" applyBorder="1" applyAlignment="1">
      <alignment vertical="center" wrapText="1"/>
    </xf>
    <xf numFmtId="176" fontId="14" fillId="0" borderId="16" xfId="0" applyNumberFormat="1" applyFont="1" applyFill="1" applyBorder="1" applyAlignment="1">
      <alignment vertical="center" wrapText="1"/>
    </xf>
    <xf numFmtId="176" fontId="14" fillId="0" borderId="17" xfId="0" applyNumberFormat="1" applyFont="1" applyFill="1" applyBorder="1" applyAlignment="1">
      <alignment vertical="center" wrapText="1"/>
    </xf>
    <xf numFmtId="176" fontId="14" fillId="0" borderId="18" xfId="0" applyNumberFormat="1" applyFont="1" applyFill="1" applyBorder="1" applyAlignment="1">
      <alignment vertical="center" wrapText="1"/>
    </xf>
    <xf numFmtId="176" fontId="14" fillId="0" borderId="36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35" xfId="0" applyNumberFormat="1" applyFont="1" applyFill="1" applyBorder="1" applyAlignment="1">
      <alignment vertical="center" wrapText="1"/>
    </xf>
    <xf numFmtId="176" fontId="6" fillId="0" borderId="16" xfId="0" applyNumberFormat="1" applyFont="1" applyFill="1" applyBorder="1" applyAlignment="1">
      <alignment horizontal="right" vertical="center" wrapText="1"/>
    </xf>
    <xf numFmtId="176" fontId="6" fillId="0" borderId="17" xfId="0" applyNumberFormat="1" applyFont="1" applyFill="1" applyBorder="1" applyAlignment="1">
      <alignment horizontal="right"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distributed" vertical="center" wrapText="1" shrinkToFit="1"/>
    </xf>
    <xf numFmtId="0" fontId="21" fillId="0" borderId="14" xfId="0" applyNumberFormat="1" applyFont="1" applyFill="1" applyBorder="1" applyAlignment="1">
      <alignment horizontal="distributed" vertical="center" wrapText="1" shrinkToFit="1"/>
    </xf>
    <xf numFmtId="0" fontId="21" fillId="0" borderId="15" xfId="0" applyNumberFormat="1" applyFont="1" applyFill="1" applyBorder="1" applyAlignment="1">
      <alignment horizontal="distributed" vertical="center" wrapText="1" shrinkToFit="1"/>
    </xf>
    <xf numFmtId="176" fontId="5" fillId="0" borderId="16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vertical="center" wrapText="1"/>
    </xf>
    <xf numFmtId="176" fontId="5" fillId="0" borderId="36" xfId="0" applyNumberFormat="1" applyFont="1" applyFill="1" applyBorder="1" applyAlignment="1">
      <alignment vertical="center" wrapText="1"/>
    </xf>
    <xf numFmtId="0" fontId="14" fillId="0" borderId="56" xfId="0" applyNumberFormat="1" applyFont="1" applyFill="1" applyBorder="1" applyAlignment="1">
      <alignment horizontal="center" wrapText="1"/>
    </xf>
    <xf numFmtId="0" fontId="14" fillId="0" borderId="57" xfId="0" applyNumberFormat="1" applyFont="1" applyFill="1" applyBorder="1" applyAlignment="1">
      <alignment horizontal="center" wrapText="1"/>
    </xf>
    <xf numFmtId="0" fontId="15" fillId="0" borderId="56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center" wrapText="1"/>
    </xf>
    <xf numFmtId="0" fontId="15" fillId="0" borderId="57" xfId="0" applyNumberFormat="1" applyFont="1" applyFill="1" applyBorder="1" applyAlignment="1">
      <alignment horizontal="center" wrapText="1"/>
    </xf>
    <xf numFmtId="0" fontId="15" fillId="0" borderId="59" xfId="0" applyNumberFormat="1" applyFont="1" applyFill="1" applyBorder="1" applyAlignment="1">
      <alignment horizontal="center" wrapText="1"/>
    </xf>
    <xf numFmtId="0" fontId="14" fillId="0" borderId="59" xfId="0" applyNumberFormat="1" applyFont="1" applyFill="1" applyBorder="1" applyAlignment="1">
      <alignment horizontal="center" wrapText="1"/>
    </xf>
    <xf numFmtId="0" fontId="14" fillId="0" borderId="56" xfId="0" applyNumberFormat="1" applyFont="1" applyFill="1" applyBorder="1" applyAlignment="1">
      <alignment horizontal="center" vertical="center" wrapText="1"/>
    </xf>
    <xf numFmtId="0" fontId="15" fillId="0" borderId="60" xfId="0" applyNumberFormat="1" applyFont="1" applyFill="1" applyBorder="1" applyAlignment="1">
      <alignment horizontal="center" wrapText="1"/>
    </xf>
    <xf numFmtId="176" fontId="5" fillId="0" borderId="18" xfId="0" applyNumberFormat="1" applyFont="1" applyFill="1" applyBorder="1" applyAlignment="1">
      <alignment vertical="center" wrapText="1"/>
    </xf>
    <xf numFmtId="186" fontId="13" fillId="0" borderId="13" xfId="0" applyNumberFormat="1" applyFont="1" applyFill="1" applyBorder="1" applyAlignment="1" applyProtection="1">
      <alignment horizontal="right" vertical="center" shrinkToFit="1"/>
      <protection locked="0"/>
    </xf>
    <xf numFmtId="186" fontId="13" fillId="0" borderId="14" xfId="0" applyNumberFormat="1" applyFont="1" applyFill="1" applyBorder="1" applyAlignment="1" applyProtection="1">
      <alignment horizontal="right" vertical="center" shrinkToFit="1"/>
      <protection locked="0"/>
    </xf>
    <xf numFmtId="186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78" fontId="14" fillId="0" borderId="61" xfId="0" applyNumberFormat="1" applyFont="1" applyFill="1" applyBorder="1" applyAlignment="1">
      <alignment vertical="center" wrapText="1"/>
    </xf>
    <xf numFmtId="178" fontId="14" fillId="0" borderId="62" xfId="0" applyNumberFormat="1" applyFont="1" applyFill="1" applyBorder="1" applyAlignment="1">
      <alignment vertical="center" wrapText="1"/>
    </xf>
    <xf numFmtId="178" fontId="14" fillId="0" borderId="63" xfId="0" applyNumberFormat="1" applyFont="1" applyFill="1" applyBorder="1" applyAlignment="1">
      <alignment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64" xfId="0" applyFont="1" applyFill="1" applyBorder="1" applyAlignment="1">
      <alignment horizontal="left" vertical="center"/>
    </xf>
    <xf numFmtId="176" fontId="5" fillId="0" borderId="65" xfId="0" applyNumberFormat="1" applyFont="1" applyFill="1" applyBorder="1" applyAlignment="1">
      <alignment vertical="center" wrapText="1"/>
    </xf>
    <xf numFmtId="176" fontId="5" fillId="0" borderId="66" xfId="0" applyNumberFormat="1" applyFont="1" applyFill="1" applyBorder="1" applyAlignment="1">
      <alignment vertical="center" wrapText="1"/>
    </xf>
    <xf numFmtId="176" fontId="5" fillId="0" borderId="67" xfId="0" applyNumberFormat="1" applyFont="1" applyFill="1" applyBorder="1" applyAlignment="1">
      <alignment vertical="center" wrapText="1"/>
    </xf>
    <xf numFmtId="176" fontId="15" fillId="0" borderId="68" xfId="0" applyNumberFormat="1" applyFont="1" applyFill="1" applyBorder="1" applyAlignment="1">
      <alignment vertical="center" wrapText="1"/>
    </xf>
    <xf numFmtId="176" fontId="15" fillId="0" borderId="69" xfId="0" applyNumberFormat="1" applyFont="1" applyFill="1" applyBorder="1" applyAlignment="1">
      <alignment vertical="center" wrapText="1"/>
    </xf>
    <xf numFmtId="176" fontId="15" fillId="0" borderId="70" xfId="0" applyNumberFormat="1" applyFont="1" applyFill="1" applyBorder="1" applyAlignment="1">
      <alignment vertical="center" wrapText="1"/>
    </xf>
    <xf numFmtId="176" fontId="14" fillId="0" borderId="65" xfId="0" applyNumberFormat="1" applyFont="1" applyFill="1" applyBorder="1" applyAlignment="1">
      <alignment vertical="center" wrapText="1"/>
    </xf>
    <xf numFmtId="176" fontId="14" fillId="0" borderId="66" xfId="0" applyNumberFormat="1" applyFont="1" applyFill="1" applyBorder="1" applyAlignment="1">
      <alignment vertical="center" wrapText="1"/>
    </xf>
    <xf numFmtId="176" fontId="14" fillId="0" borderId="67" xfId="0" applyNumberFormat="1" applyFont="1" applyFill="1" applyBorder="1" applyAlignment="1">
      <alignment vertical="center" wrapText="1"/>
    </xf>
    <xf numFmtId="0" fontId="14" fillId="0" borderId="71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4" fillId="0" borderId="7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5" fillId="0" borderId="73" xfId="0" applyNumberFormat="1" applyFont="1" applyFill="1" applyBorder="1" applyAlignment="1">
      <alignment horizontal="center" vertical="center" wrapText="1"/>
    </xf>
    <xf numFmtId="0" fontId="15" fillId="0" borderId="69" xfId="0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5" fillId="0" borderId="75" xfId="0" applyNumberFormat="1" applyFont="1" applyFill="1" applyBorder="1" applyAlignment="1">
      <alignment horizontal="center" vertical="center" wrapText="1"/>
    </xf>
    <xf numFmtId="0" fontId="15" fillId="0" borderId="76" xfId="0" applyNumberFormat="1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5" fillId="0" borderId="79" xfId="0" applyNumberFormat="1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5" fillId="0" borderId="80" xfId="0" applyNumberFormat="1" applyFont="1" applyFill="1" applyBorder="1" applyAlignment="1">
      <alignment horizontal="center" vertical="center" wrapText="1"/>
    </xf>
    <xf numFmtId="0" fontId="15" fillId="0" borderId="81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Fill="1" applyBorder="1" applyAlignment="1">
      <alignment horizontal="center" vertical="center" wrapText="1"/>
    </xf>
    <xf numFmtId="0" fontId="6" fillId="0" borderId="82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6" fontId="13" fillId="0" borderId="35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84" xfId="0" applyNumberFormat="1" applyFont="1" applyFill="1" applyBorder="1" applyAlignment="1">
      <alignment vertical="center" wrapText="1"/>
    </xf>
    <xf numFmtId="178" fontId="14" fillId="0" borderId="85" xfId="0" applyNumberFormat="1" applyFont="1" applyFill="1" applyBorder="1" applyAlignment="1">
      <alignment vertical="center" wrapText="1"/>
    </xf>
    <xf numFmtId="176" fontId="14" fillId="0" borderId="84" xfId="0" applyNumberFormat="1" applyFont="1" applyFill="1" applyBorder="1" applyAlignment="1">
      <alignment vertical="center" wrapText="1"/>
    </xf>
    <xf numFmtId="186" fontId="13" fillId="0" borderId="86" xfId="0" applyNumberFormat="1" applyFont="1" applyFill="1" applyBorder="1" applyAlignment="1" applyProtection="1">
      <alignment horizontal="right" vertical="center" shrinkToFit="1"/>
      <protection locked="0"/>
    </xf>
    <xf numFmtId="186" fontId="13" fillId="0" borderId="87" xfId="0" applyNumberFormat="1" applyFont="1" applyFill="1" applyBorder="1" applyAlignment="1" applyProtection="1">
      <alignment horizontal="right" vertical="center" shrinkToFit="1"/>
      <protection locked="0"/>
    </xf>
    <xf numFmtId="186" fontId="13" fillId="0" borderId="88" xfId="0" applyNumberFormat="1" applyFont="1" applyFill="1" applyBorder="1" applyAlignment="1" applyProtection="1">
      <alignment horizontal="right" vertical="center" shrinkToFit="1"/>
      <protection locked="0"/>
    </xf>
    <xf numFmtId="176" fontId="14" fillId="0" borderId="61" xfId="0" applyNumberFormat="1" applyFont="1" applyFill="1" applyBorder="1" applyAlignment="1">
      <alignment vertical="center" wrapText="1"/>
    </xf>
    <xf numFmtId="176" fontId="14" fillId="0" borderId="62" xfId="0" applyNumberFormat="1" applyFont="1" applyFill="1" applyBorder="1" applyAlignment="1">
      <alignment vertical="center" wrapText="1"/>
    </xf>
    <xf numFmtId="176" fontId="14" fillId="0" borderId="63" xfId="0" applyNumberFormat="1" applyFont="1" applyFill="1" applyBorder="1" applyAlignment="1">
      <alignment vertical="center" wrapText="1"/>
    </xf>
    <xf numFmtId="0" fontId="15" fillId="0" borderId="78" xfId="0" applyNumberFormat="1" applyFont="1" applyFill="1" applyBorder="1" applyAlignment="1">
      <alignment horizontal="center" vertical="center" wrapText="1"/>
    </xf>
    <xf numFmtId="0" fontId="15" fillId="0" borderId="89" xfId="0" applyNumberFormat="1" applyFont="1" applyFill="1" applyBorder="1" applyAlignment="1">
      <alignment horizontal="center" vertical="center" wrapText="1"/>
    </xf>
    <xf numFmtId="0" fontId="17" fillId="0" borderId="39" xfId="0" applyNumberFormat="1" applyFont="1" applyFill="1" applyBorder="1" applyAlignment="1">
      <alignment horizontal="center" vertical="center" wrapText="1"/>
    </xf>
    <xf numFmtId="0" fontId="17" fillId="0" borderId="78" xfId="0" applyNumberFormat="1" applyFont="1" applyFill="1" applyBorder="1" applyAlignment="1">
      <alignment horizontal="center" vertical="center" wrapText="1"/>
    </xf>
    <xf numFmtId="0" fontId="17" fillId="0" borderId="89" xfId="0" applyNumberFormat="1" applyFont="1" applyFill="1" applyBorder="1" applyAlignment="1">
      <alignment horizontal="center" vertical="center" wrapText="1"/>
    </xf>
    <xf numFmtId="0" fontId="15" fillId="0" borderId="90" xfId="0" applyNumberFormat="1" applyFont="1" applyFill="1" applyBorder="1" applyAlignment="1">
      <alignment horizontal="center" vertical="center" wrapText="1"/>
    </xf>
    <xf numFmtId="0" fontId="17" fillId="0" borderId="90" xfId="0" applyNumberFormat="1" applyFont="1" applyFill="1" applyBorder="1" applyAlignment="1">
      <alignment horizontal="center" vertical="center" wrapText="1"/>
    </xf>
    <xf numFmtId="0" fontId="14" fillId="0" borderId="55" xfId="0" applyNumberFormat="1" applyFont="1" applyFill="1" applyBorder="1" applyAlignment="1">
      <alignment horizontal="center" vertical="center" wrapText="1"/>
    </xf>
    <xf numFmtId="0" fontId="14" fillId="0" borderId="91" xfId="0" applyNumberFormat="1" applyFont="1" applyFill="1" applyBorder="1" applyAlignment="1">
      <alignment horizontal="center" vertical="center" wrapText="1"/>
    </xf>
    <xf numFmtId="0" fontId="15" fillId="0" borderId="92" xfId="0" applyNumberFormat="1" applyFont="1" applyFill="1" applyBorder="1" applyAlignment="1">
      <alignment horizontal="center" vertical="center" wrapText="1"/>
    </xf>
    <xf numFmtId="0" fontId="15" fillId="0" borderId="9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94" xfId="0" applyNumberFormat="1" applyFont="1" applyFill="1" applyBorder="1" applyAlignment="1">
      <alignment horizontal="center" vertical="center" wrapText="1"/>
    </xf>
    <xf numFmtId="0" fontId="15" fillId="0" borderId="95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78" fontId="15" fillId="0" borderId="96" xfId="0" applyNumberFormat="1" applyFont="1" applyFill="1" applyBorder="1" applyAlignment="1">
      <alignment horizontal="right" vertical="center" wrapText="1"/>
    </xf>
    <xf numFmtId="178" fontId="15" fillId="0" borderId="97" xfId="0" applyNumberFormat="1" applyFont="1" applyFill="1" applyBorder="1" applyAlignment="1">
      <alignment horizontal="right" vertical="center"/>
    </xf>
    <xf numFmtId="178" fontId="15" fillId="0" borderId="98" xfId="0" applyNumberFormat="1" applyFont="1" applyFill="1" applyBorder="1" applyAlignment="1">
      <alignment horizontal="right" vertical="center"/>
    </xf>
    <xf numFmtId="176" fontId="6" fillId="0" borderId="99" xfId="0" applyNumberFormat="1" applyFont="1" applyFill="1" applyBorder="1" applyAlignment="1">
      <alignment horizontal="right" vertical="center" wrapText="1"/>
    </xf>
    <xf numFmtId="176" fontId="6" fillId="0" borderId="87" xfId="0" applyNumberFormat="1" applyFont="1" applyFill="1" applyBorder="1" applyAlignment="1">
      <alignment horizontal="right" vertical="center"/>
    </xf>
    <xf numFmtId="176" fontId="6" fillId="0" borderId="100" xfId="0" applyNumberFormat="1" applyFont="1" applyFill="1" applyBorder="1" applyAlignment="1">
      <alignment horizontal="right" vertical="center"/>
    </xf>
    <xf numFmtId="176" fontId="15" fillId="0" borderId="99" xfId="0" applyNumberFormat="1" applyFont="1" applyFill="1" applyBorder="1" applyAlignment="1">
      <alignment horizontal="right" vertical="center" wrapText="1"/>
    </xf>
    <xf numFmtId="176" fontId="15" fillId="0" borderId="87" xfId="0" applyNumberFormat="1" applyFont="1" applyFill="1" applyBorder="1" applyAlignment="1">
      <alignment horizontal="right" vertical="center"/>
    </xf>
    <xf numFmtId="176" fontId="15" fillId="0" borderId="100" xfId="0" applyNumberFormat="1" applyFont="1" applyFill="1" applyBorder="1" applyAlignment="1">
      <alignment horizontal="right" vertical="center"/>
    </xf>
    <xf numFmtId="0" fontId="15" fillId="0" borderId="101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0" fontId="15" fillId="0" borderId="102" xfId="0" applyNumberFormat="1" applyFont="1" applyFill="1" applyBorder="1" applyAlignment="1">
      <alignment horizontal="center" vertical="center" wrapText="1"/>
    </xf>
    <xf numFmtId="0" fontId="15" fillId="0" borderId="103" xfId="0" applyNumberFormat="1" applyFont="1" applyFill="1" applyBorder="1" applyAlignment="1">
      <alignment horizontal="center" vertical="center" wrapText="1"/>
    </xf>
    <xf numFmtId="0" fontId="15" fillId="0" borderId="62" xfId="0" applyNumberFormat="1" applyFont="1" applyFill="1" applyBorder="1" applyAlignment="1">
      <alignment horizontal="center" vertical="center" wrapText="1"/>
    </xf>
    <xf numFmtId="0" fontId="15" fillId="0" borderId="63" xfId="0" applyNumberFormat="1" applyFont="1" applyFill="1" applyBorder="1" applyAlignment="1">
      <alignment horizontal="center" vertical="center" wrapText="1"/>
    </xf>
    <xf numFmtId="0" fontId="6" fillId="0" borderId="78" xfId="0" applyNumberFormat="1" applyFont="1" applyFill="1" applyBorder="1" applyAlignment="1">
      <alignment horizontal="center" vertical="center" wrapText="1"/>
    </xf>
    <xf numFmtId="0" fontId="6" fillId="0" borderId="8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15" fillId="0" borderId="105" xfId="0" applyNumberFormat="1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06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5" fillId="0" borderId="65" xfId="0" applyNumberFormat="1" applyFont="1" applyFill="1" applyBorder="1" applyAlignment="1">
      <alignment horizontal="center" vertical="center" wrapText="1"/>
    </xf>
    <xf numFmtId="0" fontId="15" fillId="0" borderId="66" xfId="0" applyNumberFormat="1" applyFont="1" applyFill="1" applyBorder="1" applyAlignment="1">
      <alignment horizontal="center" vertical="center" wrapText="1"/>
    </xf>
    <xf numFmtId="0" fontId="15" fillId="0" borderId="67" xfId="0" applyNumberFormat="1" applyFont="1" applyFill="1" applyBorder="1" applyAlignment="1">
      <alignment horizontal="center" vertical="center" wrapText="1"/>
    </xf>
    <xf numFmtId="0" fontId="14" fillId="0" borderId="65" xfId="0" applyNumberFormat="1" applyFont="1" applyFill="1" applyBorder="1" applyAlignment="1">
      <alignment horizontal="center" vertical="center" wrapText="1"/>
    </xf>
    <xf numFmtId="0" fontId="14" fillId="0" borderId="66" xfId="0" applyNumberFormat="1" applyFont="1" applyFill="1" applyBorder="1" applyAlignment="1">
      <alignment horizontal="center" vertical="center" wrapText="1"/>
    </xf>
    <xf numFmtId="0" fontId="14" fillId="0" borderId="67" xfId="0" applyNumberFormat="1" applyFont="1" applyFill="1" applyBorder="1" applyAlignment="1">
      <alignment horizontal="center" vertical="center" wrapText="1"/>
    </xf>
    <xf numFmtId="0" fontId="14" fillId="0" borderId="76" xfId="0" applyNumberFormat="1" applyFont="1" applyFill="1" applyBorder="1" applyAlignment="1">
      <alignment horizontal="center" vertical="center" wrapText="1"/>
    </xf>
    <xf numFmtId="0" fontId="14" fillId="0" borderId="108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0" fontId="15" fillId="0" borderId="57" xfId="0" applyNumberFormat="1" applyFont="1" applyFill="1" applyBorder="1" applyAlignment="1">
      <alignment horizontal="center" vertical="center" wrapText="1"/>
    </xf>
    <xf numFmtId="0" fontId="15" fillId="0" borderId="43" xfId="0" applyNumberFormat="1" applyFont="1" applyFill="1" applyBorder="1" applyAlignment="1">
      <alignment horizontal="center" vertical="center" wrapText="1"/>
    </xf>
    <xf numFmtId="0" fontId="17" fillId="0" borderId="43" xfId="0" applyNumberFormat="1" applyFont="1" applyFill="1" applyBorder="1" applyAlignment="1">
      <alignment horizontal="center" vertical="center" wrapText="1"/>
    </xf>
    <xf numFmtId="0" fontId="17" fillId="0" borderId="57" xfId="0" applyNumberFormat="1" applyFont="1" applyFill="1" applyBorder="1" applyAlignment="1">
      <alignment horizontal="center" vertical="center" wrapText="1"/>
    </xf>
    <xf numFmtId="0" fontId="15" fillId="0" borderId="109" xfId="0" applyNumberFormat="1" applyFont="1" applyFill="1" applyBorder="1" applyAlignment="1">
      <alignment horizontal="center" vertical="center" wrapText="1"/>
    </xf>
    <xf numFmtId="0" fontId="13" fillId="0" borderId="110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178" fontId="15" fillId="0" borderId="13" xfId="0" applyNumberFormat="1" applyFont="1" applyFill="1" applyBorder="1" applyAlignment="1">
      <alignment vertical="center" wrapText="1"/>
    </xf>
    <xf numFmtId="178" fontId="15" fillId="0" borderId="14" xfId="0" applyNumberFormat="1" applyFont="1" applyFill="1" applyBorder="1" applyAlignment="1">
      <alignment vertical="center" wrapText="1"/>
    </xf>
    <xf numFmtId="178" fontId="15" fillId="0" borderId="102" xfId="0" applyNumberFormat="1" applyFont="1" applyFill="1" applyBorder="1" applyAlignment="1">
      <alignment vertical="center" wrapText="1"/>
    </xf>
    <xf numFmtId="176" fontId="15" fillId="0" borderId="102" xfId="0" applyNumberFormat="1" applyFont="1" applyFill="1" applyBorder="1" applyAlignment="1">
      <alignment vertical="center" wrapText="1"/>
    </xf>
    <xf numFmtId="0" fontId="15" fillId="0" borderId="111" xfId="0" applyNumberFormat="1" applyFont="1" applyFill="1" applyBorder="1" applyAlignment="1">
      <alignment horizontal="center" wrapText="1"/>
    </xf>
    <xf numFmtId="0" fontId="15" fillId="0" borderId="55" xfId="0" applyNumberFormat="1" applyFont="1" applyFill="1" applyBorder="1" applyAlignment="1">
      <alignment horizontal="center" vertical="center" wrapText="1"/>
    </xf>
    <xf numFmtId="178" fontId="15" fillId="0" borderId="35" xfId="0" applyNumberFormat="1" applyFont="1" applyFill="1" applyBorder="1" applyAlignment="1">
      <alignment vertical="center" wrapText="1"/>
    </xf>
    <xf numFmtId="0" fontId="15" fillId="0" borderId="54" xfId="0" applyNumberFormat="1" applyFont="1" applyFill="1" applyBorder="1" applyAlignment="1">
      <alignment horizontal="center" vertical="center" wrapText="1"/>
    </xf>
    <xf numFmtId="0" fontId="15" fillId="0" borderId="53" xfId="0" applyNumberFormat="1" applyFont="1" applyFill="1" applyBorder="1" applyAlignment="1">
      <alignment horizontal="center" vertical="center" wrapText="1"/>
    </xf>
    <xf numFmtId="0" fontId="15" fillId="0" borderId="91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33" xfId="0" applyNumberFormat="1" applyFont="1" applyFill="1" applyBorder="1" applyAlignment="1">
      <alignment horizontal="center" vertical="center" wrapText="1"/>
    </xf>
    <xf numFmtId="176" fontId="6" fillId="0" borderId="102" xfId="0" applyNumberFormat="1" applyFont="1" applyFill="1" applyBorder="1" applyAlignment="1">
      <alignment vertical="center" wrapText="1"/>
    </xf>
    <xf numFmtId="178" fontId="6" fillId="0" borderId="13" xfId="0" applyNumberFormat="1" applyFont="1" applyFill="1" applyBorder="1" applyAlignment="1">
      <alignment vertical="center" wrapText="1"/>
    </xf>
    <xf numFmtId="178" fontId="6" fillId="0" borderId="14" xfId="0" applyNumberFormat="1" applyFont="1" applyFill="1" applyBorder="1" applyAlignment="1">
      <alignment vertical="center" wrapText="1"/>
    </xf>
    <xf numFmtId="178" fontId="6" fillId="0" borderId="102" xfId="0" applyNumberFormat="1" applyFont="1" applyFill="1" applyBorder="1" applyAlignment="1">
      <alignment vertical="center" wrapText="1"/>
    </xf>
    <xf numFmtId="178" fontId="15" fillId="0" borderId="16" xfId="0" applyNumberFormat="1" applyFont="1" applyFill="1" applyBorder="1" applyAlignment="1">
      <alignment vertical="center" wrapText="1"/>
    </xf>
    <xf numFmtId="178" fontId="15" fillId="0" borderId="17" xfId="0" applyNumberFormat="1" applyFont="1" applyFill="1" applyBorder="1" applyAlignment="1">
      <alignment vertical="center" wrapText="1"/>
    </xf>
    <xf numFmtId="178" fontId="15" fillId="0" borderId="112" xfId="0" applyNumberFormat="1" applyFont="1" applyFill="1" applyBorder="1" applyAlignment="1">
      <alignment vertical="center" wrapText="1"/>
    </xf>
    <xf numFmtId="176" fontId="15" fillId="0" borderId="112" xfId="0" applyNumberFormat="1" applyFont="1" applyFill="1" applyBorder="1" applyAlignment="1">
      <alignment vertical="center" wrapText="1"/>
    </xf>
    <xf numFmtId="176" fontId="9" fillId="0" borderId="13" xfId="0" applyNumberFormat="1" applyFont="1" applyFill="1" applyBorder="1" applyAlignment="1">
      <alignment vertical="center" wrapText="1"/>
    </xf>
    <xf numFmtId="176" fontId="9" fillId="0" borderId="14" xfId="0" applyNumberFormat="1" applyFont="1" applyFill="1" applyBorder="1" applyAlignment="1">
      <alignment vertical="center" wrapText="1"/>
    </xf>
    <xf numFmtId="176" fontId="9" fillId="0" borderId="102" xfId="0" applyNumberFormat="1" applyFont="1" applyFill="1" applyBorder="1" applyAlignment="1">
      <alignment vertical="center" wrapText="1"/>
    </xf>
    <xf numFmtId="178" fontId="6" fillId="0" borderId="35" xfId="0" applyNumberFormat="1" applyFont="1" applyFill="1" applyBorder="1" applyAlignment="1">
      <alignment vertical="center" wrapText="1"/>
    </xf>
    <xf numFmtId="178" fontId="15" fillId="0" borderId="18" xfId="0" applyNumberFormat="1" applyFont="1" applyFill="1" applyBorder="1" applyAlignment="1">
      <alignment vertical="center" wrapText="1"/>
    </xf>
    <xf numFmtId="176" fontId="15" fillId="0" borderId="36" xfId="0" applyNumberFormat="1" applyFont="1" applyFill="1" applyBorder="1" applyAlignment="1">
      <alignment vertical="center" wrapText="1"/>
    </xf>
    <xf numFmtId="186" fontId="13" fillId="0" borderId="113" xfId="0" applyNumberFormat="1" applyFont="1" applyFill="1" applyBorder="1" applyAlignment="1" applyProtection="1">
      <alignment horizontal="right" vertical="center" shrinkToFit="1"/>
      <protection locked="0"/>
    </xf>
    <xf numFmtId="186" fontId="13" fillId="0" borderId="76" xfId="0" applyNumberFormat="1" applyFont="1" applyFill="1" applyBorder="1" applyAlignment="1" applyProtection="1">
      <alignment horizontal="right" vertical="center" shrinkToFit="1"/>
      <protection locked="0"/>
    </xf>
    <xf numFmtId="186" fontId="13" fillId="0" borderId="114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1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 wrapText="1"/>
    </xf>
    <xf numFmtId="38" fontId="10" fillId="0" borderId="96" xfId="48" applyFont="1" applyFill="1" applyBorder="1" applyAlignment="1">
      <alignment vertical="center" wrapText="1"/>
    </xf>
    <xf numFmtId="38" fontId="10" fillId="0" borderId="97" xfId="48" applyFont="1" applyFill="1" applyBorder="1" applyAlignment="1">
      <alignment vertical="center" wrapText="1"/>
    </xf>
    <xf numFmtId="38" fontId="10" fillId="0" borderId="116" xfId="48" applyFont="1" applyFill="1" applyBorder="1" applyAlignment="1">
      <alignment vertical="center" wrapText="1"/>
    </xf>
    <xf numFmtId="38" fontId="10" fillId="0" borderId="98" xfId="48" applyFont="1" applyFill="1" applyBorder="1" applyAlignment="1">
      <alignment vertical="center" wrapText="1"/>
    </xf>
    <xf numFmtId="186" fontId="13" fillId="0" borderId="117" xfId="0" applyNumberFormat="1" applyFont="1" applyFill="1" applyBorder="1" applyAlignment="1" applyProtection="1">
      <alignment horizontal="right" vertical="center" shrinkToFit="1"/>
      <protection locked="0"/>
    </xf>
    <xf numFmtId="186" fontId="13" fillId="0" borderId="118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119" xfId="0" applyNumberFormat="1" applyFont="1" applyFill="1" applyBorder="1" applyAlignment="1">
      <alignment horizontal="center" vertical="center" wrapText="1"/>
    </xf>
    <xf numFmtId="0" fontId="15" fillId="0" borderId="120" xfId="0" applyNumberFormat="1" applyFont="1" applyFill="1" applyBorder="1" applyAlignment="1">
      <alignment horizontal="center" vertical="center" wrapText="1"/>
    </xf>
    <xf numFmtId="0" fontId="15" fillId="0" borderId="121" xfId="0" applyNumberFormat="1" applyFont="1" applyFill="1" applyBorder="1" applyAlignment="1">
      <alignment horizontal="center" vertical="center" wrapText="1"/>
    </xf>
    <xf numFmtId="0" fontId="15" fillId="0" borderId="122" xfId="0" applyNumberFormat="1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right" wrapText="1"/>
    </xf>
    <xf numFmtId="0" fontId="15" fillId="0" borderId="123" xfId="0" applyNumberFormat="1" applyFont="1" applyFill="1" applyBorder="1" applyAlignment="1">
      <alignment horizontal="right" wrapText="1"/>
    </xf>
    <xf numFmtId="0" fontId="15" fillId="0" borderId="124" xfId="0" applyNumberFormat="1" applyFont="1" applyFill="1" applyBorder="1" applyAlignment="1">
      <alignment horizontal="center" vertical="center" wrapText="1"/>
    </xf>
    <xf numFmtId="0" fontId="15" fillId="0" borderId="125" xfId="0" applyNumberFormat="1" applyFont="1" applyFill="1" applyBorder="1" applyAlignment="1">
      <alignment horizontal="center" vertical="center" wrapText="1"/>
    </xf>
    <xf numFmtId="0" fontId="15" fillId="0" borderId="126" xfId="0" applyNumberFormat="1" applyFont="1" applyFill="1" applyBorder="1" applyAlignment="1">
      <alignment horizontal="center" vertical="center" wrapText="1"/>
    </xf>
    <xf numFmtId="0" fontId="13" fillId="0" borderId="119" xfId="0" applyFont="1" applyFill="1" applyBorder="1" applyAlignment="1">
      <alignment horizontal="center" vertical="center" wrapText="1"/>
    </xf>
    <xf numFmtId="0" fontId="6" fillId="0" borderId="127" xfId="0" applyNumberFormat="1" applyFont="1" applyFill="1" applyBorder="1" applyAlignment="1">
      <alignment horizontal="center" vertical="center" wrapText="1"/>
    </xf>
    <xf numFmtId="0" fontId="6" fillId="0" borderId="128" xfId="0" applyNumberFormat="1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38" fontId="15" fillId="0" borderId="65" xfId="48" applyFont="1" applyFill="1" applyBorder="1" applyAlignment="1">
      <alignment vertical="center" wrapText="1"/>
    </xf>
    <xf numFmtId="38" fontId="15" fillId="0" borderId="66" xfId="48" applyFont="1" applyFill="1" applyBorder="1" applyAlignment="1">
      <alignment vertical="center" wrapText="1"/>
    </xf>
    <xf numFmtId="38" fontId="15" fillId="0" borderId="67" xfId="48" applyFont="1" applyFill="1" applyBorder="1" applyAlignment="1">
      <alignment vertical="center" wrapText="1"/>
    </xf>
    <xf numFmtId="0" fontId="15" fillId="0" borderId="34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4" fillId="0" borderId="45" xfId="0" applyNumberFormat="1" applyFont="1" applyFill="1" applyBorder="1" applyAlignment="1">
      <alignment horizontal="center" vertical="center" wrapText="1"/>
    </xf>
    <xf numFmtId="0" fontId="14" fillId="0" borderId="4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6" fontId="13" fillId="0" borderId="108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29" xfId="0" applyNumberFormat="1" applyFont="1" applyFill="1" applyBorder="1" applyAlignment="1">
      <alignment horizontal="center" vertical="center" wrapText="1"/>
    </xf>
    <xf numFmtId="0" fontId="14" fillId="0" borderId="49" xfId="0" applyNumberFormat="1" applyFont="1" applyFill="1" applyBorder="1" applyAlignment="1">
      <alignment horizontal="center" vertical="center" wrapText="1"/>
    </xf>
    <xf numFmtId="0" fontId="14" fillId="0" borderId="130" xfId="0" applyNumberFormat="1" applyFont="1" applyFill="1" applyBorder="1" applyAlignment="1">
      <alignment horizontal="center" vertical="center" wrapText="1"/>
    </xf>
    <xf numFmtId="0" fontId="14" fillId="0" borderId="105" xfId="0" applyNumberFormat="1" applyFont="1" applyFill="1" applyBorder="1" applyAlignment="1">
      <alignment horizontal="center" vertical="center" wrapText="1"/>
    </xf>
    <xf numFmtId="0" fontId="14" fillId="0" borderId="41" xfId="0" applyNumberFormat="1" applyFont="1" applyFill="1" applyBorder="1" applyAlignment="1">
      <alignment horizontal="center" vertical="center" wrapText="1"/>
    </xf>
    <xf numFmtId="0" fontId="14" fillId="0" borderId="131" xfId="0" applyNumberFormat="1" applyFont="1" applyFill="1" applyBorder="1" applyAlignment="1">
      <alignment horizontal="center" vertical="center" wrapText="1"/>
    </xf>
    <xf numFmtId="0" fontId="14" fillId="0" borderId="119" xfId="0" applyNumberFormat="1" applyFont="1" applyFill="1" applyBorder="1" applyAlignment="1">
      <alignment horizontal="center" wrapText="1"/>
    </xf>
    <xf numFmtId="0" fontId="14" fillId="0" borderId="119" xfId="0" applyNumberFormat="1" applyFont="1" applyFill="1" applyBorder="1" applyAlignment="1">
      <alignment horizontal="center" vertical="center" wrapText="1"/>
    </xf>
    <xf numFmtId="0" fontId="14" fillId="0" borderId="132" xfId="0" applyNumberFormat="1" applyFont="1" applyFill="1" applyBorder="1" applyAlignment="1">
      <alignment horizontal="center" vertical="center" wrapText="1"/>
    </xf>
    <xf numFmtId="0" fontId="14" fillId="0" borderId="124" xfId="0" applyNumberFormat="1" applyFont="1" applyFill="1" applyBorder="1" applyAlignment="1">
      <alignment horizontal="center" vertical="center" wrapText="1"/>
    </xf>
    <xf numFmtId="0" fontId="13" fillId="0" borderId="124" xfId="0" applyFont="1" applyFill="1" applyBorder="1" applyAlignment="1">
      <alignment horizontal="center" vertical="center" wrapText="1"/>
    </xf>
    <xf numFmtId="0" fontId="13" fillId="0" borderId="126" xfId="0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10" fillId="0" borderId="17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0" fontId="15" fillId="0" borderId="27" xfId="0" applyNumberFormat="1" applyFont="1" applyFill="1" applyBorder="1" applyAlignment="1">
      <alignment horizontal="left" vertical="center" wrapText="1"/>
    </xf>
    <xf numFmtId="0" fontId="15" fillId="0" borderId="28" xfId="0" applyNumberFormat="1" applyFont="1" applyFill="1" applyBorder="1" applyAlignment="1">
      <alignment horizontal="left" vertical="center" wrapText="1"/>
    </xf>
    <xf numFmtId="0" fontId="15" fillId="0" borderId="29" xfId="0" applyNumberFormat="1" applyFont="1" applyFill="1" applyBorder="1" applyAlignment="1">
      <alignment horizontal="left" vertical="center" wrapText="1"/>
    </xf>
    <xf numFmtId="0" fontId="15" fillId="0" borderId="34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41" xfId="0" applyNumberFormat="1" applyFont="1" applyFill="1" applyBorder="1" applyAlignment="1">
      <alignment horizontal="left" vertical="center" wrapText="1"/>
    </xf>
    <xf numFmtId="0" fontId="14" fillId="0" borderId="34" xfId="0" applyNumberFormat="1" applyFont="1" applyFill="1" applyBorder="1" applyAlignment="1">
      <alignment horizontal="center" vertical="center" wrapText="1"/>
    </xf>
    <xf numFmtId="0" fontId="15" fillId="0" borderId="104" xfId="0" applyNumberFormat="1" applyFont="1" applyFill="1" applyBorder="1" applyAlignment="1">
      <alignment horizontal="center" vertical="center" textRotation="255" wrapText="1"/>
    </xf>
    <xf numFmtId="0" fontId="15" fillId="0" borderId="29" xfId="0" applyNumberFormat="1" applyFont="1" applyFill="1" applyBorder="1" applyAlignment="1">
      <alignment horizontal="center" vertical="center" textRotation="255" wrapText="1"/>
    </xf>
    <xf numFmtId="0" fontId="15" fillId="0" borderId="131" xfId="0" applyNumberFormat="1" applyFont="1" applyFill="1" applyBorder="1" applyAlignment="1">
      <alignment horizontal="center" vertical="center" textRotation="255" wrapText="1"/>
    </xf>
    <xf numFmtId="0" fontId="15" fillId="0" borderId="11" xfId="0" applyNumberFormat="1" applyFont="1" applyFill="1" applyBorder="1" applyAlignment="1">
      <alignment horizontal="center" vertical="center" textRotation="255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5" fillId="0" borderId="133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right" vertical="center" wrapText="1"/>
    </xf>
    <xf numFmtId="3" fontId="22" fillId="0" borderId="93" xfId="0" applyNumberFormat="1" applyFont="1" applyFill="1" applyBorder="1" applyAlignment="1">
      <alignment horizontal="right" vertical="center" wrapText="1"/>
    </xf>
    <xf numFmtId="0" fontId="15" fillId="0" borderId="134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24" fillId="0" borderId="19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shrinkToFit="1"/>
    </xf>
    <xf numFmtId="0" fontId="0" fillId="0" borderId="15" xfId="0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0" fontId="20" fillId="0" borderId="19" xfId="0" applyNumberFormat="1" applyFont="1" applyFill="1" applyBorder="1" applyAlignment="1">
      <alignment horizontal="left" vertical="center" wrapText="1"/>
    </xf>
    <xf numFmtId="0" fontId="15" fillId="0" borderId="19" xfId="0" applyNumberFormat="1" applyFont="1" applyFill="1" applyBorder="1" applyAlignment="1">
      <alignment horizontal="left" vertical="center" wrapText="1"/>
    </xf>
    <xf numFmtId="0" fontId="15" fillId="0" borderId="42" xfId="0" applyNumberFormat="1" applyFont="1" applyFill="1" applyBorder="1" applyAlignment="1">
      <alignment horizontal="lef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0" fontId="15" fillId="0" borderId="47" xfId="0" applyNumberFormat="1" applyFont="1" applyFill="1" applyBorder="1" applyAlignment="1">
      <alignment horizontal="left" vertical="center" wrapText="1"/>
    </xf>
    <xf numFmtId="3" fontId="10" fillId="0" borderId="13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D7D7D"/>
      <rgbColor rgb="007C7C7C"/>
      <rgbColor rgb="007B7B7B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4</xdr:row>
      <xdr:rowOff>0</xdr:rowOff>
    </xdr:from>
    <xdr:to>
      <xdr:col>23</xdr:col>
      <xdr:colOff>47625</xdr:colOff>
      <xdr:row>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29025" y="95250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  <xdr:twoCellAnchor>
    <xdr:from>
      <xdr:col>23</xdr:col>
      <xdr:colOff>200025</xdr:colOff>
      <xdr:row>4</xdr:row>
      <xdr:rowOff>0</xdr:rowOff>
    </xdr:from>
    <xdr:to>
      <xdr:col>23</xdr:col>
      <xdr:colOff>200025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029200" y="95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個　人</a:t>
          </a:r>
        </a:p>
      </xdr:txBody>
    </xdr:sp>
    <xdr:clientData/>
  </xdr:twoCellAnchor>
  <xdr:twoCellAnchor>
    <xdr:from>
      <xdr:col>30</xdr:col>
      <xdr:colOff>114300</xdr:colOff>
      <xdr:row>4</xdr:row>
      <xdr:rowOff>0</xdr:rowOff>
    </xdr:from>
    <xdr:to>
      <xdr:col>30</xdr:col>
      <xdr:colOff>200025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343650" y="9525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事　業</a:t>
          </a:r>
        </a:p>
      </xdr:txBody>
    </xdr:sp>
    <xdr:clientData/>
  </xdr:twoCellAnchor>
  <xdr:twoCellAnchor>
    <xdr:from>
      <xdr:col>30</xdr:col>
      <xdr:colOff>200025</xdr:colOff>
      <xdr:row>4</xdr:row>
      <xdr:rowOff>0</xdr:rowOff>
    </xdr:from>
    <xdr:to>
      <xdr:col>31</xdr:col>
      <xdr:colOff>9525</xdr:colOff>
      <xdr:row>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429375" y="95250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税</a:t>
          </a:r>
        </a:p>
      </xdr:txBody>
    </xdr:sp>
    <xdr:clientData/>
  </xdr:twoCellAnchor>
  <xdr:twoCellAnchor>
    <xdr:from>
      <xdr:col>10</xdr:col>
      <xdr:colOff>200025</xdr:colOff>
      <xdr:row>24</xdr:row>
      <xdr:rowOff>95250</xdr:rowOff>
    </xdr:from>
    <xdr:to>
      <xdr:col>10</xdr:col>
      <xdr:colOff>200025</xdr:colOff>
      <xdr:row>25</xdr:row>
      <xdr:rowOff>9525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428875" y="6924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25</xdr:row>
      <xdr:rowOff>171450</xdr:rowOff>
    </xdr:from>
    <xdr:to>
      <xdr:col>10</xdr:col>
      <xdr:colOff>200025</xdr:colOff>
      <xdr:row>26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428875" y="78962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10</xdr:col>
      <xdr:colOff>200025</xdr:colOff>
      <xdr:row>25</xdr:row>
      <xdr:rowOff>171450</xdr:rowOff>
    </xdr:from>
    <xdr:to>
      <xdr:col>10</xdr:col>
      <xdr:colOff>200025</xdr:colOff>
      <xdr:row>26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28875" y="78962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10</xdr:col>
      <xdr:colOff>200025</xdr:colOff>
      <xdr:row>25</xdr:row>
      <xdr:rowOff>171450</xdr:rowOff>
    </xdr:from>
    <xdr:to>
      <xdr:col>10</xdr:col>
      <xdr:colOff>200025</xdr:colOff>
      <xdr:row>26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428875" y="78962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171450</xdr:rowOff>
    </xdr:from>
    <xdr:to>
      <xdr:col>14</xdr:col>
      <xdr:colOff>200025</xdr:colOff>
      <xdr:row>14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0375" y="390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  <xdr:twoCellAnchor>
    <xdr:from>
      <xdr:col>7</xdr:col>
      <xdr:colOff>200025</xdr:colOff>
      <xdr:row>13</xdr:row>
      <xdr:rowOff>171450</xdr:rowOff>
    </xdr:from>
    <xdr:to>
      <xdr:col>7</xdr:col>
      <xdr:colOff>200025</xdr:colOff>
      <xdr:row>14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00200" y="39052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171450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620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10</xdr:col>
      <xdr:colOff>200025</xdr:colOff>
      <xdr:row>34</xdr:row>
      <xdr:rowOff>28575</xdr:rowOff>
    </xdr:from>
    <xdr:to>
      <xdr:col>10</xdr:col>
      <xdr:colOff>200025</xdr:colOff>
      <xdr:row>34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102203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50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62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（つづき）</a:t>
          </a:r>
        </a:p>
      </xdr:txBody>
    </xdr:sp>
    <xdr:clientData/>
  </xdr:twoCellAnchor>
  <xdr:twoCellAnchor>
    <xdr:from>
      <xdr:col>0</xdr:col>
      <xdr:colOff>200025</xdr:colOff>
      <xdr:row>34</xdr:row>
      <xdr:rowOff>28575</xdr:rowOff>
    </xdr:from>
    <xdr:to>
      <xdr:col>0</xdr:col>
      <xdr:colOff>200025</xdr:colOff>
      <xdr:row>34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102203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50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38</xdr:row>
      <xdr:rowOff>114300</xdr:rowOff>
    </xdr:from>
    <xdr:to>
      <xdr:col>16</xdr:col>
      <xdr:colOff>95250</xdr:colOff>
      <xdr:row>39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419475" y="114681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べ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38</xdr:row>
      <xdr:rowOff>114300</xdr:rowOff>
    </xdr:from>
    <xdr:to>
      <xdr:col>9</xdr:col>
      <xdr:colOff>95250</xdr:colOff>
      <xdr:row>39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14681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べ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SheetLayoutView="75" zoomScalePageLayoutView="0" workbookViewId="0" topLeftCell="A1">
      <selection activeCell="B3" sqref="B3"/>
    </sheetView>
  </sheetViews>
  <sheetFormatPr defaultColWidth="2.625" defaultRowHeight="13.5"/>
  <cols>
    <col min="1" max="1" width="5.625" style="20" customWidth="1"/>
    <col min="2" max="16384" width="2.625" style="20" customWidth="1"/>
  </cols>
  <sheetData>
    <row r="1" spans="1:31" ht="34.5" customHeight="1">
      <c r="A1" s="47" t="s">
        <v>214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ht="13.5" customHeight="1">
      <c r="A4" s="53" t="s">
        <v>216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29"/>
      <c r="S4" s="29"/>
      <c r="T4" s="29"/>
      <c r="U4" s="29"/>
      <c r="V4" s="29"/>
      <c r="W4" s="29"/>
      <c r="X4" s="25"/>
      <c r="Y4" s="25"/>
      <c r="Z4" s="25"/>
      <c r="AA4" s="25"/>
      <c r="AB4" s="25"/>
      <c r="AC4" s="25"/>
      <c r="AD4" s="25"/>
      <c r="AE4" s="25"/>
    </row>
    <row r="5" spans="1:31" ht="13.5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30"/>
      <c r="S5" s="30"/>
      <c r="T5" s="30"/>
      <c r="U5" s="30"/>
      <c r="V5" s="30"/>
      <c r="W5" s="30"/>
      <c r="X5" s="25"/>
      <c r="Y5" s="25"/>
      <c r="Z5" s="25"/>
      <c r="AA5" s="25"/>
      <c r="AB5" s="25"/>
      <c r="AC5" s="25"/>
      <c r="AD5" s="25"/>
      <c r="AE5" s="25"/>
    </row>
    <row r="6" spans="1:31" ht="23.25" customHeight="1">
      <c r="A6" s="56" t="s">
        <v>181</v>
      </c>
      <c r="B6" s="57"/>
      <c r="C6" s="57"/>
      <c r="D6" s="57"/>
      <c r="E6" s="57"/>
      <c r="F6" s="57"/>
      <c r="G6" s="57"/>
      <c r="H6" s="57"/>
      <c r="I6" s="57"/>
      <c r="J6" s="58"/>
      <c r="K6" s="55" t="s">
        <v>27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1" ht="21" customHeight="1">
      <c r="A7" s="59"/>
      <c r="B7" s="60"/>
      <c r="C7" s="60"/>
      <c r="D7" s="60"/>
      <c r="E7" s="60"/>
      <c r="F7" s="60"/>
      <c r="G7" s="60"/>
      <c r="H7" s="60"/>
      <c r="I7" s="60"/>
      <c r="J7" s="61"/>
      <c r="K7" s="63" t="s">
        <v>79</v>
      </c>
      <c r="L7" s="64"/>
      <c r="M7" s="64"/>
      <c r="N7" s="64"/>
      <c r="O7" s="64"/>
      <c r="P7" s="64"/>
      <c r="Q7" s="65"/>
      <c r="R7" s="63" t="s">
        <v>80</v>
      </c>
      <c r="S7" s="64"/>
      <c r="T7" s="64"/>
      <c r="U7" s="64"/>
      <c r="V7" s="64"/>
      <c r="W7" s="64"/>
      <c r="X7" s="65"/>
      <c r="Y7" s="63" t="s">
        <v>81</v>
      </c>
      <c r="Z7" s="64"/>
      <c r="AA7" s="64"/>
      <c r="AB7" s="64"/>
      <c r="AC7" s="64"/>
      <c r="AD7" s="64"/>
      <c r="AE7" s="65"/>
    </row>
    <row r="8" spans="1:31" ht="21" customHeight="1">
      <c r="A8" s="62"/>
      <c r="B8" s="61"/>
      <c r="C8" s="61"/>
      <c r="D8" s="61"/>
      <c r="E8" s="61"/>
      <c r="F8" s="61"/>
      <c r="G8" s="61"/>
      <c r="H8" s="61"/>
      <c r="I8" s="61"/>
      <c r="J8" s="61"/>
      <c r="K8" s="67" t="s">
        <v>82</v>
      </c>
      <c r="L8" s="68"/>
      <c r="M8" s="68"/>
      <c r="N8" s="68"/>
      <c r="O8" s="68"/>
      <c r="P8" s="68"/>
      <c r="Q8" s="69"/>
      <c r="R8" s="67" t="s">
        <v>82</v>
      </c>
      <c r="S8" s="68"/>
      <c r="T8" s="68"/>
      <c r="U8" s="68"/>
      <c r="V8" s="68"/>
      <c r="W8" s="68"/>
      <c r="X8" s="69"/>
      <c r="Y8" s="66" t="s">
        <v>83</v>
      </c>
      <c r="Z8" s="36"/>
      <c r="AA8" s="36"/>
      <c r="AB8" s="36"/>
      <c r="AC8" s="36"/>
      <c r="AD8" s="36"/>
      <c r="AE8" s="35"/>
    </row>
    <row r="9" spans="1:31" ht="24" customHeight="1">
      <c r="A9" s="50" t="s">
        <v>191</v>
      </c>
      <c r="B9" s="48" t="s">
        <v>178</v>
      </c>
      <c r="C9" s="48"/>
      <c r="D9" s="48"/>
      <c r="E9" s="48"/>
      <c r="F9" s="48"/>
      <c r="G9" s="48"/>
      <c r="H9" s="48"/>
      <c r="I9" s="48"/>
      <c r="J9" s="48"/>
      <c r="K9" s="37">
        <v>849</v>
      </c>
      <c r="L9" s="38"/>
      <c r="M9" s="38"/>
      <c r="N9" s="38"/>
      <c r="O9" s="38"/>
      <c r="P9" s="38"/>
      <c r="Q9" s="39"/>
      <c r="R9" s="37">
        <v>51</v>
      </c>
      <c r="S9" s="38"/>
      <c r="T9" s="38"/>
      <c r="U9" s="38"/>
      <c r="V9" s="38"/>
      <c r="W9" s="38"/>
      <c r="X9" s="39"/>
      <c r="Y9" s="37">
        <f>SUM(K9:X9)</f>
        <v>900</v>
      </c>
      <c r="Z9" s="43"/>
      <c r="AA9" s="43"/>
      <c r="AB9" s="43"/>
      <c r="AC9" s="43"/>
      <c r="AD9" s="43"/>
      <c r="AE9" s="44"/>
    </row>
    <row r="10" spans="1:31" ht="24" customHeight="1">
      <c r="A10" s="51"/>
      <c r="B10" s="48" t="s">
        <v>84</v>
      </c>
      <c r="C10" s="48"/>
      <c r="D10" s="48"/>
      <c r="E10" s="48"/>
      <c r="F10" s="48"/>
      <c r="G10" s="48"/>
      <c r="H10" s="48"/>
      <c r="I10" s="48"/>
      <c r="J10" s="48"/>
      <c r="K10" s="37">
        <v>0</v>
      </c>
      <c r="L10" s="38"/>
      <c r="M10" s="38"/>
      <c r="N10" s="38"/>
      <c r="O10" s="38"/>
      <c r="P10" s="38"/>
      <c r="Q10" s="39"/>
      <c r="R10" s="37">
        <v>0</v>
      </c>
      <c r="S10" s="38"/>
      <c r="T10" s="38"/>
      <c r="U10" s="38"/>
      <c r="V10" s="38"/>
      <c r="W10" s="38"/>
      <c r="X10" s="39"/>
      <c r="Y10" s="37">
        <f aca="true" t="shared" si="0" ref="Y10:Y34">SUM(K10:X10)</f>
        <v>0</v>
      </c>
      <c r="Z10" s="43"/>
      <c r="AA10" s="43"/>
      <c r="AB10" s="43"/>
      <c r="AC10" s="43"/>
      <c r="AD10" s="43"/>
      <c r="AE10" s="44"/>
    </row>
    <row r="11" spans="1:31" ht="24" customHeight="1">
      <c r="A11" s="51"/>
      <c r="B11" s="48" t="s">
        <v>85</v>
      </c>
      <c r="C11" s="48"/>
      <c r="D11" s="48"/>
      <c r="E11" s="48"/>
      <c r="F11" s="48"/>
      <c r="G11" s="48"/>
      <c r="H11" s="48"/>
      <c r="I11" s="48"/>
      <c r="J11" s="48"/>
      <c r="K11" s="37">
        <v>9</v>
      </c>
      <c r="L11" s="38"/>
      <c r="M11" s="38"/>
      <c r="N11" s="38"/>
      <c r="O11" s="38"/>
      <c r="P11" s="38"/>
      <c r="Q11" s="39"/>
      <c r="R11" s="37">
        <v>0</v>
      </c>
      <c r="S11" s="38"/>
      <c r="T11" s="38"/>
      <c r="U11" s="38"/>
      <c r="V11" s="38"/>
      <c r="W11" s="38"/>
      <c r="X11" s="39"/>
      <c r="Y11" s="37">
        <f t="shared" si="0"/>
        <v>9</v>
      </c>
      <c r="Z11" s="43"/>
      <c r="AA11" s="43"/>
      <c r="AB11" s="43"/>
      <c r="AC11" s="43"/>
      <c r="AD11" s="43"/>
      <c r="AE11" s="44"/>
    </row>
    <row r="12" spans="1:31" ht="24" customHeight="1">
      <c r="A12" s="51"/>
      <c r="B12" s="48" t="s">
        <v>179</v>
      </c>
      <c r="C12" s="48"/>
      <c r="D12" s="48"/>
      <c r="E12" s="48"/>
      <c r="F12" s="48"/>
      <c r="G12" s="48"/>
      <c r="H12" s="48"/>
      <c r="I12" s="48"/>
      <c r="J12" s="48"/>
      <c r="K12" s="37">
        <v>11</v>
      </c>
      <c r="L12" s="38"/>
      <c r="M12" s="38"/>
      <c r="N12" s="38"/>
      <c r="O12" s="38"/>
      <c r="P12" s="38"/>
      <c r="Q12" s="39"/>
      <c r="R12" s="37">
        <v>3</v>
      </c>
      <c r="S12" s="38"/>
      <c r="T12" s="38"/>
      <c r="U12" s="38"/>
      <c r="V12" s="38"/>
      <c r="W12" s="38"/>
      <c r="X12" s="39"/>
      <c r="Y12" s="37">
        <f t="shared" si="0"/>
        <v>14</v>
      </c>
      <c r="Z12" s="43"/>
      <c r="AA12" s="43"/>
      <c r="AB12" s="43"/>
      <c r="AC12" s="43"/>
      <c r="AD12" s="43"/>
      <c r="AE12" s="44"/>
    </row>
    <row r="13" spans="1:31" ht="24" customHeight="1">
      <c r="A13" s="51"/>
      <c r="B13" s="48" t="s">
        <v>86</v>
      </c>
      <c r="C13" s="48"/>
      <c r="D13" s="48"/>
      <c r="E13" s="48"/>
      <c r="F13" s="48"/>
      <c r="G13" s="48"/>
      <c r="H13" s="48"/>
      <c r="I13" s="48"/>
      <c r="J13" s="48"/>
      <c r="K13" s="37">
        <v>2165</v>
      </c>
      <c r="L13" s="38"/>
      <c r="M13" s="38"/>
      <c r="N13" s="38"/>
      <c r="O13" s="38"/>
      <c r="P13" s="38"/>
      <c r="Q13" s="39"/>
      <c r="R13" s="37">
        <v>19</v>
      </c>
      <c r="S13" s="38"/>
      <c r="T13" s="38"/>
      <c r="U13" s="38"/>
      <c r="V13" s="38"/>
      <c r="W13" s="38"/>
      <c r="X13" s="39"/>
      <c r="Y13" s="37">
        <f t="shared" si="0"/>
        <v>2184</v>
      </c>
      <c r="Z13" s="43"/>
      <c r="AA13" s="43"/>
      <c r="AB13" s="43"/>
      <c r="AC13" s="43"/>
      <c r="AD13" s="43"/>
      <c r="AE13" s="44"/>
    </row>
    <row r="14" spans="1:31" ht="24" customHeight="1">
      <c r="A14" s="51"/>
      <c r="B14" s="48" t="s">
        <v>87</v>
      </c>
      <c r="C14" s="48"/>
      <c r="D14" s="48"/>
      <c r="E14" s="48"/>
      <c r="F14" s="48"/>
      <c r="G14" s="48"/>
      <c r="H14" s="48"/>
      <c r="I14" s="48"/>
      <c r="J14" s="48"/>
      <c r="K14" s="37">
        <v>534</v>
      </c>
      <c r="L14" s="38"/>
      <c r="M14" s="38"/>
      <c r="N14" s="38"/>
      <c r="O14" s="38"/>
      <c r="P14" s="38"/>
      <c r="Q14" s="39"/>
      <c r="R14" s="37">
        <v>33</v>
      </c>
      <c r="S14" s="38"/>
      <c r="T14" s="38"/>
      <c r="U14" s="38"/>
      <c r="V14" s="38"/>
      <c r="W14" s="38"/>
      <c r="X14" s="39"/>
      <c r="Y14" s="37">
        <f t="shared" si="0"/>
        <v>567</v>
      </c>
      <c r="Z14" s="43"/>
      <c r="AA14" s="43"/>
      <c r="AB14" s="43"/>
      <c r="AC14" s="43"/>
      <c r="AD14" s="43"/>
      <c r="AE14" s="44"/>
    </row>
    <row r="15" spans="1:31" ht="24" customHeight="1">
      <c r="A15" s="51"/>
      <c r="B15" s="48" t="s">
        <v>88</v>
      </c>
      <c r="C15" s="48"/>
      <c r="D15" s="48"/>
      <c r="E15" s="48"/>
      <c r="F15" s="48"/>
      <c r="G15" s="48"/>
      <c r="H15" s="48"/>
      <c r="I15" s="48"/>
      <c r="J15" s="48"/>
      <c r="K15" s="37">
        <v>0</v>
      </c>
      <c r="L15" s="38"/>
      <c r="M15" s="38"/>
      <c r="N15" s="38"/>
      <c r="O15" s="38"/>
      <c r="P15" s="38"/>
      <c r="Q15" s="39"/>
      <c r="R15" s="37">
        <v>0</v>
      </c>
      <c r="S15" s="38"/>
      <c r="T15" s="38"/>
      <c r="U15" s="38"/>
      <c r="V15" s="38"/>
      <c r="W15" s="38"/>
      <c r="X15" s="39"/>
      <c r="Y15" s="37">
        <f t="shared" si="0"/>
        <v>0</v>
      </c>
      <c r="Z15" s="43"/>
      <c r="AA15" s="43"/>
      <c r="AB15" s="43"/>
      <c r="AC15" s="43"/>
      <c r="AD15" s="43"/>
      <c r="AE15" s="44"/>
    </row>
    <row r="16" spans="1:31" ht="24" customHeight="1">
      <c r="A16" s="51"/>
      <c r="B16" s="48" t="s">
        <v>89</v>
      </c>
      <c r="C16" s="48"/>
      <c r="D16" s="48"/>
      <c r="E16" s="48"/>
      <c r="F16" s="48"/>
      <c r="G16" s="48"/>
      <c r="H16" s="48"/>
      <c r="I16" s="48"/>
      <c r="J16" s="48"/>
      <c r="K16" s="37">
        <v>0</v>
      </c>
      <c r="L16" s="38"/>
      <c r="M16" s="38"/>
      <c r="N16" s="38"/>
      <c r="O16" s="38"/>
      <c r="P16" s="38"/>
      <c r="Q16" s="39"/>
      <c r="R16" s="37">
        <v>0</v>
      </c>
      <c r="S16" s="38"/>
      <c r="T16" s="38"/>
      <c r="U16" s="38"/>
      <c r="V16" s="38"/>
      <c r="W16" s="38"/>
      <c r="X16" s="39"/>
      <c r="Y16" s="37">
        <f t="shared" si="0"/>
        <v>0</v>
      </c>
      <c r="Z16" s="43"/>
      <c r="AA16" s="43"/>
      <c r="AB16" s="43"/>
      <c r="AC16" s="43"/>
      <c r="AD16" s="43"/>
      <c r="AE16" s="44"/>
    </row>
    <row r="17" spans="1:31" ht="24" customHeight="1">
      <c r="A17" s="51"/>
      <c r="B17" s="48" t="s">
        <v>90</v>
      </c>
      <c r="C17" s="48"/>
      <c r="D17" s="48"/>
      <c r="E17" s="48"/>
      <c r="F17" s="48"/>
      <c r="G17" s="48"/>
      <c r="H17" s="48"/>
      <c r="I17" s="48"/>
      <c r="J17" s="48"/>
      <c r="K17" s="37">
        <v>1</v>
      </c>
      <c r="L17" s="38"/>
      <c r="M17" s="38"/>
      <c r="N17" s="38"/>
      <c r="O17" s="38"/>
      <c r="P17" s="38"/>
      <c r="Q17" s="39"/>
      <c r="R17" s="37">
        <v>0</v>
      </c>
      <c r="S17" s="38"/>
      <c r="T17" s="38"/>
      <c r="U17" s="38"/>
      <c r="V17" s="38"/>
      <c r="W17" s="38"/>
      <c r="X17" s="39"/>
      <c r="Y17" s="37">
        <f t="shared" si="0"/>
        <v>1</v>
      </c>
      <c r="Z17" s="43"/>
      <c r="AA17" s="43"/>
      <c r="AB17" s="43"/>
      <c r="AC17" s="43"/>
      <c r="AD17" s="43"/>
      <c r="AE17" s="44"/>
    </row>
    <row r="18" spans="1:31" ht="24" customHeight="1">
      <c r="A18" s="51"/>
      <c r="B18" s="48" t="s">
        <v>91</v>
      </c>
      <c r="C18" s="48"/>
      <c r="D18" s="48"/>
      <c r="E18" s="48"/>
      <c r="F18" s="48"/>
      <c r="G18" s="48"/>
      <c r="H18" s="48"/>
      <c r="I18" s="48"/>
      <c r="J18" s="48"/>
      <c r="K18" s="37">
        <v>54</v>
      </c>
      <c r="L18" s="38"/>
      <c r="M18" s="38"/>
      <c r="N18" s="38"/>
      <c r="O18" s="38"/>
      <c r="P18" s="38"/>
      <c r="Q18" s="39"/>
      <c r="R18" s="37">
        <v>6</v>
      </c>
      <c r="S18" s="38"/>
      <c r="T18" s="38"/>
      <c r="U18" s="38"/>
      <c r="V18" s="38"/>
      <c r="W18" s="38"/>
      <c r="X18" s="39"/>
      <c r="Y18" s="37">
        <f t="shared" si="0"/>
        <v>60</v>
      </c>
      <c r="Z18" s="43"/>
      <c r="AA18" s="43"/>
      <c r="AB18" s="43"/>
      <c r="AC18" s="43"/>
      <c r="AD18" s="43"/>
      <c r="AE18" s="44"/>
    </row>
    <row r="19" spans="1:31" ht="24" customHeight="1">
      <c r="A19" s="51"/>
      <c r="B19" s="48" t="s">
        <v>92</v>
      </c>
      <c r="C19" s="48"/>
      <c r="D19" s="48"/>
      <c r="E19" s="48"/>
      <c r="F19" s="48"/>
      <c r="G19" s="48"/>
      <c r="H19" s="48"/>
      <c r="I19" s="48"/>
      <c r="J19" s="48"/>
      <c r="K19" s="37">
        <v>1</v>
      </c>
      <c r="L19" s="38"/>
      <c r="M19" s="38"/>
      <c r="N19" s="38"/>
      <c r="O19" s="38"/>
      <c r="P19" s="38"/>
      <c r="Q19" s="39"/>
      <c r="R19" s="37">
        <v>0</v>
      </c>
      <c r="S19" s="38"/>
      <c r="T19" s="38"/>
      <c r="U19" s="38"/>
      <c r="V19" s="38"/>
      <c r="W19" s="38"/>
      <c r="X19" s="39"/>
      <c r="Y19" s="37">
        <f t="shared" si="0"/>
        <v>1</v>
      </c>
      <c r="Z19" s="43"/>
      <c r="AA19" s="43"/>
      <c r="AB19" s="43"/>
      <c r="AC19" s="43"/>
      <c r="AD19" s="43"/>
      <c r="AE19" s="44"/>
    </row>
    <row r="20" spans="1:31" ht="24" customHeight="1">
      <c r="A20" s="51"/>
      <c r="B20" s="48" t="s">
        <v>93</v>
      </c>
      <c r="C20" s="48"/>
      <c r="D20" s="48"/>
      <c r="E20" s="48"/>
      <c r="F20" s="48"/>
      <c r="G20" s="48"/>
      <c r="H20" s="48"/>
      <c r="I20" s="48"/>
      <c r="J20" s="48"/>
      <c r="K20" s="37">
        <v>0</v>
      </c>
      <c r="L20" s="38"/>
      <c r="M20" s="38"/>
      <c r="N20" s="38"/>
      <c r="O20" s="38"/>
      <c r="P20" s="38"/>
      <c r="Q20" s="39"/>
      <c r="R20" s="37">
        <v>0</v>
      </c>
      <c r="S20" s="38"/>
      <c r="T20" s="38"/>
      <c r="U20" s="38"/>
      <c r="V20" s="38"/>
      <c r="W20" s="38"/>
      <c r="X20" s="39"/>
      <c r="Y20" s="37">
        <f t="shared" si="0"/>
        <v>0</v>
      </c>
      <c r="Z20" s="43"/>
      <c r="AA20" s="43"/>
      <c r="AB20" s="43"/>
      <c r="AC20" s="43"/>
      <c r="AD20" s="43"/>
      <c r="AE20" s="44"/>
    </row>
    <row r="21" spans="1:31" ht="24" customHeight="1">
      <c r="A21" s="51"/>
      <c r="B21" s="48" t="s">
        <v>94</v>
      </c>
      <c r="C21" s="48"/>
      <c r="D21" s="48"/>
      <c r="E21" s="48"/>
      <c r="F21" s="48"/>
      <c r="G21" s="48"/>
      <c r="H21" s="48"/>
      <c r="I21" s="48"/>
      <c r="J21" s="48"/>
      <c r="K21" s="37">
        <v>5</v>
      </c>
      <c r="L21" s="38"/>
      <c r="M21" s="38"/>
      <c r="N21" s="38"/>
      <c r="O21" s="38"/>
      <c r="P21" s="38"/>
      <c r="Q21" s="39"/>
      <c r="R21" s="37">
        <v>0</v>
      </c>
      <c r="S21" s="38"/>
      <c r="T21" s="38"/>
      <c r="U21" s="38"/>
      <c r="V21" s="38"/>
      <c r="W21" s="38"/>
      <c r="X21" s="39"/>
      <c r="Y21" s="37">
        <f t="shared" si="0"/>
        <v>5</v>
      </c>
      <c r="Z21" s="43"/>
      <c r="AA21" s="43"/>
      <c r="AB21" s="43"/>
      <c r="AC21" s="43"/>
      <c r="AD21" s="43"/>
      <c r="AE21" s="44"/>
    </row>
    <row r="22" spans="1:31" ht="24" customHeight="1">
      <c r="A22" s="51"/>
      <c r="B22" s="48" t="s">
        <v>95</v>
      </c>
      <c r="C22" s="48"/>
      <c r="D22" s="48"/>
      <c r="E22" s="48"/>
      <c r="F22" s="48"/>
      <c r="G22" s="48"/>
      <c r="H22" s="48"/>
      <c r="I22" s="48"/>
      <c r="J22" s="48"/>
      <c r="K22" s="37">
        <v>108</v>
      </c>
      <c r="L22" s="38"/>
      <c r="M22" s="38"/>
      <c r="N22" s="38"/>
      <c r="O22" s="38"/>
      <c r="P22" s="38"/>
      <c r="Q22" s="39"/>
      <c r="R22" s="37">
        <v>0</v>
      </c>
      <c r="S22" s="38"/>
      <c r="T22" s="38"/>
      <c r="U22" s="38"/>
      <c r="V22" s="38"/>
      <c r="W22" s="38"/>
      <c r="X22" s="39"/>
      <c r="Y22" s="37">
        <f t="shared" si="0"/>
        <v>108</v>
      </c>
      <c r="Z22" s="43"/>
      <c r="AA22" s="43"/>
      <c r="AB22" s="43"/>
      <c r="AC22" s="43"/>
      <c r="AD22" s="43"/>
      <c r="AE22" s="44"/>
    </row>
    <row r="23" spans="1:31" ht="24" customHeight="1">
      <c r="A23" s="51"/>
      <c r="B23" s="48" t="s">
        <v>96</v>
      </c>
      <c r="C23" s="48"/>
      <c r="D23" s="48"/>
      <c r="E23" s="48"/>
      <c r="F23" s="48"/>
      <c r="G23" s="48"/>
      <c r="H23" s="48"/>
      <c r="I23" s="48"/>
      <c r="J23" s="48"/>
      <c r="K23" s="37">
        <v>1269</v>
      </c>
      <c r="L23" s="38"/>
      <c r="M23" s="38"/>
      <c r="N23" s="38"/>
      <c r="O23" s="38"/>
      <c r="P23" s="38"/>
      <c r="Q23" s="39"/>
      <c r="R23" s="37">
        <v>178</v>
      </c>
      <c r="S23" s="38"/>
      <c r="T23" s="38"/>
      <c r="U23" s="38"/>
      <c r="V23" s="38"/>
      <c r="W23" s="38"/>
      <c r="X23" s="39"/>
      <c r="Y23" s="37">
        <f t="shared" si="0"/>
        <v>1447</v>
      </c>
      <c r="Z23" s="43"/>
      <c r="AA23" s="43"/>
      <c r="AB23" s="43"/>
      <c r="AC23" s="43"/>
      <c r="AD23" s="43"/>
      <c r="AE23" s="44"/>
    </row>
    <row r="24" spans="1:31" ht="24" customHeight="1">
      <c r="A24" s="51"/>
      <c r="B24" s="48" t="s">
        <v>97</v>
      </c>
      <c r="C24" s="48"/>
      <c r="D24" s="48"/>
      <c r="E24" s="48"/>
      <c r="F24" s="48"/>
      <c r="G24" s="48"/>
      <c r="H24" s="48"/>
      <c r="I24" s="48"/>
      <c r="J24" s="48"/>
      <c r="K24" s="37">
        <v>16</v>
      </c>
      <c r="L24" s="38"/>
      <c r="M24" s="38"/>
      <c r="N24" s="38"/>
      <c r="O24" s="38"/>
      <c r="P24" s="38"/>
      <c r="Q24" s="39"/>
      <c r="R24" s="37">
        <v>0</v>
      </c>
      <c r="S24" s="38"/>
      <c r="T24" s="38"/>
      <c r="U24" s="38"/>
      <c r="V24" s="38"/>
      <c r="W24" s="38"/>
      <c r="X24" s="39"/>
      <c r="Y24" s="37">
        <f t="shared" si="0"/>
        <v>16</v>
      </c>
      <c r="Z24" s="43"/>
      <c r="AA24" s="43"/>
      <c r="AB24" s="43"/>
      <c r="AC24" s="43"/>
      <c r="AD24" s="43"/>
      <c r="AE24" s="44"/>
    </row>
    <row r="25" spans="1:31" ht="24" customHeight="1">
      <c r="A25" s="51"/>
      <c r="B25" s="48" t="s">
        <v>98</v>
      </c>
      <c r="C25" s="48"/>
      <c r="D25" s="48"/>
      <c r="E25" s="48"/>
      <c r="F25" s="48"/>
      <c r="G25" s="48"/>
      <c r="H25" s="48"/>
      <c r="I25" s="48"/>
      <c r="J25" s="48"/>
      <c r="K25" s="37">
        <v>0</v>
      </c>
      <c r="L25" s="38"/>
      <c r="M25" s="38"/>
      <c r="N25" s="38"/>
      <c r="O25" s="38"/>
      <c r="P25" s="38"/>
      <c r="Q25" s="39"/>
      <c r="R25" s="37">
        <v>0</v>
      </c>
      <c r="S25" s="38"/>
      <c r="T25" s="38"/>
      <c r="U25" s="38"/>
      <c r="V25" s="38"/>
      <c r="W25" s="38"/>
      <c r="X25" s="39"/>
      <c r="Y25" s="37">
        <f t="shared" si="0"/>
        <v>0</v>
      </c>
      <c r="Z25" s="43"/>
      <c r="AA25" s="43"/>
      <c r="AB25" s="43"/>
      <c r="AC25" s="43"/>
      <c r="AD25" s="43"/>
      <c r="AE25" s="44"/>
    </row>
    <row r="26" spans="1:31" ht="24" customHeight="1">
      <c r="A26" s="51"/>
      <c r="B26" s="48" t="s">
        <v>99</v>
      </c>
      <c r="C26" s="48"/>
      <c r="D26" s="48"/>
      <c r="E26" s="48"/>
      <c r="F26" s="48"/>
      <c r="G26" s="48"/>
      <c r="H26" s="48"/>
      <c r="I26" s="48"/>
      <c r="J26" s="48"/>
      <c r="K26" s="37">
        <v>12</v>
      </c>
      <c r="L26" s="38"/>
      <c r="M26" s="38"/>
      <c r="N26" s="38"/>
      <c r="O26" s="38"/>
      <c r="P26" s="38"/>
      <c r="Q26" s="39"/>
      <c r="R26" s="37">
        <v>2</v>
      </c>
      <c r="S26" s="38"/>
      <c r="T26" s="38"/>
      <c r="U26" s="38"/>
      <c r="V26" s="38"/>
      <c r="W26" s="38"/>
      <c r="X26" s="39"/>
      <c r="Y26" s="37">
        <f t="shared" si="0"/>
        <v>14</v>
      </c>
      <c r="Z26" s="43"/>
      <c r="AA26" s="43"/>
      <c r="AB26" s="43"/>
      <c r="AC26" s="43"/>
      <c r="AD26" s="43"/>
      <c r="AE26" s="44"/>
    </row>
    <row r="27" spans="1:31" ht="24" customHeight="1">
      <c r="A27" s="51"/>
      <c r="B27" s="48" t="s">
        <v>100</v>
      </c>
      <c r="C27" s="48"/>
      <c r="D27" s="48"/>
      <c r="E27" s="48"/>
      <c r="F27" s="48"/>
      <c r="G27" s="48"/>
      <c r="H27" s="48"/>
      <c r="I27" s="48"/>
      <c r="J27" s="48"/>
      <c r="K27" s="37">
        <v>1</v>
      </c>
      <c r="L27" s="38"/>
      <c r="M27" s="38"/>
      <c r="N27" s="38"/>
      <c r="O27" s="38"/>
      <c r="P27" s="38"/>
      <c r="Q27" s="39"/>
      <c r="R27" s="37">
        <v>1</v>
      </c>
      <c r="S27" s="38"/>
      <c r="T27" s="38"/>
      <c r="U27" s="38"/>
      <c r="V27" s="38"/>
      <c r="W27" s="38"/>
      <c r="X27" s="39"/>
      <c r="Y27" s="37">
        <f t="shared" si="0"/>
        <v>2</v>
      </c>
      <c r="Z27" s="43"/>
      <c r="AA27" s="43"/>
      <c r="AB27" s="43"/>
      <c r="AC27" s="43"/>
      <c r="AD27" s="43"/>
      <c r="AE27" s="44"/>
    </row>
    <row r="28" spans="1:31" ht="24" customHeight="1">
      <c r="A28" s="51"/>
      <c r="B28" s="48" t="s">
        <v>101</v>
      </c>
      <c r="C28" s="48"/>
      <c r="D28" s="48"/>
      <c r="E28" s="48"/>
      <c r="F28" s="48"/>
      <c r="G28" s="48"/>
      <c r="H28" s="48"/>
      <c r="I28" s="48"/>
      <c r="J28" s="48"/>
      <c r="K28" s="37">
        <v>19</v>
      </c>
      <c r="L28" s="38"/>
      <c r="M28" s="38"/>
      <c r="N28" s="38"/>
      <c r="O28" s="38"/>
      <c r="P28" s="38"/>
      <c r="Q28" s="39"/>
      <c r="R28" s="37">
        <v>1</v>
      </c>
      <c r="S28" s="38"/>
      <c r="T28" s="38"/>
      <c r="U28" s="38"/>
      <c r="V28" s="38"/>
      <c r="W28" s="38"/>
      <c r="X28" s="39"/>
      <c r="Y28" s="37">
        <f t="shared" si="0"/>
        <v>20</v>
      </c>
      <c r="Z28" s="43"/>
      <c r="AA28" s="43"/>
      <c r="AB28" s="43"/>
      <c r="AC28" s="43"/>
      <c r="AD28" s="43"/>
      <c r="AE28" s="44"/>
    </row>
    <row r="29" spans="1:31" ht="24" customHeight="1">
      <c r="A29" s="51"/>
      <c r="B29" s="48" t="s">
        <v>180</v>
      </c>
      <c r="C29" s="48"/>
      <c r="D29" s="48"/>
      <c r="E29" s="48"/>
      <c r="F29" s="48"/>
      <c r="G29" s="48"/>
      <c r="H29" s="48"/>
      <c r="I29" s="48"/>
      <c r="J29" s="48"/>
      <c r="K29" s="37">
        <v>11</v>
      </c>
      <c r="L29" s="38"/>
      <c r="M29" s="38"/>
      <c r="N29" s="38"/>
      <c r="O29" s="38"/>
      <c r="P29" s="38"/>
      <c r="Q29" s="39"/>
      <c r="R29" s="37">
        <v>1</v>
      </c>
      <c r="S29" s="38"/>
      <c r="T29" s="38"/>
      <c r="U29" s="38"/>
      <c r="V29" s="38"/>
      <c r="W29" s="38"/>
      <c r="X29" s="39"/>
      <c r="Y29" s="37">
        <f t="shared" si="0"/>
        <v>12</v>
      </c>
      <c r="Z29" s="43"/>
      <c r="AA29" s="43"/>
      <c r="AB29" s="43"/>
      <c r="AC29" s="43"/>
      <c r="AD29" s="43"/>
      <c r="AE29" s="44"/>
    </row>
    <row r="30" spans="1:31" ht="24" customHeight="1">
      <c r="A30" s="51"/>
      <c r="B30" s="48" t="s">
        <v>102</v>
      </c>
      <c r="C30" s="48"/>
      <c r="D30" s="48"/>
      <c r="E30" s="48"/>
      <c r="F30" s="48"/>
      <c r="G30" s="48"/>
      <c r="H30" s="48"/>
      <c r="I30" s="48"/>
      <c r="J30" s="48"/>
      <c r="K30" s="37">
        <v>147</v>
      </c>
      <c r="L30" s="38"/>
      <c r="M30" s="38"/>
      <c r="N30" s="38"/>
      <c r="O30" s="38"/>
      <c r="P30" s="38"/>
      <c r="Q30" s="39"/>
      <c r="R30" s="37">
        <v>21</v>
      </c>
      <c r="S30" s="38"/>
      <c r="T30" s="38"/>
      <c r="U30" s="38"/>
      <c r="V30" s="38"/>
      <c r="W30" s="38"/>
      <c r="X30" s="39"/>
      <c r="Y30" s="37">
        <f t="shared" si="0"/>
        <v>168</v>
      </c>
      <c r="Z30" s="43"/>
      <c r="AA30" s="43"/>
      <c r="AB30" s="43"/>
      <c r="AC30" s="43"/>
      <c r="AD30" s="43"/>
      <c r="AE30" s="44"/>
    </row>
    <row r="31" spans="1:31" ht="24" customHeight="1">
      <c r="A31" s="51"/>
      <c r="B31" s="48" t="s">
        <v>103</v>
      </c>
      <c r="C31" s="48"/>
      <c r="D31" s="48"/>
      <c r="E31" s="48"/>
      <c r="F31" s="48"/>
      <c r="G31" s="48"/>
      <c r="H31" s="48"/>
      <c r="I31" s="48"/>
      <c r="J31" s="48"/>
      <c r="K31" s="37">
        <v>32</v>
      </c>
      <c r="L31" s="38"/>
      <c r="M31" s="38"/>
      <c r="N31" s="38"/>
      <c r="O31" s="38"/>
      <c r="P31" s="38"/>
      <c r="Q31" s="39"/>
      <c r="R31" s="37">
        <v>6</v>
      </c>
      <c r="S31" s="38"/>
      <c r="T31" s="38"/>
      <c r="U31" s="38"/>
      <c r="V31" s="38"/>
      <c r="W31" s="38"/>
      <c r="X31" s="39"/>
      <c r="Y31" s="37">
        <f t="shared" si="0"/>
        <v>38</v>
      </c>
      <c r="Z31" s="43"/>
      <c r="AA31" s="43"/>
      <c r="AB31" s="43"/>
      <c r="AC31" s="43"/>
      <c r="AD31" s="43"/>
      <c r="AE31" s="44"/>
    </row>
    <row r="32" spans="1:31" ht="24" customHeight="1">
      <c r="A32" s="51"/>
      <c r="B32" s="48" t="s">
        <v>104</v>
      </c>
      <c r="C32" s="48"/>
      <c r="D32" s="48"/>
      <c r="E32" s="48"/>
      <c r="F32" s="48"/>
      <c r="G32" s="48"/>
      <c r="H32" s="48"/>
      <c r="I32" s="48"/>
      <c r="J32" s="48"/>
      <c r="K32" s="37">
        <v>70</v>
      </c>
      <c r="L32" s="38"/>
      <c r="M32" s="38"/>
      <c r="N32" s="38"/>
      <c r="O32" s="38"/>
      <c r="P32" s="38"/>
      <c r="Q32" s="39"/>
      <c r="R32" s="37">
        <v>8</v>
      </c>
      <c r="S32" s="38"/>
      <c r="T32" s="38"/>
      <c r="U32" s="38"/>
      <c r="V32" s="38"/>
      <c r="W32" s="38"/>
      <c r="X32" s="39"/>
      <c r="Y32" s="37">
        <f t="shared" si="0"/>
        <v>78</v>
      </c>
      <c r="Z32" s="43"/>
      <c r="AA32" s="43"/>
      <c r="AB32" s="43"/>
      <c r="AC32" s="43"/>
      <c r="AD32" s="43"/>
      <c r="AE32" s="44"/>
    </row>
    <row r="33" spans="1:31" ht="24" customHeight="1">
      <c r="A33" s="51"/>
      <c r="B33" s="48" t="s">
        <v>105</v>
      </c>
      <c r="C33" s="48"/>
      <c r="D33" s="48"/>
      <c r="E33" s="48"/>
      <c r="F33" s="48"/>
      <c r="G33" s="48"/>
      <c r="H33" s="48"/>
      <c r="I33" s="48"/>
      <c r="J33" s="48"/>
      <c r="K33" s="37">
        <v>7</v>
      </c>
      <c r="L33" s="38"/>
      <c r="M33" s="38"/>
      <c r="N33" s="38"/>
      <c r="O33" s="38"/>
      <c r="P33" s="38"/>
      <c r="Q33" s="39"/>
      <c r="R33" s="37">
        <v>0</v>
      </c>
      <c r="S33" s="38"/>
      <c r="T33" s="38"/>
      <c r="U33" s="38"/>
      <c r="V33" s="38"/>
      <c r="W33" s="38"/>
      <c r="X33" s="39"/>
      <c r="Y33" s="37">
        <f t="shared" si="0"/>
        <v>7</v>
      </c>
      <c r="Z33" s="43"/>
      <c r="AA33" s="43"/>
      <c r="AB33" s="43"/>
      <c r="AC33" s="43"/>
      <c r="AD33" s="43"/>
      <c r="AE33" s="44"/>
    </row>
    <row r="34" spans="1:31" ht="24" customHeight="1" thickBot="1">
      <c r="A34" s="52"/>
      <c r="B34" s="49" t="s">
        <v>106</v>
      </c>
      <c r="C34" s="49"/>
      <c r="D34" s="49"/>
      <c r="E34" s="49"/>
      <c r="F34" s="49"/>
      <c r="G34" s="49"/>
      <c r="H34" s="49"/>
      <c r="I34" s="49"/>
      <c r="J34" s="49"/>
      <c r="K34" s="40">
        <v>52</v>
      </c>
      <c r="L34" s="41"/>
      <c r="M34" s="41"/>
      <c r="N34" s="41"/>
      <c r="O34" s="41"/>
      <c r="P34" s="41"/>
      <c r="Q34" s="42"/>
      <c r="R34" s="40">
        <v>2</v>
      </c>
      <c r="S34" s="41"/>
      <c r="T34" s="41"/>
      <c r="U34" s="41"/>
      <c r="V34" s="41"/>
      <c r="W34" s="41"/>
      <c r="X34" s="42"/>
      <c r="Y34" s="40">
        <f t="shared" si="0"/>
        <v>54</v>
      </c>
      <c r="Z34" s="45"/>
      <c r="AA34" s="45"/>
      <c r="AB34" s="45"/>
      <c r="AC34" s="45"/>
      <c r="AD34" s="45"/>
      <c r="AE34" s="46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</sheetData>
  <sheetProtection/>
  <mergeCells count="115">
    <mergeCell ref="K6:AE6"/>
    <mergeCell ref="A6:J8"/>
    <mergeCell ref="Y7:AE7"/>
    <mergeCell ref="Y8:AE8"/>
    <mergeCell ref="K7:Q7"/>
    <mergeCell ref="K8:Q8"/>
    <mergeCell ref="R7:X7"/>
    <mergeCell ref="R8:X8"/>
    <mergeCell ref="Y15:AE15"/>
    <mergeCell ref="A4:Q5"/>
    <mergeCell ref="Y14:AE14"/>
    <mergeCell ref="K14:Q14"/>
    <mergeCell ref="Y13:AE13"/>
    <mergeCell ref="K13:Q13"/>
    <mergeCell ref="Y9:AE9"/>
    <mergeCell ref="K9:Q9"/>
    <mergeCell ref="Y12:AE12"/>
    <mergeCell ref="K12:Q12"/>
    <mergeCell ref="K18:Q18"/>
    <mergeCell ref="Y18:AE18"/>
    <mergeCell ref="Y17:AE17"/>
    <mergeCell ref="Y16:AE16"/>
    <mergeCell ref="K17:Q17"/>
    <mergeCell ref="R18:X18"/>
    <mergeCell ref="R17:X17"/>
    <mergeCell ref="Y11:AE11"/>
    <mergeCell ref="K11:Q11"/>
    <mergeCell ref="Y10:AE10"/>
    <mergeCell ref="B22:J22"/>
    <mergeCell ref="B21:J21"/>
    <mergeCell ref="K10:Q10"/>
    <mergeCell ref="K16:Q16"/>
    <mergeCell ref="K15:Q15"/>
    <mergeCell ref="B12:J12"/>
    <mergeCell ref="B11:J11"/>
    <mergeCell ref="B16:J16"/>
    <mergeCell ref="B26:J26"/>
    <mergeCell ref="B25:J25"/>
    <mergeCell ref="B24:J24"/>
    <mergeCell ref="B23:J23"/>
    <mergeCell ref="B17:J17"/>
    <mergeCell ref="A9:A34"/>
    <mergeCell ref="B9:J9"/>
    <mergeCell ref="B10:J10"/>
    <mergeCell ref="B20:J20"/>
    <mergeCell ref="B19:J19"/>
    <mergeCell ref="B18:J18"/>
    <mergeCell ref="B15:J15"/>
    <mergeCell ref="B14:J14"/>
    <mergeCell ref="B13:J13"/>
    <mergeCell ref="B27:J27"/>
    <mergeCell ref="B34:J34"/>
    <mergeCell ref="B33:J33"/>
    <mergeCell ref="B32:J32"/>
    <mergeCell ref="B31:J31"/>
    <mergeCell ref="Y25:AE25"/>
    <mergeCell ref="Y24:AE24"/>
    <mergeCell ref="K24:Q24"/>
    <mergeCell ref="K25:Q25"/>
    <mergeCell ref="B30:J30"/>
    <mergeCell ref="B29:J29"/>
    <mergeCell ref="B28:J28"/>
    <mergeCell ref="Y26:AE26"/>
    <mergeCell ref="K26:Q26"/>
    <mergeCell ref="K27:Q27"/>
    <mergeCell ref="Y30:AE30"/>
    <mergeCell ref="R30:X30"/>
    <mergeCell ref="K20:Q20"/>
    <mergeCell ref="Y23:AE23"/>
    <mergeCell ref="Y22:AE22"/>
    <mergeCell ref="Y21:AE21"/>
    <mergeCell ref="K21:Q21"/>
    <mergeCell ref="R21:X21"/>
    <mergeCell ref="R22:X22"/>
    <mergeCell ref="K22:Q22"/>
    <mergeCell ref="R23:X23"/>
    <mergeCell ref="A1:AE1"/>
    <mergeCell ref="Y29:AE29"/>
    <mergeCell ref="Y28:AE28"/>
    <mergeCell ref="Y27:AE27"/>
    <mergeCell ref="K23:Q23"/>
    <mergeCell ref="Y20:AE20"/>
    <mergeCell ref="Y19:AE19"/>
    <mergeCell ref="K19:Q19"/>
    <mergeCell ref="R19:X19"/>
    <mergeCell ref="R9:X9"/>
    <mergeCell ref="Y32:AE32"/>
    <mergeCell ref="Y34:AE34"/>
    <mergeCell ref="Y33:AE33"/>
    <mergeCell ref="Y31:AE31"/>
    <mergeCell ref="K32:Q32"/>
    <mergeCell ref="K33:Q33"/>
    <mergeCell ref="K34:Q34"/>
    <mergeCell ref="K28:Q28"/>
    <mergeCell ref="K29:Q29"/>
    <mergeCell ref="K30:Q30"/>
    <mergeCell ref="K31:Q31"/>
    <mergeCell ref="R10:X10"/>
    <mergeCell ref="R11:X11"/>
    <mergeCell ref="R12:X12"/>
    <mergeCell ref="R13:X13"/>
    <mergeCell ref="R34:X34"/>
    <mergeCell ref="R24:X24"/>
    <mergeCell ref="R25:X25"/>
    <mergeCell ref="R26:X26"/>
    <mergeCell ref="R27:X27"/>
    <mergeCell ref="R28:X28"/>
    <mergeCell ref="R29:X29"/>
    <mergeCell ref="R31:X31"/>
    <mergeCell ref="R32:X32"/>
    <mergeCell ref="R33:X33"/>
    <mergeCell ref="R14:X14"/>
    <mergeCell ref="R15:X15"/>
    <mergeCell ref="R16:X16"/>
    <mergeCell ref="R20:X20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AN27"/>
  <sheetViews>
    <sheetView zoomScale="75" zoomScaleNormal="75" zoomScalePageLayoutView="0" workbookViewId="0" topLeftCell="A1">
      <selection activeCell="G2" sqref="G2"/>
    </sheetView>
  </sheetViews>
  <sheetFormatPr defaultColWidth="2.625" defaultRowHeight="13.5"/>
  <cols>
    <col min="1" max="1" width="2.25390625" style="20" customWidth="1"/>
    <col min="2" max="3" width="2.00390625" style="20" customWidth="1"/>
    <col min="4" max="4" width="1.875" style="20" customWidth="1"/>
    <col min="5" max="8" width="3.125" style="20" customWidth="1"/>
    <col min="9" max="9" width="2.50390625" style="20" customWidth="1"/>
    <col min="10" max="10" width="2.125" style="20" customWidth="1"/>
    <col min="11" max="12" width="1.875" style="20" customWidth="1"/>
    <col min="13" max="16" width="3.375" style="20" customWidth="1"/>
    <col min="17" max="17" width="2.625" style="20" customWidth="1"/>
    <col min="18" max="18" width="1.75390625" style="20" customWidth="1"/>
    <col min="19" max="19" width="2.375" style="20" customWidth="1"/>
    <col min="20" max="20" width="1.875" style="20" customWidth="1"/>
    <col min="21" max="23" width="2.625" style="20" customWidth="1"/>
    <col min="24" max="24" width="3.875" style="20" customWidth="1"/>
    <col min="25" max="25" width="2.625" style="20" customWidth="1"/>
    <col min="26" max="26" width="1.37890625" style="20" customWidth="1"/>
    <col min="27" max="27" width="2.375" style="20" customWidth="1"/>
    <col min="28" max="28" width="1.875" style="20" customWidth="1"/>
    <col min="29" max="32" width="3.375" style="20" customWidth="1"/>
    <col min="33" max="33" width="2.375" style="20" customWidth="1"/>
    <col min="34" max="34" width="2.25390625" style="20" customWidth="1"/>
    <col min="35" max="35" width="2.375" style="20" customWidth="1"/>
    <col min="36" max="36" width="1.875" style="20" customWidth="1"/>
    <col min="37" max="37" width="2.375" style="20" customWidth="1"/>
    <col min="38" max="38" width="2.25390625" style="20" customWidth="1"/>
    <col min="39" max="39" width="2.375" style="20" customWidth="1"/>
    <col min="40" max="40" width="1.875" style="20" customWidth="1"/>
    <col min="41" max="16384" width="2.625" style="20" customWidth="1"/>
  </cols>
  <sheetData>
    <row r="1" ht="34.5" customHeight="1"/>
    <row r="6" ht="14.25" thickBot="1"/>
    <row r="7" spans="1:40" ht="23.25" customHeight="1">
      <c r="A7" s="55" t="s">
        <v>73</v>
      </c>
      <c r="B7" s="55"/>
      <c r="C7" s="55"/>
      <c r="D7" s="55"/>
      <c r="E7" s="55"/>
      <c r="F7" s="55"/>
      <c r="G7" s="55"/>
      <c r="H7" s="55"/>
      <c r="I7" s="55" t="s">
        <v>186</v>
      </c>
      <c r="J7" s="55"/>
      <c r="K7" s="55"/>
      <c r="L7" s="55"/>
      <c r="M7" s="55"/>
      <c r="N7" s="55"/>
      <c r="O7" s="55"/>
      <c r="P7" s="55"/>
      <c r="Q7" s="55" t="s">
        <v>150</v>
      </c>
      <c r="R7" s="55"/>
      <c r="S7" s="55"/>
      <c r="T7" s="55"/>
      <c r="U7" s="55"/>
      <c r="V7" s="55"/>
      <c r="W7" s="55"/>
      <c r="X7" s="55"/>
      <c r="Y7" s="55" t="s">
        <v>22</v>
      </c>
      <c r="Z7" s="55"/>
      <c r="AA7" s="55"/>
      <c r="AB7" s="55"/>
      <c r="AC7" s="55"/>
      <c r="AD7" s="55"/>
      <c r="AE7" s="55"/>
      <c r="AF7" s="55"/>
      <c r="AG7" s="317" t="s">
        <v>195</v>
      </c>
      <c r="AH7" s="136"/>
      <c r="AI7" s="136"/>
      <c r="AJ7" s="136"/>
      <c r="AK7" s="136"/>
      <c r="AL7" s="136"/>
      <c r="AM7" s="136"/>
      <c r="AN7" s="137"/>
    </row>
    <row r="8" spans="1:40" ht="23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87" t="s">
        <v>196</v>
      </c>
      <c r="AH8" s="188"/>
      <c r="AI8" s="188"/>
      <c r="AJ8" s="188"/>
      <c r="AK8" s="188"/>
      <c r="AL8" s="188"/>
      <c r="AM8" s="188"/>
      <c r="AN8" s="318"/>
    </row>
    <row r="9" spans="1:40" ht="21" customHeight="1">
      <c r="A9" s="190" t="s">
        <v>151</v>
      </c>
      <c r="B9" s="191"/>
      <c r="C9" s="191"/>
      <c r="D9" s="266"/>
      <c r="E9" s="265" t="s">
        <v>152</v>
      </c>
      <c r="F9" s="191"/>
      <c r="G9" s="191"/>
      <c r="H9" s="266"/>
      <c r="I9" s="265" t="s">
        <v>151</v>
      </c>
      <c r="J9" s="191"/>
      <c r="K9" s="191"/>
      <c r="L9" s="266"/>
      <c r="M9" s="265" t="s">
        <v>152</v>
      </c>
      <c r="N9" s="191"/>
      <c r="O9" s="191"/>
      <c r="P9" s="266"/>
      <c r="Q9" s="265" t="s">
        <v>151</v>
      </c>
      <c r="R9" s="191"/>
      <c r="S9" s="191"/>
      <c r="T9" s="266"/>
      <c r="U9" s="265" t="s">
        <v>152</v>
      </c>
      <c r="V9" s="191"/>
      <c r="W9" s="191"/>
      <c r="X9" s="266"/>
      <c r="Y9" s="265" t="s">
        <v>151</v>
      </c>
      <c r="Z9" s="191"/>
      <c r="AA9" s="191"/>
      <c r="AB9" s="191"/>
      <c r="AC9" s="190" t="s">
        <v>152</v>
      </c>
      <c r="AD9" s="191"/>
      <c r="AE9" s="191"/>
      <c r="AF9" s="266"/>
      <c r="AG9" s="265" t="s">
        <v>194</v>
      </c>
      <c r="AH9" s="191"/>
      <c r="AI9" s="191"/>
      <c r="AJ9" s="192"/>
      <c r="AK9" s="190" t="s">
        <v>74</v>
      </c>
      <c r="AL9" s="191"/>
      <c r="AM9" s="191"/>
      <c r="AN9" s="322"/>
    </row>
    <row r="10" spans="1:40" ht="21" customHeight="1">
      <c r="A10" s="323" t="s">
        <v>153</v>
      </c>
      <c r="B10" s="324"/>
      <c r="C10" s="324"/>
      <c r="D10" s="325"/>
      <c r="E10" s="141" t="s">
        <v>154</v>
      </c>
      <c r="F10" s="76"/>
      <c r="G10" s="76"/>
      <c r="H10" s="77"/>
      <c r="I10" s="255" t="s">
        <v>219</v>
      </c>
      <c r="J10" s="324"/>
      <c r="K10" s="324"/>
      <c r="L10" s="325"/>
      <c r="M10" s="141" t="s">
        <v>154</v>
      </c>
      <c r="N10" s="76"/>
      <c r="O10" s="76"/>
      <c r="P10" s="77"/>
      <c r="Q10" s="255" t="s">
        <v>218</v>
      </c>
      <c r="R10" s="324"/>
      <c r="S10" s="324"/>
      <c r="T10" s="325"/>
      <c r="U10" s="141" t="s">
        <v>154</v>
      </c>
      <c r="V10" s="76"/>
      <c r="W10" s="76"/>
      <c r="X10" s="77"/>
      <c r="Y10" s="255" t="s">
        <v>218</v>
      </c>
      <c r="Z10" s="324"/>
      <c r="AA10" s="324"/>
      <c r="AB10" s="324"/>
      <c r="AC10" s="187" t="s">
        <v>154</v>
      </c>
      <c r="AD10" s="188"/>
      <c r="AE10" s="188"/>
      <c r="AF10" s="320"/>
      <c r="AG10" s="321"/>
      <c r="AH10" s="188"/>
      <c r="AI10" s="188"/>
      <c r="AJ10" s="189"/>
      <c r="AK10" s="187"/>
      <c r="AL10" s="188"/>
      <c r="AM10" s="188"/>
      <c r="AN10" s="318"/>
    </row>
    <row r="11" spans="1:40" ht="42" customHeight="1">
      <c r="A11" s="181">
        <v>403</v>
      </c>
      <c r="B11" s="182"/>
      <c r="C11" s="182"/>
      <c r="D11" s="183"/>
      <c r="E11" s="181">
        <v>2573289</v>
      </c>
      <c r="F11" s="182"/>
      <c r="G11" s="182"/>
      <c r="H11" s="183"/>
      <c r="I11" s="181">
        <v>596</v>
      </c>
      <c r="J11" s="182"/>
      <c r="K11" s="182"/>
      <c r="L11" s="183"/>
      <c r="M11" s="181">
        <v>4850083</v>
      </c>
      <c r="N11" s="182"/>
      <c r="O11" s="182"/>
      <c r="P11" s="183"/>
      <c r="Q11" s="181">
        <v>591</v>
      </c>
      <c r="R11" s="182"/>
      <c r="S11" s="182"/>
      <c r="T11" s="183"/>
      <c r="U11" s="181">
        <v>9622547</v>
      </c>
      <c r="V11" s="182"/>
      <c r="W11" s="182"/>
      <c r="X11" s="183"/>
      <c r="Y11" s="100">
        <f>SUM('58'!H11:K11)+SUM('58'!P11:S11)+SUM('58'!X11:AA11)+SUM('58'!AF11:AI11)+SUM('59'!A11:D11)+SUM('59'!I11:L11)+SUM('59'!Q11:T11)+SUM('59'!Y11:AB11)+SUM('59'!AG11:AJ11)+SUM('60'!H11:K11)+SUM('60'!P11:S11)+SUM('60'!X11:AA11)+SUM('60'!AF11:AI11)+SUM('61'!A11:D11)+SUM('61'!I11:L11)+SUM('61'!Q11:T11)</f>
        <v>5420</v>
      </c>
      <c r="Z11" s="101"/>
      <c r="AA11" s="101"/>
      <c r="AB11" s="316"/>
      <c r="AC11" s="100">
        <f>SUM('58'!L11:O11)+SUM('58'!T11:W11)+SUM('58'!AB11:AE11)+SUM('58'!AJ11:AM11)+SUM('59'!E11:H11)+SUM('59'!M11:P11)+SUM('59'!U11:X11)+SUM('59'!AC11:AF11)+SUM('59'!AK11:AN11)+SUM('60'!L11:O11)+SUM('60'!T11:W11)+SUM('60'!AB11:AE11)+SUM('60'!AJ11:AM11)+SUM('61'!E11:H11)+SUM('61'!M11:P11)+SUM('61'!U11:X11)</f>
        <v>32512753</v>
      </c>
      <c r="AD11" s="101"/>
      <c r="AE11" s="101"/>
      <c r="AF11" s="316"/>
      <c r="AG11" s="313">
        <f>Y11/$Y$26*100</f>
        <v>76.14498454622085</v>
      </c>
      <c r="AH11" s="314"/>
      <c r="AI11" s="314"/>
      <c r="AJ11" s="315"/>
      <c r="AK11" s="313">
        <f>AC11/$AC$26*100</f>
        <v>75.85947739928973</v>
      </c>
      <c r="AL11" s="314"/>
      <c r="AM11" s="314"/>
      <c r="AN11" s="319"/>
    </row>
    <row r="12" spans="1:40" ht="42" customHeight="1">
      <c r="A12" s="181">
        <v>6</v>
      </c>
      <c r="B12" s="182"/>
      <c r="C12" s="182"/>
      <c r="D12" s="183"/>
      <c r="E12" s="181">
        <v>36521</v>
      </c>
      <c r="F12" s="182"/>
      <c r="G12" s="182"/>
      <c r="H12" s="183"/>
      <c r="I12" s="181">
        <v>5</v>
      </c>
      <c r="J12" s="182"/>
      <c r="K12" s="182"/>
      <c r="L12" s="183"/>
      <c r="M12" s="181">
        <v>35870</v>
      </c>
      <c r="N12" s="182"/>
      <c r="O12" s="182"/>
      <c r="P12" s="183"/>
      <c r="Q12" s="181">
        <v>1</v>
      </c>
      <c r="R12" s="182"/>
      <c r="S12" s="182"/>
      <c r="T12" s="183"/>
      <c r="U12" s="181">
        <v>10771</v>
      </c>
      <c r="V12" s="182"/>
      <c r="W12" s="182"/>
      <c r="X12" s="183"/>
      <c r="Y12" s="100">
        <f>SUM('58'!H12:K12)+SUM('58'!P12:S12)+SUM('58'!X12:AA12)+SUM('58'!AF12:AI12)+SUM('59'!A12:D12)+SUM('59'!I12:L12)+SUM('59'!Q12:T12)+SUM('59'!Y12:AB12)+SUM('59'!AG12:AJ12)+SUM('60'!H12:K12)+SUM('60'!P12:S12)+SUM('60'!X12:AA12)+SUM('60'!AF12:AI12)+SUM('61'!A12:D12)+SUM('61'!I12:L12)+SUM('61'!Q12:T12)</f>
        <v>338</v>
      </c>
      <c r="Z12" s="101"/>
      <c r="AA12" s="101"/>
      <c r="AB12" s="316"/>
      <c r="AC12" s="100">
        <f>SUM('58'!L12:O12)+SUM('58'!T12:W12)+SUM('58'!AB12:AE12)+SUM('58'!AJ12:AM12)+SUM('59'!E12:H12)+SUM('59'!M12:P12)+SUM('59'!U12:X12)+SUM('59'!AC12:AF12)+SUM('59'!AK12:AN12)+SUM('60'!L12:O12)+SUM('60'!T12:W12)+SUM('60'!AB12:AE12)+SUM('60'!AJ12:AM12)+SUM('61'!E12:H12)+SUM('61'!M12:P12)+SUM('61'!U12:X12)</f>
        <v>1280017</v>
      </c>
      <c r="AD12" s="101"/>
      <c r="AE12" s="101"/>
      <c r="AF12" s="316"/>
      <c r="AG12" s="313">
        <f aca="true" t="shared" si="0" ref="AG12:AG26">Y12/$Y$26*100</f>
        <v>4.7485248665355435</v>
      </c>
      <c r="AH12" s="314"/>
      <c r="AI12" s="314"/>
      <c r="AJ12" s="315"/>
      <c r="AK12" s="313">
        <f aca="true" t="shared" si="1" ref="AK12:AK26">AC12/$AC$26*100</f>
        <v>2.9865640932407858</v>
      </c>
      <c r="AL12" s="314"/>
      <c r="AM12" s="314"/>
      <c r="AN12" s="319"/>
    </row>
    <row r="13" spans="1:40" ht="42" customHeight="1">
      <c r="A13" s="204">
        <f>SUM(A11:D12)</f>
        <v>409</v>
      </c>
      <c r="B13" s="205"/>
      <c r="C13" s="205"/>
      <c r="D13" s="206"/>
      <c r="E13" s="204">
        <f>SUM(E11:H12)</f>
        <v>2609810</v>
      </c>
      <c r="F13" s="205"/>
      <c r="G13" s="205"/>
      <c r="H13" s="206"/>
      <c r="I13" s="204">
        <f>SUM(I11:L12)</f>
        <v>601</v>
      </c>
      <c r="J13" s="205"/>
      <c r="K13" s="205"/>
      <c r="L13" s="206"/>
      <c r="M13" s="204">
        <f>SUM(M11:P12)</f>
        <v>4885953</v>
      </c>
      <c r="N13" s="205"/>
      <c r="O13" s="205"/>
      <c r="P13" s="206"/>
      <c r="Q13" s="204">
        <f>SUM(Q11:T12)</f>
        <v>592</v>
      </c>
      <c r="R13" s="205"/>
      <c r="S13" s="205"/>
      <c r="T13" s="206"/>
      <c r="U13" s="204">
        <f>SUM(U11:X12)</f>
        <v>9633318</v>
      </c>
      <c r="V13" s="205"/>
      <c r="W13" s="205"/>
      <c r="X13" s="206"/>
      <c r="Y13" s="100">
        <f>SUM('58'!H13:K13)+SUM('58'!P13:S13)+SUM('58'!X13:AA13)+SUM('58'!AF13:AI13)+SUM('59'!A13:D13)+SUM('59'!I13:L13)+SUM('59'!Q13:T13)+SUM('59'!Y13:AB13)+SUM('59'!AG13:AJ13)+SUM('60'!H13:K13)+SUM('60'!P13:S13)+SUM('60'!X13:AA13)+SUM('60'!AF13:AI13)+SUM('61'!A13:D13)+SUM('61'!I13:L13)+SUM('61'!Q13:T13)</f>
        <v>5758</v>
      </c>
      <c r="Z13" s="101"/>
      <c r="AA13" s="101"/>
      <c r="AB13" s="316"/>
      <c r="AC13" s="100">
        <f>SUM('58'!L13:O13)+SUM('58'!T13:W13)+SUM('58'!AB13:AE13)+SUM('58'!AJ13:AM13)+SUM('59'!E13:H13)+SUM('59'!M13:P13)+SUM('59'!U13:X13)+SUM('59'!AC13:AF13)+SUM('59'!AK13:AN13)+SUM('60'!L13:O13)+SUM('60'!T13:W13)+SUM('60'!AB13:AE13)+SUM('60'!AJ13:AM13)+SUM('61'!E13:H13)+SUM('61'!M13:P13)+SUM('61'!U13:X13)</f>
        <v>33792770</v>
      </c>
      <c r="AD13" s="101"/>
      <c r="AE13" s="101"/>
      <c r="AF13" s="316"/>
      <c r="AG13" s="313">
        <f t="shared" si="0"/>
        <v>80.89350941275639</v>
      </c>
      <c r="AH13" s="314"/>
      <c r="AI13" s="314"/>
      <c r="AJ13" s="315"/>
      <c r="AK13" s="313">
        <f t="shared" si="1"/>
        <v>78.84604149253052</v>
      </c>
      <c r="AL13" s="314"/>
      <c r="AM13" s="314"/>
      <c r="AN13" s="319"/>
    </row>
    <row r="14" spans="1:40" ht="42" customHeight="1">
      <c r="A14" s="181">
        <v>0</v>
      </c>
      <c r="B14" s="182"/>
      <c r="C14" s="182"/>
      <c r="D14" s="183"/>
      <c r="E14" s="181">
        <v>0</v>
      </c>
      <c r="F14" s="182"/>
      <c r="G14" s="182"/>
      <c r="H14" s="183"/>
      <c r="I14" s="181">
        <v>0</v>
      </c>
      <c r="J14" s="182"/>
      <c r="K14" s="182"/>
      <c r="L14" s="183"/>
      <c r="M14" s="181">
        <v>0</v>
      </c>
      <c r="N14" s="182"/>
      <c r="O14" s="182"/>
      <c r="P14" s="183"/>
      <c r="Q14" s="181">
        <v>0</v>
      </c>
      <c r="R14" s="182"/>
      <c r="S14" s="182"/>
      <c r="T14" s="183"/>
      <c r="U14" s="181">
        <v>0</v>
      </c>
      <c r="V14" s="182"/>
      <c r="W14" s="182"/>
      <c r="X14" s="183"/>
      <c r="Y14" s="100">
        <f>SUM('58'!H14:K14)+SUM('58'!P14:S14)+SUM('58'!X14:AA14)+SUM('58'!AF14:AI14)+SUM('59'!A14:D14)+SUM('59'!I14:L14)+SUM('59'!Q14:T14)+SUM('59'!Y14:AB14)+SUM('59'!AG14:AJ14)+SUM('60'!H14:K14)+SUM('60'!P14:S14)+SUM('60'!X14:AA14)+SUM('60'!AF14:AI14)+SUM('61'!A14:D14)+SUM('61'!I14:L14)+SUM('61'!Q14:T14)</f>
        <v>0</v>
      </c>
      <c r="Z14" s="101"/>
      <c r="AA14" s="101"/>
      <c r="AB14" s="316"/>
      <c r="AC14" s="100">
        <f>SUM('58'!L14:O14)+SUM('58'!T14:W14)+SUM('58'!AB14:AE14)+SUM('58'!AJ14:AM14)+SUM('59'!E14:H14)+SUM('59'!M14:P14)+SUM('59'!U14:X14)+SUM('59'!AC14:AF14)+SUM('59'!AK14:AN14)+SUM('60'!L14:O14)+SUM('60'!T14:W14)+SUM('60'!AB14:AE14)+SUM('60'!AJ14:AM14)+SUM('61'!E14:H14)+SUM('61'!M14:P14)+SUM('61'!U14:X14)</f>
        <v>0</v>
      </c>
      <c r="AD14" s="101"/>
      <c r="AE14" s="101"/>
      <c r="AF14" s="316"/>
      <c r="AG14" s="313">
        <f t="shared" si="0"/>
        <v>0</v>
      </c>
      <c r="AH14" s="314"/>
      <c r="AI14" s="314"/>
      <c r="AJ14" s="315"/>
      <c r="AK14" s="313">
        <f t="shared" si="1"/>
        <v>0</v>
      </c>
      <c r="AL14" s="314"/>
      <c r="AM14" s="314"/>
      <c r="AN14" s="319"/>
    </row>
    <row r="15" spans="1:40" ht="42" customHeight="1">
      <c r="A15" s="181">
        <v>0</v>
      </c>
      <c r="B15" s="182"/>
      <c r="C15" s="182"/>
      <c r="D15" s="183"/>
      <c r="E15" s="181">
        <v>0</v>
      </c>
      <c r="F15" s="182"/>
      <c r="G15" s="182"/>
      <c r="H15" s="183"/>
      <c r="I15" s="181">
        <v>0</v>
      </c>
      <c r="J15" s="182"/>
      <c r="K15" s="182"/>
      <c r="L15" s="183"/>
      <c r="M15" s="181">
        <v>0</v>
      </c>
      <c r="N15" s="182"/>
      <c r="O15" s="182"/>
      <c r="P15" s="183"/>
      <c r="Q15" s="181">
        <v>0</v>
      </c>
      <c r="R15" s="182"/>
      <c r="S15" s="182"/>
      <c r="T15" s="183"/>
      <c r="U15" s="181">
        <v>0</v>
      </c>
      <c r="V15" s="182"/>
      <c r="W15" s="182"/>
      <c r="X15" s="183"/>
      <c r="Y15" s="100">
        <f>SUM('58'!H15:K15)+SUM('58'!P15:S15)+SUM('58'!X15:AA15)+SUM('58'!AF15:AI15)+SUM('59'!A15:D15)+SUM('59'!I15:L15)+SUM('59'!Q15:T15)+SUM('59'!Y15:AB15)+SUM('59'!AG15:AJ15)+SUM('60'!H15:K15)+SUM('60'!P15:S15)+SUM('60'!X15:AA15)+SUM('60'!AF15:AI15)+SUM('61'!A15:D15)+SUM('61'!I15:L15)+SUM('61'!Q15:T15)</f>
        <v>0</v>
      </c>
      <c r="Z15" s="101"/>
      <c r="AA15" s="101"/>
      <c r="AB15" s="316"/>
      <c r="AC15" s="100">
        <f>SUM('58'!L15:O15)+SUM('58'!T15:W15)+SUM('58'!AB15:AE15)+SUM('58'!AJ15:AM15)+SUM('59'!E15:H15)+SUM('59'!M15:P15)+SUM('59'!U15:X15)+SUM('59'!AC15:AF15)+SUM('59'!AK15:AN15)+SUM('60'!L15:O15)+SUM('60'!T15:W15)+SUM('60'!AB15:AE15)+SUM('60'!AJ15:AM15)+SUM('61'!E15:H15)+SUM('61'!M15:P15)+SUM('61'!U15:X15)</f>
        <v>0</v>
      </c>
      <c r="AD15" s="101"/>
      <c r="AE15" s="101"/>
      <c r="AF15" s="316"/>
      <c r="AG15" s="313">
        <f t="shared" si="0"/>
        <v>0</v>
      </c>
      <c r="AH15" s="314"/>
      <c r="AI15" s="314"/>
      <c r="AJ15" s="315"/>
      <c r="AK15" s="313">
        <f t="shared" si="1"/>
        <v>0</v>
      </c>
      <c r="AL15" s="314"/>
      <c r="AM15" s="314"/>
      <c r="AN15" s="319"/>
    </row>
    <row r="16" spans="1:40" ht="42" customHeight="1">
      <c r="A16" s="204">
        <f>SUM(A14:D15)</f>
        <v>0</v>
      </c>
      <c r="B16" s="205"/>
      <c r="C16" s="205"/>
      <c r="D16" s="206"/>
      <c r="E16" s="204">
        <f>SUM(E14:H15)</f>
        <v>0</v>
      </c>
      <c r="F16" s="205"/>
      <c r="G16" s="205"/>
      <c r="H16" s="206"/>
      <c r="I16" s="204">
        <f>SUM(I14:L15)</f>
        <v>0</v>
      </c>
      <c r="J16" s="205"/>
      <c r="K16" s="205"/>
      <c r="L16" s="206"/>
      <c r="M16" s="204">
        <f>SUM(M14:P15)</f>
        <v>0</v>
      </c>
      <c r="N16" s="205"/>
      <c r="O16" s="205"/>
      <c r="P16" s="206"/>
      <c r="Q16" s="204">
        <f>SUM(Q14:T15)</f>
        <v>0</v>
      </c>
      <c r="R16" s="205"/>
      <c r="S16" s="205"/>
      <c r="T16" s="206"/>
      <c r="U16" s="204">
        <f>SUM(U14:X15)</f>
        <v>0</v>
      </c>
      <c r="V16" s="205"/>
      <c r="W16" s="205"/>
      <c r="X16" s="206"/>
      <c r="Y16" s="100">
        <f>SUM('58'!H16:K16)+SUM('58'!P16:S16)+SUM('58'!X16:AA16)+SUM('58'!AF16:AI16)+SUM('59'!A16:D16)+SUM('59'!I16:L16)+SUM('59'!Q16:T16)+SUM('59'!Y16:AB16)+SUM('59'!AG16:AJ16)+SUM('60'!H16:K16)+SUM('60'!P16:S16)+SUM('60'!X16:AA16)+SUM('60'!AF16:AI16)+SUM('61'!A16:D16)+SUM('61'!I16:L16)+SUM('61'!Q16:T16)</f>
        <v>0</v>
      </c>
      <c r="Z16" s="101"/>
      <c r="AA16" s="101"/>
      <c r="AB16" s="316"/>
      <c r="AC16" s="100">
        <f>SUM('58'!L16:O16)+SUM('58'!T16:W16)+SUM('58'!AB16:AE16)+SUM('58'!AJ16:AM16)+SUM('59'!E16:H16)+SUM('59'!M16:P16)+SUM('59'!U16:X16)+SUM('59'!AC16:AF16)+SUM('59'!AK16:AN16)+SUM('60'!L16:O16)+SUM('60'!T16:W16)+SUM('60'!AB16:AE16)+SUM('60'!AJ16:AM16)+SUM('61'!E16:H16)+SUM('61'!M16:P16)+SUM('61'!U16:X16)</f>
        <v>0</v>
      </c>
      <c r="AD16" s="101"/>
      <c r="AE16" s="101"/>
      <c r="AF16" s="316"/>
      <c r="AG16" s="313">
        <f t="shared" si="0"/>
        <v>0</v>
      </c>
      <c r="AH16" s="314"/>
      <c r="AI16" s="314"/>
      <c r="AJ16" s="315"/>
      <c r="AK16" s="313">
        <f t="shared" si="1"/>
        <v>0</v>
      </c>
      <c r="AL16" s="314"/>
      <c r="AM16" s="314"/>
      <c r="AN16" s="319"/>
    </row>
    <row r="17" spans="1:40" ht="42" customHeight="1">
      <c r="A17" s="181">
        <v>79</v>
      </c>
      <c r="B17" s="182"/>
      <c r="C17" s="182"/>
      <c r="D17" s="183"/>
      <c r="E17" s="181">
        <v>502806</v>
      </c>
      <c r="F17" s="182"/>
      <c r="G17" s="182"/>
      <c r="H17" s="183"/>
      <c r="I17" s="181">
        <v>180</v>
      </c>
      <c r="J17" s="182"/>
      <c r="K17" s="182"/>
      <c r="L17" s="183"/>
      <c r="M17" s="181">
        <v>1457915</v>
      </c>
      <c r="N17" s="182"/>
      <c r="O17" s="182"/>
      <c r="P17" s="183"/>
      <c r="Q17" s="181">
        <v>180</v>
      </c>
      <c r="R17" s="182"/>
      <c r="S17" s="182"/>
      <c r="T17" s="183"/>
      <c r="U17" s="181">
        <v>3363702</v>
      </c>
      <c r="V17" s="182"/>
      <c r="W17" s="182"/>
      <c r="X17" s="183"/>
      <c r="Y17" s="100">
        <f>SUM('58'!H17:K17)+SUM('58'!P17:S17)+SUM('58'!X17:AA17)+SUM('58'!AF17:AI17)+SUM('59'!A17:D17)+SUM('59'!I17:L17)+SUM('59'!Q17:T17)+SUM('59'!Y17:AB17)+SUM('59'!AG17:AJ17)+SUM('60'!H17:K17)+SUM('60'!P17:S17)+SUM('60'!X17:AA17)+SUM('60'!AF17:AI17)+SUM('61'!A17:D17)+SUM('61'!I17:L17)+SUM('61'!Q17:T17)</f>
        <v>1255</v>
      </c>
      <c r="Z17" s="101"/>
      <c r="AA17" s="101"/>
      <c r="AB17" s="316"/>
      <c r="AC17" s="100">
        <f>SUM('58'!L17:O17)+SUM('58'!T17:W17)+SUM('58'!AB17:AE17)+SUM('58'!AJ17:AM17)+SUM('59'!E17:H17)+SUM('59'!M17:P17)+SUM('59'!U17:X17)+SUM('59'!AC17:AF17)+SUM('59'!AK17:AN17)+SUM('60'!L17:O17)+SUM('60'!T17:W17)+SUM('60'!AB17:AE17)+SUM('60'!AJ17:AM17)+SUM('61'!E17:H17)+SUM('61'!M17:P17)+SUM('61'!U17:X17)</f>
        <v>8641648</v>
      </c>
      <c r="AD17" s="101"/>
      <c r="AE17" s="101"/>
      <c r="AF17" s="316"/>
      <c r="AG17" s="313">
        <f t="shared" si="0"/>
        <v>17.6313571227873</v>
      </c>
      <c r="AH17" s="314"/>
      <c r="AI17" s="314"/>
      <c r="AJ17" s="315"/>
      <c r="AK17" s="313">
        <f t="shared" si="1"/>
        <v>20.162885042328384</v>
      </c>
      <c r="AL17" s="314"/>
      <c r="AM17" s="314"/>
      <c r="AN17" s="319"/>
    </row>
    <row r="18" spans="1:40" ht="42" customHeight="1">
      <c r="A18" s="181">
        <v>2</v>
      </c>
      <c r="B18" s="182"/>
      <c r="C18" s="182"/>
      <c r="D18" s="183"/>
      <c r="E18" s="181">
        <v>12618</v>
      </c>
      <c r="F18" s="182"/>
      <c r="G18" s="182"/>
      <c r="H18" s="183"/>
      <c r="I18" s="181">
        <v>2</v>
      </c>
      <c r="J18" s="182"/>
      <c r="K18" s="182"/>
      <c r="L18" s="183"/>
      <c r="M18" s="181">
        <v>14014</v>
      </c>
      <c r="N18" s="182"/>
      <c r="O18" s="182"/>
      <c r="P18" s="183"/>
      <c r="Q18" s="181">
        <v>0</v>
      </c>
      <c r="R18" s="182"/>
      <c r="S18" s="182"/>
      <c r="T18" s="183"/>
      <c r="U18" s="181">
        <v>0</v>
      </c>
      <c r="V18" s="182"/>
      <c r="W18" s="182"/>
      <c r="X18" s="183"/>
      <c r="Y18" s="100">
        <f>SUM('58'!H18:K18)+SUM('58'!P18:S18)+SUM('58'!X18:AA18)+SUM('58'!AF18:AI18)+SUM('59'!A18:D18)+SUM('59'!I18:L18)+SUM('59'!Q18:T18)+SUM('59'!Y18:AB18)+SUM('59'!AG18:AJ18)+SUM('60'!H18:K18)+SUM('60'!P18:S18)+SUM('60'!X18:AA18)+SUM('60'!AF18:AI18)+SUM('61'!A18:D18)+SUM('61'!I18:L18)+SUM('61'!Q18:T18)</f>
        <v>68</v>
      </c>
      <c r="Z18" s="101"/>
      <c r="AA18" s="101"/>
      <c r="AB18" s="316"/>
      <c r="AC18" s="100">
        <f>SUM('58'!L18:O18)+SUM('58'!T18:W18)+SUM('58'!AB18:AE18)+SUM('58'!AJ18:AM18)+SUM('59'!E18:H18)+SUM('59'!M18:P18)+SUM('59'!U18:X18)+SUM('59'!AC18:AF18)+SUM('59'!AK18:AN18)+SUM('60'!L18:O18)+SUM('60'!T18:W18)+SUM('60'!AB18:AE18)+SUM('60'!AJ18:AM18)+SUM('61'!E18:H18)+SUM('61'!M18:P18)+SUM('61'!U18:X18)</f>
        <v>268640</v>
      </c>
      <c r="AD18" s="101"/>
      <c r="AE18" s="101"/>
      <c r="AF18" s="316"/>
      <c r="AG18" s="313">
        <f t="shared" si="0"/>
        <v>0.9553245293621804</v>
      </c>
      <c r="AH18" s="314"/>
      <c r="AI18" s="314"/>
      <c r="AJ18" s="315"/>
      <c r="AK18" s="313">
        <f t="shared" si="1"/>
        <v>0.6267968144237184</v>
      </c>
      <c r="AL18" s="314"/>
      <c r="AM18" s="314"/>
      <c r="AN18" s="319"/>
    </row>
    <row r="19" spans="1:40" ht="42" customHeight="1">
      <c r="A19" s="204">
        <f>SUM(A17:D18)</f>
        <v>81</v>
      </c>
      <c r="B19" s="205"/>
      <c r="C19" s="205"/>
      <c r="D19" s="206"/>
      <c r="E19" s="204">
        <f>SUM(E17:H18)</f>
        <v>515424</v>
      </c>
      <c r="F19" s="205"/>
      <c r="G19" s="205"/>
      <c r="H19" s="206"/>
      <c r="I19" s="204">
        <f>SUM(I17:L18)</f>
        <v>182</v>
      </c>
      <c r="J19" s="205"/>
      <c r="K19" s="205"/>
      <c r="L19" s="206"/>
      <c r="M19" s="204">
        <f>SUM(M17:P18)</f>
        <v>1471929</v>
      </c>
      <c r="N19" s="205"/>
      <c r="O19" s="205"/>
      <c r="P19" s="206"/>
      <c r="Q19" s="204">
        <f>SUM(Q17:T18)</f>
        <v>180</v>
      </c>
      <c r="R19" s="205"/>
      <c r="S19" s="205"/>
      <c r="T19" s="206"/>
      <c r="U19" s="204">
        <f>SUM(U17:X18)</f>
        <v>3363702</v>
      </c>
      <c r="V19" s="205"/>
      <c r="W19" s="205"/>
      <c r="X19" s="206"/>
      <c r="Y19" s="100">
        <f>SUM('58'!H19:K19)+SUM('58'!P19:S19)+SUM('58'!X19:AA19)+SUM('58'!AF19:AI19)+SUM('59'!A19:D19)+SUM('59'!I19:L19)+SUM('59'!Q19:T19)+SUM('59'!Y19:AB19)+SUM('59'!AG19:AJ19)+SUM('60'!H19:K19)+SUM('60'!P19:S19)+SUM('60'!X19:AA19)+SUM('60'!AF19:AI19)+SUM('61'!A19:D19)+SUM('61'!I19:L19)+SUM('61'!Q19:T19)</f>
        <v>1323</v>
      </c>
      <c r="Z19" s="101"/>
      <c r="AA19" s="101"/>
      <c r="AB19" s="316"/>
      <c r="AC19" s="100">
        <f>SUM('58'!L19:O19)+SUM('58'!T19:W19)+SUM('58'!AB19:AE19)+SUM('58'!AJ19:AM19)+SUM('59'!E19:H19)+SUM('59'!M19:P19)+SUM('59'!U19:X19)+SUM('59'!AC19:AF19)+SUM('59'!AK19:AN19)+SUM('60'!L19:O19)+SUM('60'!T19:W19)+SUM('60'!AB19:AE19)+SUM('60'!AJ19:AM19)+SUM('61'!E19:H19)+SUM('61'!M19:P19)+SUM('61'!U19:X19)</f>
        <v>8910288</v>
      </c>
      <c r="AD19" s="101"/>
      <c r="AE19" s="101"/>
      <c r="AF19" s="316"/>
      <c r="AG19" s="313">
        <f t="shared" si="0"/>
        <v>18.58668165214948</v>
      </c>
      <c r="AH19" s="314"/>
      <c r="AI19" s="314"/>
      <c r="AJ19" s="315"/>
      <c r="AK19" s="313">
        <f t="shared" si="1"/>
        <v>20.7896818567521</v>
      </c>
      <c r="AL19" s="314"/>
      <c r="AM19" s="314"/>
      <c r="AN19" s="319"/>
    </row>
    <row r="20" spans="1:40" ht="42" customHeight="1">
      <c r="A20" s="181">
        <v>2</v>
      </c>
      <c r="B20" s="182"/>
      <c r="C20" s="182"/>
      <c r="D20" s="183"/>
      <c r="E20" s="181">
        <v>12489</v>
      </c>
      <c r="F20" s="182"/>
      <c r="G20" s="182"/>
      <c r="H20" s="183"/>
      <c r="I20" s="181">
        <v>1</v>
      </c>
      <c r="J20" s="182"/>
      <c r="K20" s="182"/>
      <c r="L20" s="183"/>
      <c r="M20" s="181">
        <v>7696</v>
      </c>
      <c r="N20" s="182"/>
      <c r="O20" s="182"/>
      <c r="P20" s="183"/>
      <c r="Q20" s="181">
        <v>0</v>
      </c>
      <c r="R20" s="182"/>
      <c r="S20" s="182"/>
      <c r="T20" s="183"/>
      <c r="U20" s="181">
        <v>0</v>
      </c>
      <c r="V20" s="182"/>
      <c r="W20" s="182"/>
      <c r="X20" s="183"/>
      <c r="Y20" s="100">
        <f>SUM('58'!H20:K20)+SUM('58'!P20:S20)+SUM('58'!X20:AA20)+SUM('58'!AF20:AI20)+SUM('59'!A20:D20)+SUM('59'!I20:L20)+SUM('59'!Q20:T20)+SUM('59'!Y20:AB20)+SUM('59'!AG20:AJ20)+SUM('60'!H20:K20)+SUM('60'!P20:S20)+SUM('60'!X20:AA20)+SUM('60'!AF20:AI20)+SUM('61'!A20:D20)+SUM('61'!I20:L20)+SUM('61'!Q20:T20)</f>
        <v>33</v>
      </c>
      <c r="Z20" s="101"/>
      <c r="AA20" s="101"/>
      <c r="AB20" s="316"/>
      <c r="AC20" s="100">
        <f>SUM('58'!L20:O20)+SUM('58'!T20:W20)+SUM('58'!AB20:AE20)+SUM('58'!AJ20:AM20)+SUM('59'!E20:H20)+SUM('59'!M20:P20)+SUM('59'!U20:X20)+SUM('59'!AC20:AF20)+SUM('59'!AK20:AN20)+SUM('60'!L20:O20)+SUM('60'!T20:W20)+SUM('60'!AB20:AE20)+SUM('60'!AJ20:AM20)+SUM('61'!E20:H20)+SUM('61'!M20:P20)+SUM('61'!U20:X20)</f>
        <v>139540</v>
      </c>
      <c r="AD20" s="101"/>
      <c r="AE20" s="101"/>
      <c r="AF20" s="316"/>
      <c r="AG20" s="313">
        <f>Y20/$Y$26*100</f>
        <v>0.4636133745434111</v>
      </c>
      <c r="AH20" s="314"/>
      <c r="AI20" s="314"/>
      <c r="AJ20" s="315"/>
      <c r="AK20" s="313">
        <f>AC20/$AC$26*100</f>
        <v>0.32557782714668576</v>
      </c>
      <c r="AL20" s="314"/>
      <c r="AM20" s="314"/>
      <c r="AN20" s="319"/>
    </row>
    <row r="21" spans="1:40" ht="42" customHeight="1">
      <c r="A21" s="181">
        <v>0</v>
      </c>
      <c r="B21" s="182"/>
      <c r="C21" s="182"/>
      <c r="D21" s="183"/>
      <c r="E21" s="181">
        <v>0</v>
      </c>
      <c r="F21" s="182"/>
      <c r="G21" s="182"/>
      <c r="H21" s="183"/>
      <c r="I21" s="181">
        <v>0</v>
      </c>
      <c r="J21" s="182"/>
      <c r="K21" s="182"/>
      <c r="L21" s="183"/>
      <c r="M21" s="181">
        <v>0</v>
      </c>
      <c r="N21" s="182"/>
      <c r="O21" s="182"/>
      <c r="P21" s="183"/>
      <c r="Q21" s="181">
        <v>0</v>
      </c>
      <c r="R21" s="182"/>
      <c r="S21" s="182"/>
      <c r="T21" s="183"/>
      <c r="U21" s="181">
        <v>0</v>
      </c>
      <c r="V21" s="182"/>
      <c r="W21" s="182"/>
      <c r="X21" s="183"/>
      <c r="Y21" s="100">
        <f>SUM('58'!H21:K21)+SUM('58'!P21:S21)+SUM('58'!X21:AA21)+SUM('58'!AF21:AI21)+SUM('59'!A21:D21)+SUM('59'!I21:L21)+SUM('59'!Q21:T21)+SUM('59'!Y21:AB21)+SUM('59'!AG21:AJ21)+SUM('60'!H21:K21)+SUM('60'!P21:S21)+SUM('60'!X21:AA21)+SUM('60'!AF21:AI21)+SUM('61'!A21:D21)+SUM('61'!I21:L21)+SUM('61'!Q21:T21)</f>
        <v>4</v>
      </c>
      <c r="Z21" s="101"/>
      <c r="AA21" s="101"/>
      <c r="AB21" s="316"/>
      <c r="AC21" s="100">
        <f>SUM('58'!L21:O21)+SUM('58'!T21:W21)+SUM('58'!AB21:AE21)+SUM('58'!AJ21:AM21)+SUM('59'!E21:H21)+SUM('59'!M21:P21)+SUM('59'!U21:X21)+SUM('59'!AC21:AF21)+SUM('59'!AK21:AN21)+SUM('60'!L21:O21)+SUM('60'!T21:W21)+SUM('60'!AB21:AE21)+SUM('60'!AJ21:AM21)+SUM('61'!E21:H21)+SUM('61'!M21:P21)+SUM('61'!U21:X21)</f>
        <v>16586</v>
      </c>
      <c r="AD21" s="101"/>
      <c r="AE21" s="101"/>
      <c r="AF21" s="316"/>
      <c r="AG21" s="313">
        <f>Y21/$Y$26*100</f>
        <v>0.0561955605507165</v>
      </c>
      <c r="AH21" s="314"/>
      <c r="AI21" s="314"/>
      <c r="AJ21" s="315"/>
      <c r="AK21" s="313">
        <f>AC21/$AC$26*100</f>
        <v>0.038698823570696074</v>
      </c>
      <c r="AL21" s="314"/>
      <c r="AM21" s="314"/>
      <c r="AN21" s="319"/>
    </row>
    <row r="22" spans="1:40" ht="42" customHeight="1">
      <c r="A22" s="100">
        <f>SUM(A20:D21)</f>
        <v>2</v>
      </c>
      <c r="B22" s="101"/>
      <c r="C22" s="101"/>
      <c r="D22" s="316"/>
      <c r="E22" s="100">
        <f>SUM(E20:H21)</f>
        <v>12489</v>
      </c>
      <c r="F22" s="101"/>
      <c r="G22" s="101"/>
      <c r="H22" s="316"/>
      <c r="I22" s="100">
        <f>SUM(I20:L21)</f>
        <v>1</v>
      </c>
      <c r="J22" s="101"/>
      <c r="K22" s="101"/>
      <c r="L22" s="316"/>
      <c r="M22" s="100">
        <f>SUM(M20:P21)</f>
        <v>7696</v>
      </c>
      <c r="N22" s="101"/>
      <c r="O22" s="101"/>
      <c r="P22" s="316"/>
      <c r="Q22" s="100">
        <f>SUM(Q20:T21)</f>
        <v>0</v>
      </c>
      <c r="R22" s="101"/>
      <c r="S22" s="101"/>
      <c r="T22" s="316"/>
      <c r="U22" s="100">
        <f>SUM(U20:X21)</f>
        <v>0</v>
      </c>
      <c r="V22" s="101"/>
      <c r="W22" s="101"/>
      <c r="X22" s="316"/>
      <c r="Y22" s="100">
        <f>SUM('58'!H22:K22)+SUM('58'!P22:S22)+SUM('58'!X22:AA22)+SUM('58'!AF22:AI22)+SUM('59'!A22:D22)+SUM('59'!I22:L22)+SUM('59'!Q22:T22)+SUM('59'!Y22:AB22)+SUM('59'!AG22:AJ22)+SUM('60'!H22:K22)+SUM('60'!P22:S22)+SUM('60'!X22:AA22)+SUM('60'!AF22:AI22)+SUM('61'!A22:D22)+SUM('61'!I22:L22)+SUM('61'!Q22:T22)</f>
        <v>37</v>
      </c>
      <c r="Z22" s="101"/>
      <c r="AA22" s="101"/>
      <c r="AB22" s="316"/>
      <c r="AC22" s="100">
        <f>SUM('58'!L22:O22)+SUM('58'!T22:W22)+SUM('58'!AB22:AE22)+SUM('58'!AJ22:AM22)+SUM('59'!E22:H22)+SUM('59'!M22:P22)+SUM('59'!U22:X22)+SUM('59'!AC22:AF22)+SUM('59'!AK22:AN22)+SUM('60'!L22:O22)+SUM('60'!T22:W22)+SUM('60'!AB22:AE22)+SUM('60'!AJ22:AM22)+SUM('61'!E22:H22)+SUM('61'!M22:P22)+SUM('61'!U22:X22)</f>
        <v>156126</v>
      </c>
      <c r="AD22" s="101"/>
      <c r="AE22" s="101"/>
      <c r="AF22" s="316"/>
      <c r="AG22" s="313">
        <f t="shared" si="0"/>
        <v>0.5198089350941275</v>
      </c>
      <c r="AH22" s="314"/>
      <c r="AI22" s="314"/>
      <c r="AJ22" s="315"/>
      <c r="AK22" s="313">
        <f t="shared" si="1"/>
        <v>0.36427665071738186</v>
      </c>
      <c r="AL22" s="314"/>
      <c r="AM22" s="314"/>
      <c r="AN22" s="319"/>
    </row>
    <row r="23" spans="1:40" ht="42" customHeight="1">
      <c r="A23" s="100">
        <f>SUM(A19+A22)</f>
        <v>83</v>
      </c>
      <c r="B23" s="101"/>
      <c r="C23" s="101"/>
      <c r="D23" s="316"/>
      <c r="E23" s="100">
        <f>SUM(E19+E22)</f>
        <v>527913</v>
      </c>
      <c r="F23" s="101"/>
      <c r="G23" s="101"/>
      <c r="H23" s="316"/>
      <c r="I23" s="100">
        <f>SUM(I19+I22)</f>
        <v>183</v>
      </c>
      <c r="J23" s="101"/>
      <c r="K23" s="101"/>
      <c r="L23" s="316"/>
      <c r="M23" s="100">
        <f>SUM(M19+M22)</f>
        <v>1479625</v>
      </c>
      <c r="N23" s="101"/>
      <c r="O23" s="101"/>
      <c r="P23" s="316"/>
      <c r="Q23" s="100">
        <f>SUM(Q19+Q22)</f>
        <v>180</v>
      </c>
      <c r="R23" s="101"/>
      <c r="S23" s="101"/>
      <c r="T23" s="316"/>
      <c r="U23" s="100">
        <f>SUM(U19+U22)</f>
        <v>3363702</v>
      </c>
      <c r="V23" s="101"/>
      <c r="W23" s="101"/>
      <c r="X23" s="316"/>
      <c r="Y23" s="100">
        <f>SUM('58'!H23:K23)+SUM('58'!P23:S23)+SUM('58'!X23:AA23)+SUM('58'!AF23:AI23)+SUM('59'!A23:D23)+SUM('59'!I23:L23)+SUM('59'!Q23:T23)+SUM('59'!Y23:AB23)+SUM('59'!AG23:AJ23)+SUM('60'!H23:K23)+SUM('60'!P23:S23)+SUM('60'!X23:AA23)+SUM('60'!AF23:AI23)+SUM('61'!A23:D23)+SUM('61'!I23:L23)+SUM('61'!Q23:T23)</f>
        <v>1360</v>
      </c>
      <c r="Z23" s="101"/>
      <c r="AA23" s="101"/>
      <c r="AB23" s="316"/>
      <c r="AC23" s="100">
        <f>SUM('58'!L23:O23)+SUM('58'!T23:W23)+SUM('58'!AB23:AE23)+SUM('58'!AJ23:AM23)+SUM('59'!E23:H23)+SUM('59'!M23:P23)+SUM('59'!U23:X23)+SUM('59'!AC23:AF23)+SUM('59'!AK23:AN23)+SUM('60'!L23:O23)+SUM('60'!T23:W23)+SUM('60'!AB23:AE23)+SUM('60'!AJ23:AM23)+SUM('61'!E23:H23)+SUM('61'!M23:P23)+SUM('61'!U23:X23)</f>
        <v>9066414</v>
      </c>
      <c r="AD23" s="101"/>
      <c r="AE23" s="101"/>
      <c r="AF23" s="316"/>
      <c r="AG23" s="313">
        <f t="shared" si="0"/>
        <v>19.106490587243606</v>
      </c>
      <c r="AH23" s="314"/>
      <c r="AI23" s="314"/>
      <c r="AJ23" s="315"/>
      <c r="AK23" s="313">
        <f t="shared" si="1"/>
        <v>21.153958507469483</v>
      </c>
      <c r="AL23" s="314"/>
      <c r="AM23" s="314"/>
      <c r="AN23" s="319"/>
    </row>
    <row r="24" spans="1:40" ht="42" customHeight="1">
      <c r="A24" s="106">
        <f>SUM(A11+A14+A17+A20)</f>
        <v>484</v>
      </c>
      <c r="B24" s="107"/>
      <c r="C24" s="107"/>
      <c r="D24" s="326"/>
      <c r="E24" s="106">
        <f>SUM(E11+E14+E17+E20)</f>
        <v>3088584</v>
      </c>
      <c r="F24" s="107"/>
      <c r="G24" s="107"/>
      <c r="H24" s="326"/>
      <c r="I24" s="106">
        <f>SUM(I11+I14+I17+I20)</f>
        <v>777</v>
      </c>
      <c r="J24" s="107"/>
      <c r="K24" s="107"/>
      <c r="L24" s="326"/>
      <c r="M24" s="106">
        <f>SUM(M11+M14+M17+M20)</f>
        <v>6315694</v>
      </c>
      <c r="N24" s="107"/>
      <c r="O24" s="107"/>
      <c r="P24" s="326"/>
      <c r="Q24" s="106">
        <f>SUM(Q11+Q14+Q17+Q20)</f>
        <v>771</v>
      </c>
      <c r="R24" s="107"/>
      <c r="S24" s="107"/>
      <c r="T24" s="326"/>
      <c r="U24" s="334">
        <f>SUM(U11+U14+U17+U20)</f>
        <v>12986249</v>
      </c>
      <c r="V24" s="335"/>
      <c r="W24" s="335"/>
      <c r="X24" s="336"/>
      <c r="Y24" s="106">
        <f>SUM('58'!H24:K24)+SUM('58'!P24:S24)+SUM('58'!X24:AA24)+SUM('58'!AF24:AI24)+SUM('59'!A24:D24)+SUM('59'!I24:L24)+SUM('59'!Q24:T24)+SUM('59'!Y24:AB24)+SUM('59'!AG24:AJ24)+SUM('60'!H24:K24)+SUM('60'!P24:S24)+SUM('60'!X24:AA24)+SUM('60'!AF24:AI24)+SUM('61'!A24:D24)+SUM('61'!I24:L24)+SUM('61'!Q24:T24)</f>
        <v>6708</v>
      </c>
      <c r="Z24" s="107"/>
      <c r="AA24" s="107"/>
      <c r="AB24" s="326"/>
      <c r="AC24" s="334">
        <f>SUM('58'!L24:O24)+SUM('58'!T24:W24)+SUM('58'!AB24:AE24)+SUM('58'!AJ24:AM24)+SUM('59'!E24:H24)+SUM('59'!M24:P24)+SUM('59'!U24:X24)+SUM('59'!AC24:AF24)+SUM('59'!AK24:AN24)+SUM('60'!L24:O24)+SUM('60'!T24:W24)+SUM('60'!AB24:AE24)+SUM('60'!AJ24:AM24)+SUM('61'!E24:H24)+SUM('61'!M24:P24)+SUM('61'!U24:X24)</f>
        <v>41293941</v>
      </c>
      <c r="AD24" s="335"/>
      <c r="AE24" s="335"/>
      <c r="AF24" s="336"/>
      <c r="AG24" s="327">
        <f t="shared" si="0"/>
        <v>94.23995504355156</v>
      </c>
      <c r="AH24" s="328"/>
      <c r="AI24" s="328"/>
      <c r="AJ24" s="329"/>
      <c r="AK24" s="327">
        <f t="shared" si="1"/>
        <v>96.3479402687648</v>
      </c>
      <c r="AL24" s="328"/>
      <c r="AM24" s="328"/>
      <c r="AN24" s="337"/>
    </row>
    <row r="25" spans="1:40" ht="42" customHeight="1">
      <c r="A25" s="106">
        <f>SUM(A12+A15+A18+A21)</f>
        <v>8</v>
      </c>
      <c r="B25" s="107"/>
      <c r="C25" s="107"/>
      <c r="D25" s="326"/>
      <c r="E25" s="106">
        <f>SUM(E12+E15+E18+E21)</f>
        <v>49139</v>
      </c>
      <c r="F25" s="107"/>
      <c r="G25" s="107"/>
      <c r="H25" s="326"/>
      <c r="I25" s="106">
        <f>SUM(I12+I15+I18+I21)</f>
        <v>7</v>
      </c>
      <c r="J25" s="107"/>
      <c r="K25" s="107"/>
      <c r="L25" s="326"/>
      <c r="M25" s="106">
        <f>SUM(M12+M15+M18+M21)</f>
        <v>49884</v>
      </c>
      <c r="N25" s="107"/>
      <c r="O25" s="107"/>
      <c r="P25" s="326"/>
      <c r="Q25" s="106">
        <f>SUM(Q12+Q15+Q18+Q21)</f>
        <v>1</v>
      </c>
      <c r="R25" s="107"/>
      <c r="S25" s="107"/>
      <c r="T25" s="326"/>
      <c r="U25" s="106">
        <f>SUM(U12+U15+U18+U21)</f>
        <v>10771</v>
      </c>
      <c r="V25" s="107"/>
      <c r="W25" s="107"/>
      <c r="X25" s="326"/>
      <c r="Y25" s="106">
        <f>SUM('58'!H25:K25)+SUM('58'!P25:S25)+SUM('58'!X25:AA25)+SUM('58'!AF25:AI25)+SUM('59'!A25:D25)+SUM('59'!I25:L25)+SUM('59'!Q25:T25)+SUM('59'!Y25:AB25)+SUM('59'!AG25:AJ25)+SUM('60'!H25:K25)+SUM('60'!P25:S25)+SUM('60'!X25:AA25)+SUM('60'!AF25:AI25)+SUM('61'!A25:D25)+SUM('61'!I25:L25)+SUM('61'!Q25:T25)</f>
        <v>410</v>
      </c>
      <c r="Z25" s="107"/>
      <c r="AA25" s="107"/>
      <c r="AB25" s="326"/>
      <c r="AC25" s="106">
        <f>SUM('58'!L25:O25)+SUM('58'!T25:W25)+SUM('58'!AB25:AE25)+SUM('58'!AJ25:AM25)+SUM('59'!E25:H25)+SUM('59'!M25:P25)+SUM('59'!U25:X25)+SUM('59'!AC25:AF25)+SUM('59'!AK25:AN25)+SUM('60'!L25:O25)+SUM('60'!T25:W25)+SUM('60'!AB25:AE25)+SUM('60'!AJ25:AM25)+SUM('61'!E25:H25)+SUM('61'!M25:P25)+SUM('61'!U25:X25)</f>
        <v>1565243</v>
      </c>
      <c r="AD25" s="107"/>
      <c r="AE25" s="107"/>
      <c r="AF25" s="326"/>
      <c r="AG25" s="327">
        <f t="shared" si="0"/>
        <v>5.760044956448441</v>
      </c>
      <c r="AH25" s="328"/>
      <c r="AI25" s="328"/>
      <c r="AJ25" s="329"/>
      <c r="AK25" s="327">
        <f t="shared" si="1"/>
        <v>3.6520597312352</v>
      </c>
      <c r="AL25" s="328"/>
      <c r="AM25" s="328"/>
      <c r="AN25" s="337"/>
    </row>
    <row r="26" spans="1:40" ht="42" customHeight="1">
      <c r="A26" s="106">
        <f>SUM(A24:D25)</f>
        <v>492</v>
      </c>
      <c r="B26" s="107"/>
      <c r="C26" s="107"/>
      <c r="D26" s="326"/>
      <c r="E26" s="106">
        <f>SUM(E24:H25)</f>
        <v>3137723</v>
      </c>
      <c r="F26" s="107"/>
      <c r="G26" s="107"/>
      <c r="H26" s="326"/>
      <c r="I26" s="106">
        <f>SUM(I24:L25)</f>
        <v>784</v>
      </c>
      <c r="J26" s="107"/>
      <c r="K26" s="107"/>
      <c r="L26" s="326"/>
      <c r="M26" s="106">
        <f>SUM(M24:P25)</f>
        <v>6365578</v>
      </c>
      <c r="N26" s="107"/>
      <c r="O26" s="107"/>
      <c r="P26" s="326"/>
      <c r="Q26" s="106">
        <f>SUM(Q24:T25)</f>
        <v>772</v>
      </c>
      <c r="R26" s="107"/>
      <c r="S26" s="107"/>
      <c r="T26" s="326"/>
      <c r="U26" s="334">
        <f>SUM(U24:X25)</f>
        <v>12997020</v>
      </c>
      <c r="V26" s="335"/>
      <c r="W26" s="335"/>
      <c r="X26" s="336"/>
      <c r="Y26" s="106">
        <f>SUM('58'!H26:K26)+SUM('58'!P26:S26)+SUM('58'!X26:AA26)+SUM('58'!AF26:AI26)+SUM('59'!A26:D26)+SUM('59'!I26:L26)+SUM('59'!Q26:T26)+SUM('59'!Y26:AB26)+SUM('59'!AG26:AJ26)+SUM('60'!H26:K26)+SUM('60'!P26:S26)+SUM('60'!X26:AA26)+SUM('60'!AF26:AI26)+SUM('61'!A26:D26)+SUM('61'!I26:L26)+SUM('61'!Q26:T26)</f>
        <v>7118</v>
      </c>
      <c r="Z26" s="107"/>
      <c r="AA26" s="107"/>
      <c r="AB26" s="326"/>
      <c r="AC26" s="334">
        <f>SUM('58'!L26:O26)+SUM('58'!T26:W26)+SUM('58'!AB26:AE26)+SUM('58'!AJ26:AM26)+SUM('59'!E26:H26)+SUM('59'!M26:P26)+SUM('59'!U26:X26)+SUM('59'!AC26:AF26)+SUM('59'!AK26:AN26)+SUM('60'!L26:O26)+SUM('60'!T26:W26)+SUM('60'!AB26:AE26)+SUM('60'!AJ26:AM26)+SUM('61'!E26:H26)+SUM('61'!M26:P26)+SUM('61'!U26:X26)</f>
        <v>42859184</v>
      </c>
      <c r="AD26" s="335"/>
      <c r="AE26" s="335"/>
      <c r="AF26" s="336"/>
      <c r="AG26" s="327">
        <f t="shared" si="0"/>
        <v>100</v>
      </c>
      <c r="AH26" s="328"/>
      <c r="AI26" s="328"/>
      <c r="AJ26" s="329"/>
      <c r="AK26" s="327">
        <f t="shared" si="1"/>
        <v>100</v>
      </c>
      <c r="AL26" s="328"/>
      <c r="AM26" s="328"/>
      <c r="AN26" s="337"/>
    </row>
    <row r="27" spans="1:40" ht="56.25" customHeight="1" thickBot="1">
      <c r="A27" s="103"/>
      <c r="B27" s="104"/>
      <c r="C27" s="104"/>
      <c r="D27" s="333"/>
      <c r="E27" s="330">
        <f>ROUND(E26/AC26*100,1)</f>
        <v>7.3</v>
      </c>
      <c r="F27" s="331"/>
      <c r="G27" s="331"/>
      <c r="H27" s="332"/>
      <c r="I27" s="330"/>
      <c r="J27" s="331"/>
      <c r="K27" s="331"/>
      <c r="L27" s="332"/>
      <c r="M27" s="330">
        <f>ROUNDDOWN(M26/AC26*100,1)</f>
        <v>14.8</v>
      </c>
      <c r="N27" s="331"/>
      <c r="O27" s="331"/>
      <c r="P27" s="332"/>
      <c r="Q27" s="330"/>
      <c r="R27" s="331"/>
      <c r="S27" s="331"/>
      <c r="T27" s="332"/>
      <c r="U27" s="330">
        <f>ROUND(U26/AC26*100,1)</f>
        <v>30.3</v>
      </c>
      <c r="V27" s="331"/>
      <c r="W27" s="331"/>
      <c r="X27" s="332"/>
      <c r="Y27" s="330"/>
      <c r="Z27" s="331"/>
      <c r="AA27" s="331"/>
      <c r="AB27" s="331"/>
      <c r="AC27" s="330">
        <f>U27+M27+E27+'60'!AJ27+'60'!AB27+'60'!T27+'60'!L27+'59'!AK27+'59'!AC27+'59'!U27+'59'!M27+'59'!E27+'58'!AJ27+'58'!AB27+'58'!T27+'58'!L27</f>
        <v>100.00000000000001</v>
      </c>
      <c r="AD27" s="331"/>
      <c r="AE27" s="331"/>
      <c r="AF27" s="338"/>
      <c r="AG27" s="103"/>
      <c r="AH27" s="104"/>
      <c r="AI27" s="104"/>
      <c r="AJ27" s="333"/>
      <c r="AK27" s="103"/>
      <c r="AL27" s="104"/>
      <c r="AM27" s="104"/>
      <c r="AN27" s="339"/>
    </row>
  </sheetData>
  <sheetProtection/>
  <mergeCells count="194">
    <mergeCell ref="I21:L21"/>
    <mergeCell ref="U20:X20"/>
    <mergeCell ref="A18:D18"/>
    <mergeCell ref="E18:H18"/>
    <mergeCell ref="E21:H21"/>
    <mergeCell ref="A21:D21"/>
    <mergeCell ref="Q20:T20"/>
    <mergeCell ref="U21:X21"/>
    <mergeCell ref="Q21:T21"/>
    <mergeCell ref="A20:D20"/>
    <mergeCell ref="M21:P21"/>
    <mergeCell ref="M19:P19"/>
    <mergeCell ref="I16:L16"/>
    <mergeCell ref="U17:X17"/>
    <mergeCell ref="Q18:T18"/>
    <mergeCell ref="M18:P18"/>
    <mergeCell ref="I18:L18"/>
    <mergeCell ref="U18:X18"/>
    <mergeCell ref="U19:X19"/>
    <mergeCell ref="M17:P17"/>
    <mergeCell ref="A15:D15"/>
    <mergeCell ref="A16:D16"/>
    <mergeCell ref="E16:H16"/>
    <mergeCell ref="Q26:T26"/>
    <mergeCell ref="A25:D25"/>
    <mergeCell ref="E25:H25"/>
    <mergeCell ref="A26:D26"/>
    <mergeCell ref="E26:H26"/>
    <mergeCell ref="I20:L20"/>
    <mergeCell ref="I19:L19"/>
    <mergeCell ref="M23:P23"/>
    <mergeCell ref="U24:X24"/>
    <mergeCell ref="I26:L26"/>
    <mergeCell ref="M26:P26"/>
    <mergeCell ref="I25:L25"/>
    <mergeCell ref="M25:P25"/>
    <mergeCell ref="Q25:T25"/>
    <mergeCell ref="U25:X25"/>
    <mergeCell ref="U26:X26"/>
    <mergeCell ref="A22:D22"/>
    <mergeCell ref="E22:H22"/>
    <mergeCell ref="A24:D24"/>
    <mergeCell ref="E24:H24"/>
    <mergeCell ref="A23:D23"/>
    <mergeCell ref="E23:H23"/>
    <mergeCell ref="I22:L22"/>
    <mergeCell ref="M22:P22"/>
    <mergeCell ref="AK24:AN24"/>
    <mergeCell ref="AG25:AJ25"/>
    <mergeCell ref="AC25:AF25"/>
    <mergeCell ref="AC24:AF24"/>
    <mergeCell ref="AG23:AJ23"/>
    <mergeCell ref="I24:L24"/>
    <mergeCell ref="M24:P24"/>
    <mergeCell ref="I23:L23"/>
    <mergeCell ref="Y27:AB27"/>
    <mergeCell ref="AC27:AF27"/>
    <mergeCell ref="AG27:AJ27"/>
    <mergeCell ref="AK27:AN27"/>
    <mergeCell ref="AC26:AF26"/>
    <mergeCell ref="AK25:AN25"/>
    <mergeCell ref="AK26:AN26"/>
    <mergeCell ref="Y25:AB25"/>
    <mergeCell ref="Q22:T22"/>
    <mergeCell ref="AC23:AF23"/>
    <mergeCell ref="Q23:T23"/>
    <mergeCell ref="U23:X23"/>
    <mergeCell ref="Y23:AB23"/>
    <mergeCell ref="Y22:AB22"/>
    <mergeCell ref="A27:D27"/>
    <mergeCell ref="E27:H27"/>
    <mergeCell ref="I27:L27"/>
    <mergeCell ref="M27:P27"/>
    <mergeCell ref="AK18:AN18"/>
    <mergeCell ref="AK19:AN19"/>
    <mergeCell ref="Q17:T17"/>
    <mergeCell ref="U27:X27"/>
    <mergeCell ref="Q24:T24"/>
    <mergeCell ref="AG26:AJ26"/>
    <mergeCell ref="Y26:AB26"/>
    <mergeCell ref="U22:X22"/>
    <mergeCell ref="Q27:T27"/>
    <mergeCell ref="Q19:T19"/>
    <mergeCell ref="AK14:AN14"/>
    <mergeCell ref="AK15:AN15"/>
    <mergeCell ref="AK16:AN16"/>
    <mergeCell ref="AK17:AN17"/>
    <mergeCell ref="AK20:AN20"/>
    <mergeCell ref="AK23:AN23"/>
    <mergeCell ref="AG21:AJ21"/>
    <mergeCell ref="AK21:AN21"/>
    <mergeCell ref="AK22:AN22"/>
    <mergeCell ref="AG22:AJ22"/>
    <mergeCell ref="AG24:AJ24"/>
    <mergeCell ref="AG18:AJ18"/>
    <mergeCell ref="AG19:AJ19"/>
    <mergeCell ref="AG20:AJ20"/>
    <mergeCell ref="AC22:AF22"/>
    <mergeCell ref="AG15:AJ15"/>
    <mergeCell ref="AG16:AJ16"/>
    <mergeCell ref="AG17:AJ17"/>
    <mergeCell ref="Q10:T10"/>
    <mergeCell ref="Y24:AB24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Y21:AB21"/>
    <mergeCell ref="M10:P10"/>
    <mergeCell ref="Q14:T14"/>
    <mergeCell ref="Y16:AB16"/>
    <mergeCell ref="Y17:AB17"/>
    <mergeCell ref="M14:P14"/>
    <mergeCell ref="U12:X12"/>
    <mergeCell ref="M16:P16"/>
    <mergeCell ref="Q16:T16"/>
    <mergeCell ref="U16:X16"/>
    <mergeCell ref="U11:X11"/>
    <mergeCell ref="Y18:AB18"/>
    <mergeCell ref="Y19:AB19"/>
    <mergeCell ref="Y20:AB20"/>
    <mergeCell ref="AG9:AJ10"/>
    <mergeCell ref="AK9:AN10"/>
    <mergeCell ref="U10:X10"/>
    <mergeCell ref="A10:D10"/>
    <mergeCell ref="A9:D9"/>
    <mergeCell ref="E9:H9"/>
    <mergeCell ref="I9:L9"/>
    <mergeCell ref="I10:L10"/>
    <mergeCell ref="E10:H10"/>
    <mergeCell ref="M9:P9"/>
    <mergeCell ref="Q7:X8"/>
    <mergeCell ref="I7:P8"/>
    <mergeCell ref="Q9:T9"/>
    <mergeCell ref="U9:X9"/>
    <mergeCell ref="AC10:AF10"/>
    <mergeCell ref="Y9:AB9"/>
    <mergeCell ref="AC9:AF9"/>
    <mergeCell ref="Y7:AF8"/>
    <mergeCell ref="Y10:AB10"/>
    <mergeCell ref="A7:H8"/>
    <mergeCell ref="AG14:AJ14"/>
    <mergeCell ref="I14:L14"/>
    <mergeCell ref="E14:H14"/>
    <mergeCell ref="A14:D14"/>
    <mergeCell ref="AG13:AJ13"/>
    <mergeCell ref="Q13:T13"/>
    <mergeCell ref="U13:X13"/>
    <mergeCell ref="AC13:AF13"/>
    <mergeCell ref="Y13:AB13"/>
    <mergeCell ref="E20:H20"/>
    <mergeCell ref="M20:P20"/>
    <mergeCell ref="A13:D13"/>
    <mergeCell ref="E13:H13"/>
    <mergeCell ref="I13:L13"/>
    <mergeCell ref="M13:P13"/>
    <mergeCell ref="M15:P15"/>
    <mergeCell ref="A19:D19"/>
    <mergeCell ref="E19:H19"/>
    <mergeCell ref="E15:H15"/>
    <mergeCell ref="AG7:AN7"/>
    <mergeCell ref="AG8:AN8"/>
    <mergeCell ref="A17:D17"/>
    <mergeCell ref="E17:H17"/>
    <mergeCell ref="I17:L17"/>
    <mergeCell ref="AK13:AN13"/>
    <mergeCell ref="Y11:AB11"/>
    <mergeCell ref="AK11:AN11"/>
    <mergeCell ref="Q11:T11"/>
    <mergeCell ref="AK12:AN12"/>
    <mergeCell ref="M12:P12"/>
    <mergeCell ref="Q12:T12"/>
    <mergeCell ref="AC12:AF12"/>
    <mergeCell ref="I15:L15"/>
    <mergeCell ref="Y15:AB15"/>
    <mergeCell ref="U15:X15"/>
    <mergeCell ref="Q15:T15"/>
    <mergeCell ref="U14:X14"/>
    <mergeCell ref="Y14:AB14"/>
    <mergeCell ref="Y12:AB12"/>
    <mergeCell ref="AG12:AJ12"/>
    <mergeCell ref="A11:D11"/>
    <mergeCell ref="E11:H11"/>
    <mergeCell ref="I11:L11"/>
    <mergeCell ref="M11:P11"/>
    <mergeCell ref="AC11:AF11"/>
    <mergeCell ref="AG11:AJ11"/>
    <mergeCell ref="A12:D12"/>
    <mergeCell ref="E12:H12"/>
    <mergeCell ref="I12:L12"/>
  </mergeCells>
  <dataValidations count="3">
    <dataValidation type="whole" allowBlank="1" showInputMessage="1" showErrorMessage="1" errorTitle="入力エラー" error="数値以外の入力または、11桁以上の入力は行えません。" sqref="U11:U12 U20:U21 U17:U18">
      <formula1>-999999999</formula1>
      <formula2>9999999999</formula2>
    </dataValidation>
    <dataValidation type="whole" allowBlank="1" showInputMessage="1" showErrorMessage="1" errorTitle="入力エラー" error="数値以外の入力または、7桁以上の入力は行えません。" sqref="A17:A18 Q20:Q21 I11:I12 A11:A12 Q11:Q12 Q17:Q18 I20:I21 A20:A21 I17:I18">
      <formula1>-99999</formula1>
      <formula2>999999</formula2>
    </dataValidation>
    <dataValidation type="whole" allowBlank="1" showInputMessage="1" showErrorMessage="1" errorTitle="入力エラー" error="数値以外の入力または、10桁以上の入力は行えません。" sqref="E17:E18 M11:M12 M20:M21 E20:E21 E11:E12 M17:M18">
      <formula1>-99999999</formula1>
      <formula2>999999999</formula2>
    </dataValidation>
  </dataValidation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AJ28"/>
  <sheetViews>
    <sheetView zoomScale="75" zoomScaleNormal="75" zoomScalePageLayoutView="0" workbookViewId="0" topLeftCell="A1">
      <selection activeCell="C2" sqref="C2"/>
    </sheetView>
  </sheetViews>
  <sheetFormatPr defaultColWidth="2.625" defaultRowHeight="13.5"/>
  <cols>
    <col min="1" max="1" width="3.625" style="20" customWidth="1"/>
    <col min="2" max="2" width="2.625" style="20" customWidth="1"/>
    <col min="3" max="3" width="1.875" style="20" customWidth="1"/>
    <col min="4" max="4" width="2.625" style="20" customWidth="1"/>
    <col min="5" max="5" width="1.4921875" style="20" customWidth="1"/>
    <col min="6" max="6" width="2.875" style="20" customWidth="1"/>
    <col min="7" max="7" width="2.625" style="20" customWidth="1"/>
    <col min="8" max="10" width="3.00390625" style="20" customWidth="1"/>
    <col min="11" max="11" width="3.125" style="20" customWidth="1"/>
    <col min="12" max="18" width="3.00390625" style="20" customWidth="1"/>
    <col min="19" max="19" width="3.125" style="20" customWidth="1"/>
    <col min="20" max="22" width="3.00390625" style="20" customWidth="1"/>
    <col min="23" max="23" width="3.125" style="20" customWidth="1"/>
    <col min="24" max="26" width="3.00390625" style="20" customWidth="1"/>
    <col min="27" max="27" width="3.125" style="20" customWidth="1"/>
    <col min="28" max="30" width="3.00390625" style="20" customWidth="1"/>
    <col min="31" max="31" width="3.125" style="20" customWidth="1"/>
    <col min="32" max="34" width="3.00390625" style="20" customWidth="1"/>
    <col min="35" max="35" width="3.125" style="20" customWidth="1"/>
    <col min="36" max="16384" width="2.625" style="20" customWidth="1"/>
  </cols>
  <sheetData>
    <row r="1" ht="34.5" customHeight="1"/>
    <row r="4" spans="1:11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35" ht="13.5" customHeight="1">
      <c r="A5" s="344" t="s">
        <v>176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13.5" customHeight="1" thickBo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0.25" customHeight="1">
      <c r="A7" s="387" t="s">
        <v>155</v>
      </c>
      <c r="B7" s="388"/>
      <c r="C7" s="388"/>
      <c r="D7" s="388"/>
      <c r="E7" s="389"/>
      <c r="F7" s="359" t="s">
        <v>10</v>
      </c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 t="s">
        <v>11</v>
      </c>
      <c r="AA7" s="359"/>
      <c r="AB7" s="359"/>
      <c r="AC7" s="359"/>
      <c r="AD7" s="359"/>
      <c r="AE7" s="359"/>
      <c r="AF7" s="359"/>
      <c r="AG7" s="359"/>
      <c r="AH7" s="359"/>
      <c r="AI7" s="360"/>
    </row>
    <row r="8" spans="1:35" ht="21" customHeight="1">
      <c r="A8" s="390"/>
      <c r="B8" s="362"/>
      <c r="C8" s="362"/>
      <c r="D8" s="362"/>
      <c r="E8" s="362"/>
      <c r="F8" s="385" t="s">
        <v>199</v>
      </c>
      <c r="G8" s="385"/>
      <c r="H8" s="385"/>
      <c r="I8" s="385"/>
      <c r="J8" s="385"/>
      <c r="K8" s="386" t="s">
        <v>12</v>
      </c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53" t="s">
        <v>156</v>
      </c>
      <c r="AA8" s="353"/>
      <c r="AB8" s="353"/>
      <c r="AC8" s="353"/>
      <c r="AD8" s="353"/>
      <c r="AE8" s="353" t="s">
        <v>157</v>
      </c>
      <c r="AF8" s="353"/>
      <c r="AG8" s="353"/>
      <c r="AH8" s="353"/>
      <c r="AI8" s="354"/>
    </row>
    <row r="9" spans="1:35" ht="16.5" customHeight="1">
      <c r="A9" s="390"/>
      <c r="B9" s="362"/>
      <c r="C9" s="362"/>
      <c r="D9" s="362"/>
      <c r="E9" s="362"/>
      <c r="F9" s="385"/>
      <c r="G9" s="385"/>
      <c r="H9" s="385"/>
      <c r="I9" s="385"/>
      <c r="J9" s="385"/>
      <c r="K9" s="355" t="s">
        <v>158</v>
      </c>
      <c r="L9" s="355"/>
      <c r="M9" s="355"/>
      <c r="N9" s="355"/>
      <c r="O9" s="355"/>
      <c r="P9" s="355" t="s">
        <v>159</v>
      </c>
      <c r="Q9" s="355"/>
      <c r="R9" s="355"/>
      <c r="S9" s="355"/>
      <c r="T9" s="355"/>
      <c r="U9" s="355" t="s">
        <v>160</v>
      </c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6"/>
    </row>
    <row r="10" spans="1:35" ht="17.25" customHeight="1">
      <c r="A10" s="390"/>
      <c r="B10" s="362"/>
      <c r="C10" s="362"/>
      <c r="D10" s="362"/>
      <c r="E10" s="362"/>
      <c r="F10" s="385"/>
      <c r="G10" s="385"/>
      <c r="H10" s="385"/>
      <c r="I10" s="385"/>
      <c r="J10" s="385"/>
      <c r="K10" s="343" t="s">
        <v>197</v>
      </c>
      <c r="L10" s="343"/>
      <c r="M10" s="343"/>
      <c r="N10" s="343"/>
      <c r="O10" s="343"/>
      <c r="P10" s="343" t="s">
        <v>198</v>
      </c>
      <c r="Q10" s="343"/>
      <c r="R10" s="343"/>
      <c r="S10" s="343"/>
      <c r="T10" s="343"/>
      <c r="U10" s="391" t="s">
        <v>161</v>
      </c>
      <c r="V10" s="391"/>
      <c r="W10" s="391"/>
      <c r="X10" s="391"/>
      <c r="Y10" s="391"/>
      <c r="Z10" s="357" t="s">
        <v>75</v>
      </c>
      <c r="AA10" s="357"/>
      <c r="AB10" s="357"/>
      <c r="AC10" s="357"/>
      <c r="AD10" s="357"/>
      <c r="AE10" s="357" t="s">
        <v>76</v>
      </c>
      <c r="AF10" s="357"/>
      <c r="AG10" s="357"/>
      <c r="AH10" s="357"/>
      <c r="AI10" s="358"/>
    </row>
    <row r="11" spans="1:35" ht="46.5" customHeight="1">
      <c r="A11" s="361" t="s">
        <v>162</v>
      </c>
      <c r="B11" s="353"/>
      <c r="C11" s="353"/>
      <c r="D11" s="353"/>
      <c r="E11" s="362"/>
      <c r="F11" s="351">
        <v>4</v>
      </c>
      <c r="G11" s="341"/>
      <c r="H11" s="341"/>
      <c r="I11" s="341"/>
      <c r="J11" s="352"/>
      <c r="K11" s="340">
        <v>2764</v>
      </c>
      <c r="L11" s="341"/>
      <c r="M11" s="341"/>
      <c r="N11" s="341"/>
      <c r="O11" s="352"/>
      <c r="P11" s="340">
        <v>5310</v>
      </c>
      <c r="Q11" s="341"/>
      <c r="R11" s="341"/>
      <c r="S11" s="341"/>
      <c r="T11" s="378"/>
      <c r="U11" s="366">
        <f>K11+P11</f>
        <v>8074</v>
      </c>
      <c r="V11" s="367"/>
      <c r="W11" s="367"/>
      <c r="X11" s="367"/>
      <c r="Y11" s="368"/>
      <c r="Z11" s="351">
        <v>2</v>
      </c>
      <c r="AA11" s="341"/>
      <c r="AB11" s="341"/>
      <c r="AC11" s="341"/>
      <c r="AD11" s="352"/>
      <c r="AE11" s="340">
        <v>2316</v>
      </c>
      <c r="AF11" s="341"/>
      <c r="AG11" s="341"/>
      <c r="AH11" s="341"/>
      <c r="AI11" s="342"/>
    </row>
    <row r="12" spans="1:35" ht="47.25" customHeight="1">
      <c r="A12" s="361" t="s">
        <v>163</v>
      </c>
      <c r="B12" s="353"/>
      <c r="C12" s="353"/>
      <c r="D12" s="353"/>
      <c r="E12" s="362"/>
      <c r="F12" s="351">
        <v>0</v>
      </c>
      <c r="G12" s="341"/>
      <c r="H12" s="341"/>
      <c r="I12" s="341"/>
      <c r="J12" s="352"/>
      <c r="K12" s="340">
        <v>0</v>
      </c>
      <c r="L12" s="341"/>
      <c r="M12" s="341"/>
      <c r="N12" s="341"/>
      <c r="O12" s="352"/>
      <c r="P12" s="340">
        <v>0</v>
      </c>
      <c r="Q12" s="341"/>
      <c r="R12" s="341"/>
      <c r="S12" s="341"/>
      <c r="T12" s="378"/>
      <c r="U12" s="366">
        <f>K12+P12</f>
        <v>0</v>
      </c>
      <c r="V12" s="367"/>
      <c r="W12" s="367"/>
      <c r="X12" s="367"/>
      <c r="Y12" s="368"/>
      <c r="Z12" s="351">
        <v>0</v>
      </c>
      <c r="AA12" s="341"/>
      <c r="AB12" s="341"/>
      <c r="AC12" s="341"/>
      <c r="AD12" s="352"/>
      <c r="AE12" s="340">
        <v>0</v>
      </c>
      <c r="AF12" s="341"/>
      <c r="AG12" s="341"/>
      <c r="AH12" s="341"/>
      <c r="AI12" s="342"/>
    </row>
    <row r="13" spans="1:35" ht="46.5" customHeight="1">
      <c r="A13" s="361" t="s">
        <v>164</v>
      </c>
      <c r="B13" s="353"/>
      <c r="C13" s="353"/>
      <c r="D13" s="353"/>
      <c r="E13" s="362"/>
      <c r="F13" s="351">
        <v>7</v>
      </c>
      <c r="G13" s="341"/>
      <c r="H13" s="341"/>
      <c r="I13" s="341"/>
      <c r="J13" s="352"/>
      <c r="K13" s="340">
        <v>23262</v>
      </c>
      <c r="L13" s="341"/>
      <c r="M13" s="341"/>
      <c r="N13" s="341"/>
      <c r="O13" s="352"/>
      <c r="P13" s="340">
        <v>18030</v>
      </c>
      <c r="Q13" s="341"/>
      <c r="R13" s="341"/>
      <c r="S13" s="341"/>
      <c r="T13" s="378"/>
      <c r="U13" s="366">
        <f>K13+P13</f>
        <v>41292</v>
      </c>
      <c r="V13" s="367"/>
      <c r="W13" s="367"/>
      <c r="X13" s="367"/>
      <c r="Y13" s="368"/>
      <c r="Z13" s="351">
        <v>1</v>
      </c>
      <c r="AA13" s="341"/>
      <c r="AB13" s="341"/>
      <c r="AC13" s="341"/>
      <c r="AD13" s="352"/>
      <c r="AE13" s="340">
        <v>325</v>
      </c>
      <c r="AF13" s="341"/>
      <c r="AG13" s="341"/>
      <c r="AH13" s="341"/>
      <c r="AI13" s="342"/>
    </row>
    <row r="14" spans="1:35" ht="46.5" customHeight="1" thickBot="1">
      <c r="A14" s="363" t="s">
        <v>136</v>
      </c>
      <c r="B14" s="364"/>
      <c r="C14" s="364"/>
      <c r="D14" s="364"/>
      <c r="E14" s="365"/>
      <c r="F14" s="347">
        <f>SUM(F11:J13)</f>
        <v>11</v>
      </c>
      <c r="G14" s="348"/>
      <c r="H14" s="348"/>
      <c r="I14" s="348"/>
      <c r="J14" s="350"/>
      <c r="K14" s="347">
        <f>SUM(K11:O13)</f>
        <v>26026</v>
      </c>
      <c r="L14" s="348"/>
      <c r="M14" s="348"/>
      <c r="N14" s="348"/>
      <c r="O14" s="350"/>
      <c r="P14" s="347">
        <f>SUM(P11:T13)</f>
        <v>23340</v>
      </c>
      <c r="Q14" s="348"/>
      <c r="R14" s="348"/>
      <c r="S14" s="348"/>
      <c r="T14" s="350"/>
      <c r="U14" s="347">
        <f>SUM(U11:Y13)</f>
        <v>49366</v>
      </c>
      <c r="V14" s="348"/>
      <c r="W14" s="348"/>
      <c r="X14" s="348"/>
      <c r="Y14" s="350"/>
      <c r="Z14" s="347">
        <f>SUM(Z11:AD13)</f>
        <v>3</v>
      </c>
      <c r="AA14" s="348"/>
      <c r="AB14" s="348"/>
      <c r="AC14" s="348"/>
      <c r="AD14" s="350"/>
      <c r="AE14" s="347">
        <f>SUM(AE11:AI13)</f>
        <v>2641</v>
      </c>
      <c r="AF14" s="348"/>
      <c r="AG14" s="348"/>
      <c r="AH14" s="348"/>
      <c r="AI14" s="349"/>
    </row>
    <row r="15" spans="1:35" ht="13.5" customHeight="1">
      <c r="A15" s="17"/>
      <c r="B15" s="17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ht="13.5" customHeight="1">
      <c r="A16" s="17"/>
      <c r="B16" s="17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3.5" customHeight="1">
      <c r="A17" s="346" t="s">
        <v>177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ht="13.5" customHeight="1" thickBot="1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22.5" customHeight="1">
      <c r="A19" s="379" t="s">
        <v>188</v>
      </c>
      <c r="B19" s="380"/>
      <c r="C19" s="380"/>
      <c r="D19" s="380"/>
      <c r="E19" s="380"/>
      <c r="F19" s="380"/>
      <c r="G19" s="381"/>
      <c r="H19" s="132" t="s">
        <v>165</v>
      </c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4"/>
      <c r="X19" s="371" t="s">
        <v>77</v>
      </c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</row>
    <row r="20" spans="1:36" ht="32.25" customHeight="1">
      <c r="A20" s="382"/>
      <c r="B20" s="210"/>
      <c r="C20" s="210"/>
      <c r="D20" s="210"/>
      <c r="E20" s="210"/>
      <c r="F20" s="210"/>
      <c r="G20" s="383"/>
      <c r="H20" s="190" t="s">
        <v>166</v>
      </c>
      <c r="I20" s="191"/>
      <c r="J20" s="191"/>
      <c r="K20" s="191"/>
      <c r="L20" s="395" t="s">
        <v>187</v>
      </c>
      <c r="M20" s="396"/>
      <c r="N20" s="396"/>
      <c r="O20" s="397"/>
      <c r="P20" s="191" t="s">
        <v>167</v>
      </c>
      <c r="Q20" s="191"/>
      <c r="R20" s="191"/>
      <c r="S20" s="191"/>
      <c r="T20" s="190" t="s">
        <v>168</v>
      </c>
      <c r="U20" s="191"/>
      <c r="V20" s="191"/>
      <c r="W20" s="192"/>
      <c r="X20" s="191" t="s">
        <v>169</v>
      </c>
      <c r="Y20" s="191"/>
      <c r="Z20" s="191"/>
      <c r="AA20" s="191"/>
      <c r="AB20" s="395" t="s">
        <v>187</v>
      </c>
      <c r="AC20" s="396"/>
      <c r="AD20" s="396"/>
      <c r="AE20" s="397"/>
      <c r="AF20" s="231" t="s">
        <v>167</v>
      </c>
      <c r="AG20" s="232"/>
      <c r="AH20" s="232"/>
      <c r="AI20" s="233"/>
      <c r="AJ20" s="6"/>
    </row>
    <row r="21" spans="1:36" ht="24" customHeight="1">
      <c r="A21" s="382"/>
      <c r="B21" s="210"/>
      <c r="C21" s="210"/>
      <c r="D21" s="210"/>
      <c r="E21" s="210"/>
      <c r="F21" s="210"/>
      <c r="G21" s="383"/>
      <c r="H21" s="369"/>
      <c r="I21" s="76"/>
      <c r="J21" s="76"/>
      <c r="K21" s="76"/>
      <c r="L21" s="398"/>
      <c r="M21" s="399"/>
      <c r="N21" s="399"/>
      <c r="O21" s="400"/>
      <c r="P21" s="76"/>
      <c r="Q21" s="76"/>
      <c r="R21" s="76"/>
      <c r="S21" s="76"/>
      <c r="T21" s="369"/>
      <c r="U21" s="76"/>
      <c r="V21" s="76"/>
      <c r="W21" s="370"/>
      <c r="X21" s="76"/>
      <c r="Y21" s="76"/>
      <c r="Z21" s="76"/>
      <c r="AA21" s="76"/>
      <c r="AB21" s="398"/>
      <c r="AC21" s="399"/>
      <c r="AD21" s="399"/>
      <c r="AE21" s="400"/>
      <c r="AF21" s="401"/>
      <c r="AG21" s="210"/>
      <c r="AH21" s="210"/>
      <c r="AI21" s="383"/>
      <c r="AJ21" s="3"/>
    </row>
    <row r="22" spans="1:36" ht="15" customHeight="1">
      <c r="A22" s="382"/>
      <c r="B22" s="210"/>
      <c r="C22" s="210"/>
      <c r="D22" s="210"/>
      <c r="E22" s="210"/>
      <c r="F22" s="210"/>
      <c r="G22" s="383"/>
      <c r="H22" s="369" t="s">
        <v>200</v>
      </c>
      <c r="I22" s="76"/>
      <c r="J22" s="76"/>
      <c r="K22" s="76"/>
      <c r="L22" s="369" t="s">
        <v>201</v>
      </c>
      <c r="M22" s="373"/>
      <c r="N22" s="373"/>
      <c r="O22" s="374"/>
      <c r="P22" s="76" t="s">
        <v>202</v>
      </c>
      <c r="Q22" s="76"/>
      <c r="R22" s="76"/>
      <c r="S22" s="76"/>
      <c r="T22" s="369" t="s">
        <v>203</v>
      </c>
      <c r="U22" s="76"/>
      <c r="V22" s="76"/>
      <c r="W22" s="370"/>
      <c r="X22" s="76" t="s">
        <v>204</v>
      </c>
      <c r="Y22" s="76"/>
      <c r="Z22" s="76"/>
      <c r="AA22" s="76"/>
      <c r="AB22" s="369" t="s">
        <v>205</v>
      </c>
      <c r="AC22" s="76"/>
      <c r="AD22" s="76"/>
      <c r="AE22" s="370"/>
      <c r="AF22" s="369" t="s">
        <v>206</v>
      </c>
      <c r="AG22" s="76"/>
      <c r="AH22" s="76"/>
      <c r="AI22" s="370"/>
      <c r="AJ22" s="3"/>
    </row>
    <row r="23" spans="1:36" ht="14.25" customHeight="1">
      <c r="A23" s="384"/>
      <c r="B23" s="229"/>
      <c r="C23" s="229"/>
      <c r="D23" s="229"/>
      <c r="E23" s="229"/>
      <c r="F23" s="229"/>
      <c r="G23" s="230"/>
      <c r="H23" s="187"/>
      <c r="I23" s="188"/>
      <c r="J23" s="188"/>
      <c r="K23" s="188"/>
      <c r="L23" s="375"/>
      <c r="M23" s="376"/>
      <c r="N23" s="376"/>
      <c r="O23" s="377"/>
      <c r="P23" s="188"/>
      <c r="Q23" s="188"/>
      <c r="R23" s="188"/>
      <c r="S23" s="188"/>
      <c r="T23" s="187"/>
      <c r="U23" s="188"/>
      <c r="V23" s="188"/>
      <c r="W23" s="189"/>
      <c r="X23" s="188"/>
      <c r="Y23" s="188"/>
      <c r="Z23" s="188"/>
      <c r="AA23" s="188"/>
      <c r="AB23" s="187"/>
      <c r="AC23" s="188"/>
      <c r="AD23" s="188"/>
      <c r="AE23" s="189"/>
      <c r="AF23" s="187"/>
      <c r="AG23" s="188"/>
      <c r="AH23" s="188"/>
      <c r="AI23" s="189"/>
      <c r="AJ23" s="3"/>
    </row>
    <row r="24" spans="1:35" ht="47.25" customHeight="1">
      <c r="A24" s="59" t="s">
        <v>189</v>
      </c>
      <c r="B24" s="60"/>
      <c r="C24" s="60"/>
      <c r="D24" s="60"/>
      <c r="E24" s="60"/>
      <c r="F24" s="60"/>
      <c r="G24" s="60"/>
      <c r="H24" s="181">
        <v>4327</v>
      </c>
      <c r="I24" s="182"/>
      <c r="J24" s="182"/>
      <c r="K24" s="183"/>
      <c r="L24" s="181">
        <v>2035</v>
      </c>
      <c r="M24" s="182"/>
      <c r="N24" s="182"/>
      <c r="O24" s="183"/>
      <c r="P24" s="181">
        <v>2637</v>
      </c>
      <c r="Q24" s="182"/>
      <c r="R24" s="182"/>
      <c r="S24" s="183"/>
      <c r="T24" s="181">
        <v>5691084</v>
      </c>
      <c r="U24" s="182"/>
      <c r="V24" s="182"/>
      <c r="W24" s="183"/>
      <c r="X24" s="181">
        <v>1431</v>
      </c>
      <c r="Y24" s="182"/>
      <c r="Z24" s="182"/>
      <c r="AA24" s="183"/>
      <c r="AB24" s="181">
        <v>253</v>
      </c>
      <c r="AC24" s="182"/>
      <c r="AD24" s="182"/>
      <c r="AE24" s="183"/>
      <c r="AF24" s="181">
        <v>282</v>
      </c>
      <c r="AG24" s="182"/>
      <c r="AH24" s="182"/>
      <c r="AI24" s="183"/>
    </row>
    <row r="25" spans="1:35" ht="46.5" customHeight="1">
      <c r="A25" s="123" t="s">
        <v>190</v>
      </c>
      <c r="B25" s="124"/>
      <c r="C25" s="124"/>
      <c r="D25" s="124"/>
      <c r="E25" s="124"/>
      <c r="F25" s="124"/>
      <c r="G25" s="124"/>
      <c r="H25" s="181">
        <v>0</v>
      </c>
      <c r="I25" s="182"/>
      <c r="J25" s="182"/>
      <c r="K25" s="183"/>
      <c r="L25" s="181">
        <v>0</v>
      </c>
      <c r="M25" s="182"/>
      <c r="N25" s="182"/>
      <c r="O25" s="183"/>
      <c r="P25" s="181">
        <v>0</v>
      </c>
      <c r="Q25" s="182"/>
      <c r="R25" s="182"/>
      <c r="S25" s="183"/>
      <c r="T25" s="181">
        <v>0</v>
      </c>
      <c r="U25" s="182"/>
      <c r="V25" s="182"/>
      <c r="W25" s="183"/>
      <c r="X25" s="181">
        <v>0</v>
      </c>
      <c r="Y25" s="182"/>
      <c r="Z25" s="182"/>
      <c r="AA25" s="183"/>
      <c r="AB25" s="181">
        <v>0</v>
      </c>
      <c r="AC25" s="182"/>
      <c r="AD25" s="182"/>
      <c r="AE25" s="183"/>
      <c r="AF25" s="181">
        <v>0</v>
      </c>
      <c r="AG25" s="182"/>
      <c r="AH25" s="182"/>
      <c r="AI25" s="183"/>
    </row>
    <row r="26" spans="1:35" ht="46.5" customHeight="1">
      <c r="A26" s="402" t="s">
        <v>78</v>
      </c>
      <c r="B26" s="403"/>
      <c r="C26" s="124" t="s">
        <v>13</v>
      </c>
      <c r="D26" s="124"/>
      <c r="E26" s="124"/>
      <c r="F26" s="124"/>
      <c r="G26" s="124"/>
      <c r="H26" s="181">
        <v>1138</v>
      </c>
      <c r="I26" s="182"/>
      <c r="J26" s="182"/>
      <c r="K26" s="183"/>
      <c r="L26" s="181">
        <v>690</v>
      </c>
      <c r="M26" s="182"/>
      <c r="N26" s="182"/>
      <c r="O26" s="183"/>
      <c r="P26" s="181">
        <v>770</v>
      </c>
      <c r="Q26" s="182"/>
      <c r="R26" s="182"/>
      <c r="S26" s="183"/>
      <c r="T26" s="181">
        <v>2810496</v>
      </c>
      <c r="U26" s="182"/>
      <c r="V26" s="182"/>
      <c r="W26" s="183"/>
      <c r="X26" s="181">
        <v>185</v>
      </c>
      <c r="Y26" s="182"/>
      <c r="Z26" s="182"/>
      <c r="AA26" s="183"/>
      <c r="AB26" s="181">
        <v>35</v>
      </c>
      <c r="AC26" s="182"/>
      <c r="AD26" s="182"/>
      <c r="AE26" s="183"/>
      <c r="AF26" s="181">
        <v>37</v>
      </c>
      <c r="AG26" s="182"/>
      <c r="AH26" s="182"/>
      <c r="AI26" s="183"/>
    </row>
    <row r="27" spans="1:35" ht="46.5" customHeight="1">
      <c r="A27" s="404"/>
      <c r="B27" s="405"/>
      <c r="C27" s="60" t="s">
        <v>170</v>
      </c>
      <c r="D27" s="60"/>
      <c r="E27" s="60"/>
      <c r="F27" s="60"/>
      <c r="G27" s="60"/>
      <c r="H27" s="181">
        <v>26</v>
      </c>
      <c r="I27" s="182"/>
      <c r="J27" s="182"/>
      <c r="K27" s="183"/>
      <c r="L27" s="181">
        <v>17</v>
      </c>
      <c r="M27" s="182"/>
      <c r="N27" s="182"/>
      <c r="O27" s="183"/>
      <c r="P27" s="181">
        <v>17</v>
      </c>
      <c r="Q27" s="182"/>
      <c r="R27" s="182"/>
      <c r="S27" s="183"/>
      <c r="T27" s="181">
        <v>31572</v>
      </c>
      <c r="U27" s="182"/>
      <c r="V27" s="182"/>
      <c r="W27" s="183"/>
      <c r="X27" s="181">
        <v>11</v>
      </c>
      <c r="Y27" s="182"/>
      <c r="Z27" s="182"/>
      <c r="AA27" s="183"/>
      <c r="AB27" s="181">
        <v>2</v>
      </c>
      <c r="AC27" s="182"/>
      <c r="AD27" s="182"/>
      <c r="AE27" s="183"/>
      <c r="AF27" s="181">
        <v>2</v>
      </c>
      <c r="AG27" s="182"/>
      <c r="AH27" s="182"/>
      <c r="AI27" s="183"/>
    </row>
    <row r="28" spans="1:35" ht="46.5" customHeight="1" thickBot="1">
      <c r="A28" s="163" t="s">
        <v>171</v>
      </c>
      <c r="B28" s="164"/>
      <c r="C28" s="164"/>
      <c r="D28" s="164"/>
      <c r="E28" s="164"/>
      <c r="F28" s="164"/>
      <c r="G28" s="164"/>
      <c r="H28" s="392">
        <f>SUM(H24:K27)</f>
        <v>5491</v>
      </c>
      <c r="I28" s="393"/>
      <c r="J28" s="393"/>
      <c r="K28" s="394"/>
      <c r="L28" s="392">
        <f>SUM(L24:O27)</f>
        <v>2742</v>
      </c>
      <c r="M28" s="393"/>
      <c r="N28" s="393"/>
      <c r="O28" s="394"/>
      <c r="P28" s="392">
        <f>SUM(P24:S27)</f>
        <v>3424</v>
      </c>
      <c r="Q28" s="393"/>
      <c r="R28" s="393"/>
      <c r="S28" s="394"/>
      <c r="T28" s="392">
        <f>SUM(T24:W27)</f>
        <v>8533152</v>
      </c>
      <c r="U28" s="393"/>
      <c r="V28" s="393"/>
      <c r="W28" s="394"/>
      <c r="X28" s="392">
        <f>SUM(X24:AA27)</f>
        <v>1627</v>
      </c>
      <c r="Y28" s="393"/>
      <c r="Z28" s="393"/>
      <c r="AA28" s="394"/>
      <c r="AB28" s="392">
        <f>SUM(AB24:AE27)</f>
        <v>290</v>
      </c>
      <c r="AC28" s="393"/>
      <c r="AD28" s="393"/>
      <c r="AE28" s="394"/>
      <c r="AF28" s="392">
        <f>SUM(AF24:AI27)</f>
        <v>321</v>
      </c>
      <c r="AG28" s="393"/>
      <c r="AH28" s="393"/>
      <c r="AI28" s="394"/>
    </row>
  </sheetData>
  <sheetProtection/>
  <mergeCells count="103">
    <mergeCell ref="A28:G28"/>
    <mergeCell ref="C27:G27"/>
    <mergeCell ref="A25:G25"/>
    <mergeCell ref="L20:O21"/>
    <mergeCell ref="L24:O24"/>
    <mergeCell ref="H24:K24"/>
    <mergeCell ref="L28:O28"/>
    <mergeCell ref="H28:K28"/>
    <mergeCell ref="X22:AA23"/>
    <mergeCell ref="X20:AA21"/>
    <mergeCell ref="H20:K21"/>
    <mergeCell ref="A26:B27"/>
    <mergeCell ref="L27:O27"/>
    <mergeCell ref="H27:K27"/>
    <mergeCell ref="L26:O26"/>
    <mergeCell ref="H26:K26"/>
    <mergeCell ref="C26:G26"/>
    <mergeCell ref="P28:S28"/>
    <mergeCell ref="AF27:AI27"/>
    <mergeCell ref="AB27:AE27"/>
    <mergeCell ref="X27:AA27"/>
    <mergeCell ref="T27:W27"/>
    <mergeCell ref="P27:S27"/>
    <mergeCell ref="AF28:AI28"/>
    <mergeCell ref="AB28:AE28"/>
    <mergeCell ref="X28:AA28"/>
    <mergeCell ref="T28:W28"/>
    <mergeCell ref="AF24:AI24"/>
    <mergeCell ref="AB24:AE24"/>
    <mergeCell ref="X24:AA24"/>
    <mergeCell ref="T26:W26"/>
    <mergeCell ref="AF25:AI25"/>
    <mergeCell ref="AB25:AE25"/>
    <mergeCell ref="X25:AA25"/>
    <mergeCell ref="T25:W25"/>
    <mergeCell ref="AF26:AI26"/>
    <mergeCell ref="AB26:AE26"/>
    <mergeCell ref="X26:AA26"/>
    <mergeCell ref="A7:E10"/>
    <mergeCell ref="A11:E11"/>
    <mergeCell ref="A12:E12"/>
    <mergeCell ref="F7:Y7"/>
    <mergeCell ref="F12:J12"/>
    <mergeCell ref="U10:Y10"/>
    <mergeCell ref="P9:T9"/>
    <mergeCell ref="U9:Y9"/>
    <mergeCell ref="F8:J10"/>
    <mergeCell ref="K8:Y8"/>
    <mergeCell ref="K13:O13"/>
    <mergeCell ref="F13:J13"/>
    <mergeCell ref="F11:J11"/>
    <mergeCell ref="U12:Y12"/>
    <mergeCell ref="P12:T12"/>
    <mergeCell ref="K12:O12"/>
    <mergeCell ref="P13:T13"/>
    <mergeCell ref="P26:S26"/>
    <mergeCell ref="T22:W23"/>
    <mergeCell ref="H22:K23"/>
    <mergeCell ref="H25:K25"/>
    <mergeCell ref="P24:S24"/>
    <mergeCell ref="P25:S25"/>
    <mergeCell ref="L25:O25"/>
    <mergeCell ref="U11:Y11"/>
    <mergeCell ref="P11:T11"/>
    <mergeCell ref="K11:O11"/>
    <mergeCell ref="K14:O14"/>
    <mergeCell ref="F14:J14"/>
    <mergeCell ref="X19:AI19"/>
    <mergeCell ref="AF22:AI23"/>
    <mergeCell ref="AB22:AE23"/>
    <mergeCell ref="P22:S23"/>
    <mergeCell ref="L22:O23"/>
    <mergeCell ref="H19:W19"/>
    <mergeCell ref="A19:G23"/>
    <mergeCell ref="AB20:AE21"/>
    <mergeCell ref="AF20:AI21"/>
    <mergeCell ref="K9:O9"/>
    <mergeCell ref="P10:T10"/>
    <mergeCell ref="Z7:AI7"/>
    <mergeCell ref="A24:G24"/>
    <mergeCell ref="A13:E13"/>
    <mergeCell ref="A14:E14"/>
    <mergeCell ref="U13:Y13"/>
    <mergeCell ref="T20:W21"/>
    <mergeCell ref="P20:S21"/>
    <mergeCell ref="T24:W24"/>
    <mergeCell ref="AE12:AI12"/>
    <mergeCell ref="AE8:AI9"/>
    <mergeCell ref="Z10:AD10"/>
    <mergeCell ref="AE10:AI10"/>
    <mergeCell ref="Z11:AD11"/>
    <mergeCell ref="AE11:AI11"/>
    <mergeCell ref="Z8:AD9"/>
    <mergeCell ref="AE13:AI13"/>
    <mergeCell ref="K10:O10"/>
    <mergeCell ref="A5:O6"/>
    <mergeCell ref="A17:P18"/>
    <mergeCell ref="AE14:AI14"/>
    <mergeCell ref="Z14:AD14"/>
    <mergeCell ref="U14:Y14"/>
    <mergeCell ref="P14:T14"/>
    <mergeCell ref="Z12:AD12"/>
    <mergeCell ref="Z13:AD13"/>
  </mergeCells>
  <dataValidations count="5">
    <dataValidation type="whole" allowBlank="1" showInputMessage="1" showErrorMessage="1" errorTitle="入力エラー" error="数値以外の入力または、10桁以上の入力は行えません。" sqref="H24:H27 AF24:AF27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X24:X27 AB24:AB27">
      <formula1>-9999999</formula1>
      <formula2>99999999</formula2>
    </dataValidation>
    <dataValidation type="whole" allowBlank="1" showInputMessage="1" showErrorMessage="1" errorTitle="入力エラー" error="数値以外の入力または、11桁以上の入力は行えません。" sqref="T24:T27">
      <formula1>-999999999</formula1>
      <formula2>9999999999</formula2>
    </dataValidation>
    <dataValidation type="whole" allowBlank="1" showInputMessage="1" showErrorMessage="1" errorTitle="入力エラー" error="数値以外の入力または、8桁以上の入力は行えません。" sqref="K11:K13 P24:P27 L24:L27 AE11:AE13 P11:P13">
      <formula1>-999999</formula1>
      <formula2>9999999</formula2>
    </dataValidation>
    <dataValidation type="whole" allowBlank="1" showInputMessage="1" showErrorMessage="1" errorTitle="入力エラー" error="数値以外の入力または、4桁以上の入力は行えません。" sqref="F11:F13 Z11:Z13">
      <formula1>-99</formula1>
      <formula2>999</formula2>
    </dataValidation>
  </dataValidations>
  <printOptions horizontalCentered="1" verticalCentered="1"/>
  <pageMargins left="0.7874015748031497" right="0.7874015748031497" top="0.3937007874015748" bottom="0.7874015748031497" header="0" footer="0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AC28"/>
  <sheetViews>
    <sheetView zoomScale="75" zoomScaleNormal="75" zoomScalePageLayoutView="0" workbookViewId="0" topLeftCell="A1">
      <selection activeCell="A15" sqref="A15"/>
    </sheetView>
  </sheetViews>
  <sheetFormatPr defaultColWidth="2.625" defaultRowHeight="13.5"/>
  <cols>
    <col min="1" max="3" width="3.00390625" style="20" customWidth="1"/>
    <col min="4" max="4" width="3.125" style="20" customWidth="1"/>
    <col min="5" max="11" width="3.00390625" style="20" customWidth="1"/>
    <col min="12" max="12" width="3.125" style="20" customWidth="1"/>
    <col min="13" max="15" width="3.00390625" style="20" customWidth="1"/>
    <col min="16" max="20" width="3.125" style="20" customWidth="1"/>
    <col min="21" max="23" width="3.00390625" style="20" customWidth="1"/>
    <col min="24" max="24" width="3.125" style="20" customWidth="1"/>
    <col min="25" max="27" width="3.00390625" style="20" customWidth="1"/>
    <col min="28" max="28" width="3.125" style="20" customWidth="1"/>
    <col min="29" max="16384" width="2.625" style="20" customWidth="1"/>
  </cols>
  <sheetData>
    <row r="1" ht="34.5" customHeight="1"/>
    <row r="4" spans="1:4" ht="13.5">
      <c r="A4" s="21"/>
      <c r="B4" s="21"/>
      <c r="C4" s="21"/>
      <c r="D4" s="21"/>
    </row>
    <row r="5" spans="1:28" ht="13.5">
      <c r="A5" s="23"/>
      <c r="B5" s="23"/>
      <c r="C5" s="23"/>
      <c r="D5" s="23"/>
      <c r="E5" s="23"/>
      <c r="F5" s="2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</row>
    <row r="6" spans="1:28" ht="13.5">
      <c r="A6" s="23"/>
      <c r="B6" s="23"/>
      <c r="C6" s="23"/>
      <c r="D6" s="23"/>
      <c r="E6" s="23"/>
      <c r="F6" s="2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0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21" customHeight="1">
      <c r="A8" s="6"/>
      <c r="B8" s="6"/>
      <c r="C8" s="6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6.5" customHeight="1">
      <c r="A9" s="6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7.25" customHeight="1">
      <c r="A10" s="6"/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46.5" customHeight="1">
      <c r="A11" s="12"/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4"/>
      <c r="V11" s="14"/>
      <c r="W11" s="14"/>
      <c r="X11" s="15"/>
      <c r="Y11" s="15"/>
      <c r="Z11" s="15"/>
      <c r="AA11" s="15"/>
      <c r="AB11" s="15"/>
    </row>
    <row r="12" spans="1:28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5"/>
      <c r="Y12" s="15"/>
      <c r="Z12" s="15"/>
      <c r="AA12" s="15"/>
      <c r="AB12" s="15"/>
    </row>
    <row r="13" spans="1:28" ht="46.5" customHeight="1">
      <c r="A13" s="12"/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2"/>
      <c r="T13" s="12"/>
      <c r="U13" s="12"/>
      <c r="V13" s="12"/>
      <c r="W13" s="12"/>
      <c r="X13" s="15"/>
      <c r="Y13" s="15"/>
      <c r="Z13" s="15"/>
      <c r="AA13" s="15"/>
      <c r="AB13" s="15"/>
    </row>
    <row r="14" spans="1:28" ht="4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3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3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3.5" customHeight="1">
      <c r="A17" s="415"/>
      <c r="B17" s="415"/>
      <c r="C17" s="415"/>
      <c r="D17" s="415"/>
      <c r="E17" s="415"/>
      <c r="F17" s="41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5" ht="13.5" customHeight="1" thickBot="1">
      <c r="A18" s="415"/>
      <c r="B18" s="415"/>
      <c r="C18" s="415"/>
      <c r="D18" s="415"/>
      <c r="E18" s="415"/>
      <c r="F18" s="41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8" ht="22.5" customHeight="1">
      <c r="A19" s="419" t="s">
        <v>172</v>
      </c>
      <c r="B19" s="419"/>
      <c r="C19" s="419"/>
      <c r="D19" s="420"/>
      <c r="E19" s="55" t="s">
        <v>1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262"/>
      <c r="U19" s="10"/>
      <c r="V19" s="10"/>
      <c r="W19" s="10"/>
      <c r="X19" s="10"/>
      <c r="Y19" s="10"/>
      <c r="Z19" s="10"/>
      <c r="AA19" s="10"/>
      <c r="AB19" s="10"/>
    </row>
    <row r="20" spans="1:29" ht="32.25" customHeight="1">
      <c r="A20" s="124" t="s">
        <v>0</v>
      </c>
      <c r="B20" s="124"/>
      <c r="C20" s="124"/>
      <c r="D20" s="124"/>
      <c r="E20" s="124" t="s">
        <v>173</v>
      </c>
      <c r="F20" s="124"/>
      <c r="G20" s="124"/>
      <c r="H20" s="124"/>
      <c r="I20" s="416" t="s">
        <v>174</v>
      </c>
      <c r="J20" s="417"/>
      <c r="K20" s="417"/>
      <c r="L20" s="417"/>
      <c r="M20" s="124" t="s">
        <v>167</v>
      </c>
      <c r="N20" s="124"/>
      <c r="O20" s="124"/>
      <c r="P20" s="124"/>
      <c r="Q20" s="124" t="s">
        <v>213</v>
      </c>
      <c r="R20" s="124"/>
      <c r="S20" s="124"/>
      <c r="T20" s="263"/>
      <c r="U20" s="5"/>
      <c r="V20" s="5"/>
      <c r="W20" s="5"/>
      <c r="X20" s="5"/>
      <c r="Y20" s="10"/>
      <c r="Z20" s="10"/>
      <c r="AA20" s="10"/>
      <c r="AB20" s="10"/>
      <c r="AC20" s="6"/>
    </row>
    <row r="21" spans="1:29" ht="24" customHeight="1">
      <c r="A21" s="305"/>
      <c r="B21" s="305"/>
      <c r="C21" s="305"/>
      <c r="D21" s="305"/>
      <c r="E21" s="305"/>
      <c r="F21" s="305"/>
      <c r="G21" s="305"/>
      <c r="H21" s="305"/>
      <c r="I21" s="418"/>
      <c r="J21" s="418"/>
      <c r="K21" s="418"/>
      <c r="L21" s="418"/>
      <c r="M21" s="305"/>
      <c r="N21" s="305"/>
      <c r="O21" s="305"/>
      <c r="P21" s="305"/>
      <c r="Q21" s="305"/>
      <c r="R21" s="305"/>
      <c r="S21" s="305"/>
      <c r="T21" s="407"/>
      <c r="U21" s="5"/>
      <c r="V21" s="5"/>
      <c r="W21" s="5"/>
      <c r="X21" s="5"/>
      <c r="Y21" s="10"/>
      <c r="Z21" s="10"/>
      <c r="AA21" s="10"/>
      <c r="AB21" s="10"/>
      <c r="AC21" s="3"/>
    </row>
    <row r="22" spans="1:29" ht="15" customHeight="1">
      <c r="A22" s="307" t="s">
        <v>207</v>
      </c>
      <c r="B22" s="307"/>
      <c r="C22" s="307"/>
      <c r="D22" s="307"/>
      <c r="E22" s="307" t="s">
        <v>208</v>
      </c>
      <c r="F22" s="307"/>
      <c r="G22" s="307"/>
      <c r="H22" s="307"/>
      <c r="I22" s="307" t="s">
        <v>209</v>
      </c>
      <c r="J22" s="307"/>
      <c r="K22" s="307"/>
      <c r="L22" s="307"/>
      <c r="M22" s="307" t="s">
        <v>210</v>
      </c>
      <c r="N22" s="307"/>
      <c r="O22" s="307"/>
      <c r="P22" s="307"/>
      <c r="Q22" s="307" t="s">
        <v>211</v>
      </c>
      <c r="R22" s="307"/>
      <c r="S22" s="307"/>
      <c r="T22" s="410"/>
      <c r="U22" s="5"/>
      <c r="V22" s="5"/>
      <c r="W22" s="5"/>
      <c r="X22" s="5"/>
      <c r="Y22" s="5"/>
      <c r="Z22" s="5"/>
      <c r="AA22" s="5"/>
      <c r="AB22" s="5"/>
      <c r="AC22" s="3"/>
    </row>
    <row r="23" spans="1:23" ht="14.25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263"/>
      <c r="U23" s="5"/>
      <c r="V23" s="5"/>
      <c r="W23" s="5"/>
    </row>
    <row r="24" spans="1:23" ht="47.25" customHeight="1">
      <c r="A24" s="181">
        <v>218992</v>
      </c>
      <c r="B24" s="182"/>
      <c r="C24" s="182"/>
      <c r="D24" s="183"/>
      <c r="E24" s="412">
        <f>SUM('62'!H24:K24)+SUM('62'!X24:AA24)</f>
        <v>5758</v>
      </c>
      <c r="F24" s="412"/>
      <c r="G24" s="412"/>
      <c r="H24" s="412"/>
      <c r="I24" s="406">
        <f>SUM('62'!L24:O24)+SUM('62'!AB24:AE24)</f>
        <v>2288</v>
      </c>
      <c r="J24" s="406"/>
      <c r="K24" s="406"/>
      <c r="L24" s="406"/>
      <c r="M24" s="408">
        <f>SUM('62'!P24:S24)+SUM('62'!AF24:AI24)</f>
        <v>2919</v>
      </c>
      <c r="N24" s="408"/>
      <c r="O24" s="408"/>
      <c r="P24" s="408"/>
      <c r="Q24" s="408">
        <f>SUM('62'!T24:W24)+SUM('63'!A24:D24)</f>
        <v>5910076</v>
      </c>
      <c r="R24" s="408"/>
      <c r="S24" s="408"/>
      <c r="T24" s="409"/>
      <c r="U24" s="7"/>
      <c r="V24" s="7"/>
      <c r="W24" s="7"/>
    </row>
    <row r="25" spans="1:23" ht="46.5" customHeight="1">
      <c r="A25" s="181">
        <v>0</v>
      </c>
      <c r="B25" s="413"/>
      <c r="C25" s="413"/>
      <c r="D25" s="414"/>
      <c r="E25" s="412">
        <f>SUM('62'!H25:K25)+SUM('62'!X25:AA25)</f>
        <v>0</v>
      </c>
      <c r="F25" s="412"/>
      <c r="G25" s="412"/>
      <c r="H25" s="412"/>
      <c r="I25" s="406">
        <f>SUM('62'!L25:O25)+SUM('62'!AB25:AE25)</f>
        <v>0</v>
      </c>
      <c r="J25" s="406"/>
      <c r="K25" s="406"/>
      <c r="L25" s="406"/>
      <c r="M25" s="408">
        <f>SUM('62'!P25:S25)+SUM('62'!AF25:AI25)</f>
        <v>0</v>
      </c>
      <c r="N25" s="408"/>
      <c r="O25" s="408"/>
      <c r="P25" s="408"/>
      <c r="Q25" s="408">
        <f>SUM('62'!T25:W25)+SUM('63'!A25:D25)</f>
        <v>0</v>
      </c>
      <c r="R25" s="408"/>
      <c r="S25" s="408"/>
      <c r="T25" s="409"/>
      <c r="U25" s="7"/>
      <c r="V25" s="7"/>
      <c r="W25" s="7"/>
    </row>
    <row r="26" spans="1:23" ht="46.5" customHeight="1">
      <c r="A26" s="181">
        <v>29960</v>
      </c>
      <c r="B26" s="413"/>
      <c r="C26" s="413"/>
      <c r="D26" s="414"/>
      <c r="E26" s="412">
        <f>SUM('62'!H26:K26)+SUM('62'!X26:AA26)</f>
        <v>1323</v>
      </c>
      <c r="F26" s="412"/>
      <c r="G26" s="412"/>
      <c r="H26" s="412"/>
      <c r="I26" s="406">
        <f>SUM('62'!L26:O26)+SUM('62'!AB26:AE26)</f>
        <v>725</v>
      </c>
      <c r="J26" s="406"/>
      <c r="K26" s="406"/>
      <c r="L26" s="406"/>
      <c r="M26" s="408">
        <f>SUM('62'!P26:S26)+SUM('62'!AF26:AI26)</f>
        <v>807</v>
      </c>
      <c r="N26" s="408"/>
      <c r="O26" s="408"/>
      <c r="P26" s="408"/>
      <c r="Q26" s="408">
        <f>SUM('62'!T26:W26)+SUM('63'!A26:D26)</f>
        <v>2840456</v>
      </c>
      <c r="R26" s="408"/>
      <c r="S26" s="408"/>
      <c r="T26" s="409"/>
      <c r="U26" s="8"/>
      <c r="V26" s="8"/>
      <c r="W26" s="8"/>
    </row>
    <row r="27" spans="1:23" ht="46.5" customHeight="1">
      <c r="A27" s="181">
        <v>1360</v>
      </c>
      <c r="B27" s="413"/>
      <c r="C27" s="413"/>
      <c r="D27" s="414"/>
      <c r="E27" s="412">
        <f>SUM('62'!H27:K27)+SUM('62'!X27:AA27)</f>
        <v>37</v>
      </c>
      <c r="F27" s="412"/>
      <c r="G27" s="412"/>
      <c r="H27" s="412"/>
      <c r="I27" s="406">
        <f>SUM('62'!L27:O27)+SUM('62'!AB27:AE27)</f>
        <v>19</v>
      </c>
      <c r="J27" s="406"/>
      <c r="K27" s="406"/>
      <c r="L27" s="406"/>
      <c r="M27" s="408">
        <f>SUM('62'!P27:S27)+SUM('62'!AF27:AI27)</f>
        <v>19</v>
      </c>
      <c r="N27" s="408"/>
      <c r="O27" s="408"/>
      <c r="P27" s="408"/>
      <c r="Q27" s="408">
        <f>SUM('62'!T27:W27)+SUM('63'!A27:D27)</f>
        <v>32932</v>
      </c>
      <c r="R27" s="408"/>
      <c r="S27" s="408"/>
      <c r="T27" s="409"/>
      <c r="U27" s="7"/>
      <c r="V27" s="7"/>
      <c r="W27" s="7"/>
    </row>
    <row r="28" spans="1:28" ht="46.5" customHeight="1" thickBot="1">
      <c r="A28" s="411">
        <f>SUM(A24:D27)</f>
        <v>250312</v>
      </c>
      <c r="B28" s="411"/>
      <c r="C28" s="411"/>
      <c r="D28" s="411"/>
      <c r="E28" s="411">
        <f>SUM(E24:H27)</f>
        <v>7118</v>
      </c>
      <c r="F28" s="411"/>
      <c r="G28" s="411"/>
      <c r="H28" s="411"/>
      <c r="I28" s="411">
        <f>SUM(I24:L27)</f>
        <v>3032</v>
      </c>
      <c r="J28" s="411"/>
      <c r="K28" s="411"/>
      <c r="L28" s="411"/>
      <c r="M28" s="411">
        <f>SUM(M24:P27)</f>
        <v>3745</v>
      </c>
      <c r="N28" s="411"/>
      <c r="O28" s="411"/>
      <c r="P28" s="411"/>
      <c r="Q28" s="411">
        <f>SUM(Q24:T27)</f>
        <v>8783464</v>
      </c>
      <c r="R28" s="411"/>
      <c r="S28" s="411"/>
      <c r="T28" s="421"/>
      <c r="U28" s="11"/>
      <c r="V28" s="11"/>
      <c r="W28" s="11"/>
      <c r="X28" s="11"/>
      <c r="Y28" s="11"/>
      <c r="Z28" s="11"/>
      <c r="AA28" s="11"/>
      <c r="AB28" s="11"/>
    </row>
  </sheetData>
  <sheetProtection/>
  <mergeCells count="38">
    <mergeCell ref="I26:L26"/>
    <mergeCell ref="E26:H26"/>
    <mergeCell ref="I25:L25"/>
    <mergeCell ref="E25:H25"/>
    <mergeCell ref="Q26:T26"/>
    <mergeCell ref="M26:P26"/>
    <mergeCell ref="Q25:T25"/>
    <mergeCell ref="M25:P25"/>
    <mergeCell ref="I28:L28"/>
    <mergeCell ref="Q27:T27"/>
    <mergeCell ref="M27:P27"/>
    <mergeCell ref="I27:L27"/>
    <mergeCell ref="Q28:T28"/>
    <mergeCell ref="M28:P28"/>
    <mergeCell ref="A17:F18"/>
    <mergeCell ref="E24:H24"/>
    <mergeCell ref="A24:D24"/>
    <mergeCell ref="A20:D21"/>
    <mergeCell ref="E20:H21"/>
    <mergeCell ref="E19:T19"/>
    <mergeCell ref="M20:P21"/>
    <mergeCell ref="I20:L21"/>
    <mergeCell ref="A19:D19"/>
    <mergeCell ref="M24:P24"/>
    <mergeCell ref="E28:H28"/>
    <mergeCell ref="A28:D28"/>
    <mergeCell ref="E27:H27"/>
    <mergeCell ref="A22:D23"/>
    <mergeCell ref="E22:H23"/>
    <mergeCell ref="A27:D27"/>
    <mergeCell ref="A26:D26"/>
    <mergeCell ref="A25:D25"/>
    <mergeCell ref="I24:L24"/>
    <mergeCell ref="Q20:T21"/>
    <mergeCell ref="Q24:T24"/>
    <mergeCell ref="Q22:T23"/>
    <mergeCell ref="M22:P23"/>
    <mergeCell ref="I22:L23"/>
  </mergeCells>
  <dataValidations count="1">
    <dataValidation type="whole" allowBlank="1" showInputMessage="1" showErrorMessage="1" errorTitle="入力エラー" error="数値以外の入力または、11桁以上の入力は行えません。" sqref="A24:A27">
      <formula1>-999999999</formula1>
      <formula2>9999999999</formula2>
    </dataValidation>
  </dataValidations>
  <printOptions verticalCentered="1"/>
  <pageMargins left="0.7874015748031497" right="0.7874015748031497" top="0.3937007874015748" bottom="0.787401574803149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zoomScale="75" zoomScaleNormal="75" zoomScaleSheetLayoutView="100" zoomScalePageLayoutView="0" workbookViewId="0" topLeftCell="A1">
      <selection activeCell="P4" sqref="P4"/>
    </sheetView>
  </sheetViews>
  <sheetFormatPr defaultColWidth="2.625" defaultRowHeight="13.5"/>
  <cols>
    <col min="1" max="16384" width="2.625" style="20" customWidth="1"/>
  </cols>
  <sheetData>
    <row r="1" spans="1:33" ht="34.5" customHeight="1">
      <c r="A1" s="73" t="s">
        <v>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5"/>
      <c r="AC1" s="25"/>
      <c r="AD1" s="25"/>
      <c r="AE1" s="25"/>
      <c r="AF1" s="25"/>
      <c r="AG1" s="25"/>
    </row>
    <row r="2" spans="1:33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3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23.25" customHeight="1">
      <c r="A6" s="91" t="s">
        <v>25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92"/>
      <c r="O6" s="92"/>
      <c r="P6" s="92"/>
      <c r="Q6" s="92"/>
      <c r="R6" s="92"/>
      <c r="S6" s="92"/>
      <c r="T6" s="92"/>
      <c r="U6" s="93"/>
      <c r="V6" s="74" t="s">
        <v>107</v>
      </c>
      <c r="W6" s="74"/>
      <c r="X6" s="74"/>
      <c r="Y6" s="74"/>
      <c r="Z6" s="74"/>
      <c r="AA6" s="75"/>
      <c r="AB6" s="86" t="s">
        <v>108</v>
      </c>
      <c r="AC6" s="87"/>
      <c r="AD6" s="87"/>
      <c r="AE6" s="87"/>
      <c r="AF6" s="87"/>
      <c r="AG6" s="88"/>
    </row>
    <row r="7" spans="1:33" ht="21" customHeight="1">
      <c r="A7" s="94" t="s">
        <v>109</v>
      </c>
      <c r="B7" s="95"/>
      <c r="C7" s="95"/>
      <c r="D7" s="95"/>
      <c r="E7" s="95"/>
      <c r="F7" s="95"/>
      <c r="G7" s="96"/>
      <c r="H7" s="94" t="s">
        <v>26</v>
      </c>
      <c r="I7" s="95"/>
      <c r="J7" s="95"/>
      <c r="K7" s="95"/>
      <c r="L7" s="95"/>
      <c r="M7" s="95"/>
      <c r="N7" s="96"/>
      <c r="O7" s="94" t="s">
        <v>110</v>
      </c>
      <c r="P7" s="95"/>
      <c r="Q7" s="95"/>
      <c r="R7" s="95"/>
      <c r="S7" s="95"/>
      <c r="T7" s="95"/>
      <c r="U7" s="96"/>
      <c r="V7" s="76"/>
      <c r="W7" s="76"/>
      <c r="X7" s="76"/>
      <c r="Y7" s="76"/>
      <c r="Z7" s="76"/>
      <c r="AA7" s="77"/>
      <c r="AB7" s="89"/>
      <c r="AC7" s="79"/>
      <c r="AD7" s="79"/>
      <c r="AE7" s="79"/>
      <c r="AF7" s="79"/>
      <c r="AG7" s="90"/>
    </row>
    <row r="8" spans="1:33" ht="21" customHeight="1">
      <c r="A8" s="97" t="s">
        <v>2</v>
      </c>
      <c r="B8" s="98"/>
      <c r="C8" s="98"/>
      <c r="D8" s="98"/>
      <c r="E8" s="98"/>
      <c r="F8" s="98"/>
      <c r="G8" s="99"/>
      <c r="H8" s="97" t="s">
        <v>2</v>
      </c>
      <c r="I8" s="98"/>
      <c r="J8" s="98"/>
      <c r="K8" s="98"/>
      <c r="L8" s="98"/>
      <c r="M8" s="98"/>
      <c r="N8" s="99"/>
      <c r="O8" s="97" t="s">
        <v>2</v>
      </c>
      <c r="P8" s="98"/>
      <c r="Q8" s="98"/>
      <c r="R8" s="98"/>
      <c r="S8" s="98"/>
      <c r="T8" s="98"/>
      <c r="U8" s="99"/>
      <c r="V8" s="78" t="s">
        <v>3</v>
      </c>
      <c r="W8" s="79"/>
      <c r="X8" s="79"/>
      <c r="Y8" s="79"/>
      <c r="Z8" s="79"/>
      <c r="AA8" s="80"/>
      <c r="AB8" s="89" t="s">
        <v>3</v>
      </c>
      <c r="AC8" s="79"/>
      <c r="AD8" s="79"/>
      <c r="AE8" s="79"/>
      <c r="AF8" s="79"/>
      <c r="AG8" s="90"/>
    </row>
    <row r="9" spans="1:33" ht="24" customHeight="1">
      <c r="A9" s="70">
        <v>4349106</v>
      </c>
      <c r="B9" s="71"/>
      <c r="C9" s="71"/>
      <c r="D9" s="71"/>
      <c r="E9" s="71"/>
      <c r="F9" s="71"/>
      <c r="G9" s="72"/>
      <c r="H9" s="70">
        <v>198948</v>
      </c>
      <c r="I9" s="71"/>
      <c r="J9" s="71"/>
      <c r="K9" s="71"/>
      <c r="L9" s="71"/>
      <c r="M9" s="71"/>
      <c r="N9" s="72"/>
      <c r="O9" s="70">
        <f>SUM(A9:N9)</f>
        <v>4548054</v>
      </c>
      <c r="P9" s="71"/>
      <c r="Q9" s="71"/>
      <c r="R9" s="71"/>
      <c r="S9" s="71"/>
      <c r="T9" s="71"/>
      <c r="U9" s="72"/>
      <c r="V9" s="70">
        <v>2589950</v>
      </c>
      <c r="W9" s="71"/>
      <c r="X9" s="71"/>
      <c r="Y9" s="71"/>
      <c r="Z9" s="71"/>
      <c r="AA9" s="72"/>
      <c r="AB9" s="70">
        <f>O9-V9</f>
        <v>1958104</v>
      </c>
      <c r="AC9" s="71"/>
      <c r="AD9" s="71"/>
      <c r="AE9" s="71"/>
      <c r="AF9" s="71"/>
      <c r="AG9" s="81"/>
    </row>
    <row r="10" spans="1:33" ht="24" customHeight="1">
      <c r="A10" s="70">
        <v>0</v>
      </c>
      <c r="B10" s="71"/>
      <c r="C10" s="71"/>
      <c r="D10" s="71"/>
      <c r="E10" s="71"/>
      <c r="F10" s="71"/>
      <c r="G10" s="72"/>
      <c r="H10" s="70">
        <v>0</v>
      </c>
      <c r="I10" s="71"/>
      <c r="J10" s="71"/>
      <c r="K10" s="71"/>
      <c r="L10" s="71"/>
      <c r="M10" s="71"/>
      <c r="N10" s="72"/>
      <c r="O10" s="70">
        <f aca="true" t="shared" si="0" ref="O10:O34">SUM(A10:N10)</f>
        <v>0</v>
      </c>
      <c r="P10" s="71"/>
      <c r="Q10" s="71"/>
      <c r="R10" s="71"/>
      <c r="S10" s="71"/>
      <c r="T10" s="71"/>
      <c r="U10" s="72"/>
      <c r="V10" s="70">
        <v>0</v>
      </c>
      <c r="W10" s="71"/>
      <c r="X10" s="71"/>
      <c r="Y10" s="71"/>
      <c r="Z10" s="71"/>
      <c r="AA10" s="72"/>
      <c r="AB10" s="70">
        <f aca="true" t="shared" si="1" ref="AB10:AB34">O10-V10</f>
        <v>0</v>
      </c>
      <c r="AC10" s="71"/>
      <c r="AD10" s="71"/>
      <c r="AE10" s="71"/>
      <c r="AF10" s="71"/>
      <c r="AG10" s="81"/>
    </row>
    <row r="11" spans="1:33" ht="24" customHeight="1">
      <c r="A11" s="70">
        <v>142863</v>
      </c>
      <c r="B11" s="71"/>
      <c r="C11" s="71"/>
      <c r="D11" s="71"/>
      <c r="E11" s="71"/>
      <c r="F11" s="71"/>
      <c r="G11" s="72"/>
      <c r="H11" s="70">
        <v>0</v>
      </c>
      <c r="I11" s="71"/>
      <c r="J11" s="71"/>
      <c r="K11" s="71"/>
      <c r="L11" s="71"/>
      <c r="M11" s="71"/>
      <c r="N11" s="72"/>
      <c r="O11" s="70">
        <f t="shared" si="0"/>
        <v>142863</v>
      </c>
      <c r="P11" s="71"/>
      <c r="Q11" s="71"/>
      <c r="R11" s="71"/>
      <c r="S11" s="71"/>
      <c r="T11" s="71"/>
      <c r="U11" s="72"/>
      <c r="V11" s="70">
        <v>26100</v>
      </c>
      <c r="W11" s="71"/>
      <c r="X11" s="71"/>
      <c r="Y11" s="71"/>
      <c r="Z11" s="71"/>
      <c r="AA11" s="72"/>
      <c r="AB11" s="70">
        <f t="shared" si="1"/>
        <v>116763</v>
      </c>
      <c r="AC11" s="71"/>
      <c r="AD11" s="71"/>
      <c r="AE11" s="71"/>
      <c r="AF11" s="71"/>
      <c r="AG11" s="81"/>
    </row>
    <row r="12" spans="1:33" ht="24" customHeight="1">
      <c r="A12" s="70">
        <v>47380</v>
      </c>
      <c r="B12" s="71"/>
      <c r="C12" s="71"/>
      <c r="D12" s="71"/>
      <c r="E12" s="71"/>
      <c r="F12" s="71"/>
      <c r="G12" s="72"/>
      <c r="H12" s="70">
        <v>14128</v>
      </c>
      <c r="I12" s="71"/>
      <c r="J12" s="71"/>
      <c r="K12" s="71"/>
      <c r="L12" s="71"/>
      <c r="M12" s="71"/>
      <c r="N12" s="72"/>
      <c r="O12" s="70">
        <f t="shared" si="0"/>
        <v>61508</v>
      </c>
      <c r="P12" s="71"/>
      <c r="Q12" s="71"/>
      <c r="R12" s="71"/>
      <c r="S12" s="71"/>
      <c r="T12" s="71"/>
      <c r="U12" s="72"/>
      <c r="V12" s="70">
        <v>39634</v>
      </c>
      <c r="W12" s="71"/>
      <c r="X12" s="71"/>
      <c r="Y12" s="71"/>
      <c r="Z12" s="71"/>
      <c r="AA12" s="72"/>
      <c r="AB12" s="70">
        <f t="shared" si="1"/>
        <v>21874</v>
      </c>
      <c r="AC12" s="71"/>
      <c r="AD12" s="71"/>
      <c r="AE12" s="71"/>
      <c r="AF12" s="71"/>
      <c r="AG12" s="81"/>
    </row>
    <row r="13" spans="1:33" ht="24" customHeight="1">
      <c r="A13" s="70">
        <v>15989671</v>
      </c>
      <c r="B13" s="71"/>
      <c r="C13" s="71"/>
      <c r="D13" s="71"/>
      <c r="E13" s="71"/>
      <c r="F13" s="71"/>
      <c r="G13" s="72"/>
      <c r="H13" s="70">
        <v>71402</v>
      </c>
      <c r="I13" s="71"/>
      <c r="J13" s="71"/>
      <c r="K13" s="71"/>
      <c r="L13" s="71"/>
      <c r="M13" s="71"/>
      <c r="N13" s="72"/>
      <c r="O13" s="70">
        <f t="shared" si="0"/>
        <v>16061073</v>
      </c>
      <c r="P13" s="71"/>
      <c r="Q13" s="71"/>
      <c r="R13" s="71"/>
      <c r="S13" s="71"/>
      <c r="T13" s="71"/>
      <c r="U13" s="72"/>
      <c r="V13" s="70">
        <v>6270062</v>
      </c>
      <c r="W13" s="71"/>
      <c r="X13" s="71"/>
      <c r="Y13" s="71"/>
      <c r="Z13" s="71"/>
      <c r="AA13" s="72"/>
      <c r="AB13" s="70">
        <f t="shared" si="1"/>
        <v>9791011</v>
      </c>
      <c r="AC13" s="71"/>
      <c r="AD13" s="71"/>
      <c r="AE13" s="71"/>
      <c r="AF13" s="71"/>
      <c r="AG13" s="81"/>
    </row>
    <row r="14" spans="1:33" ht="24" customHeight="1">
      <c r="A14" s="70">
        <v>2864506</v>
      </c>
      <c r="B14" s="71"/>
      <c r="C14" s="71"/>
      <c r="D14" s="71"/>
      <c r="E14" s="71"/>
      <c r="F14" s="71"/>
      <c r="G14" s="72"/>
      <c r="H14" s="70">
        <v>116676</v>
      </c>
      <c r="I14" s="71"/>
      <c r="J14" s="71"/>
      <c r="K14" s="71"/>
      <c r="L14" s="71"/>
      <c r="M14" s="71"/>
      <c r="N14" s="72"/>
      <c r="O14" s="70">
        <f t="shared" si="0"/>
        <v>2981182</v>
      </c>
      <c r="P14" s="71"/>
      <c r="Q14" s="71"/>
      <c r="R14" s="71"/>
      <c r="S14" s="71"/>
      <c r="T14" s="71"/>
      <c r="U14" s="72"/>
      <c r="V14" s="70">
        <v>1636568</v>
      </c>
      <c r="W14" s="71"/>
      <c r="X14" s="71"/>
      <c r="Y14" s="71"/>
      <c r="Z14" s="71"/>
      <c r="AA14" s="72"/>
      <c r="AB14" s="70">
        <f t="shared" si="1"/>
        <v>1344614</v>
      </c>
      <c r="AC14" s="71"/>
      <c r="AD14" s="71"/>
      <c r="AE14" s="71"/>
      <c r="AF14" s="71"/>
      <c r="AG14" s="81"/>
    </row>
    <row r="15" spans="1:33" ht="24" customHeight="1">
      <c r="A15" s="70">
        <v>0</v>
      </c>
      <c r="B15" s="71"/>
      <c r="C15" s="71"/>
      <c r="D15" s="71"/>
      <c r="E15" s="71"/>
      <c r="F15" s="71"/>
      <c r="G15" s="72"/>
      <c r="H15" s="70">
        <v>0</v>
      </c>
      <c r="I15" s="71"/>
      <c r="J15" s="71"/>
      <c r="K15" s="71"/>
      <c r="L15" s="71"/>
      <c r="M15" s="71"/>
      <c r="N15" s="72"/>
      <c r="O15" s="70">
        <f t="shared" si="0"/>
        <v>0</v>
      </c>
      <c r="P15" s="71"/>
      <c r="Q15" s="71"/>
      <c r="R15" s="71"/>
      <c r="S15" s="71"/>
      <c r="T15" s="71"/>
      <c r="U15" s="72"/>
      <c r="V15" s="70">
        <v>0</v>
      </c>
      <c r="W15" s="71"/>
      <c r="X15" s="71"/>
      <c r="Y15" s="71"/>
      <c r="Z15" s="71"/>
      <c r="AA15" s="72"/>
      <c r="AB15" s="70">
        <f t="shared" si="1"/>
        <v>0</v>
      </c>
      <c r="AC15" s="71"/>
      <c r="AD15" s="71"/>
      <c r="AE15" s="71"/>
      <c r="AF15" s="71"/>
      <c r="AG15" s="81"/>
    </row>
    <row r="16" spans="1:33" ht="24" customHeight="1">
      <c r="A16" s="70">
        <v>0</v>
      </c>
      <c r="B16" s="71"/>
      <c r="C16" s="71"/>
      <c r="D16" s="71"/>
      <c r="E16" s="71"/>
      <c r="F16" s="71"/>
      <c r="G16" s="72"/>
      <c r="H16" s="70">
        <v>0</v>
      </c>
      <c r="I16" s="71"/>
      <c r="J16" s="71"/>
      <c r="K16" s="71"/>
      <c r="L16" s="71"/>
      <c r="M16" s="71"/>
      <c r="N16" s="72"/>
      <c r="O16" s="70">
        <f t="shared" si="0"/>
        <v>0</v>
      </c>
      <c r="P16" s="71"/>
      <c r="Q16" s="71"/>
      <c r="R16" s="71"/>
      <c r="S16" s="71"/>
      <c r="T16" s="71"/>
      <c r="U16" s="72"/>
      <c r="V16" s="70">
        <v>0</v>
      </c>
      <c r="W16" s="71"/>
      <c r="X16" s="71"/>
      <c r="Y16" s="71"/>
      <c r="Z16" s="71"/>
      <c r="AA16" s="72"/>
      <c r="AB16" s="70">
        <f t="shared" si="1"/>
        <v>0</v>
      </c>
      <c r="AC16" s="71"/>
      <c r="AD16" s="71"/>
      <c r="AE16" s="71"/>
      <c r="AF16" s="71"/>
      <c r="AG16" s="81"/>
    </row>
    <row r="17" spans="1:33" ht="24" customHeight="1">
      <c r="A17" s="70">
        <v>3044</v>
      </c>
      <c r="B17" s="71"/>
      <c r="C17" s="71"/>
      <c r="D17" s="71"/>
      <c r="E17" s="71"/>
      <c r="F17" s="71"/>
      <c r="G17" s="72"/>
      <c r="H17" s="70">
        <v>0</v>
      </c>
      <c r="I17" s="71"/>
      <c r="J17" s="71"/>
      <c r="K17" s="71"/>
      <c r="L17" s="71"/>
      <c r="M17" s="71"/>
      <c r="N17" s="72"/>
      <c r="O17" s="70">
        <f t="shared" si="0"/>
        <v>3044</v>
      </c>
      <c r="P17" s="71"/>
      <c r="Q17" s="71"/>
      <c r="R17" s="71"/>
      <c r="S17" s="71"/>
      <c r="T17" s="71"/>
      <c r="U17" s="72"/>
      <c r="V17" s="70">
        <v>2900</v>
      </c>
      <c r="W17" s="71"/>
      <c r="X17" s="71"/>
      <c r="Y17" s="71"/>
      <c r="Z17" s="71"/>
      <c r="AA17" s="72"/>
      <c r="AB17" s="70">
        <f t="shared" si="1"/>
        <v>144</v>
      </c>
      <c r="AC17" s="71"/>
      <c r="AD17" s="71"/>
      <c r="AE17" s="71"/>
      <c r="AF17" s="71"/>
      <c r="AG17" s="81"/>
    </row>
    <row r="18" spans="1:33" ht="24" customHeight="1">
      <c r="A18" s="70">
        <v>245124</v>
      </c>
      <c r="B18" s="71"/>
      <c r="C18" s="71"/>
      <c r="D18" s="71"/>
      <c r="E18" s="71"/>
      <c r="F18" s="71"/>
      <c r="G18" s="72"/>
      <c r="H18" s="70">
        <v>26169</v>
      </c>
      <c r="I18" s="71"/>
      <c r="J18" s="71"/>
      <c r="K18" s="71"/>
      <c r="L18" s="71"/>
      <c r="M18" s="71"/>
      <c r="N18" s="72"/>
      <c r="O18" s="70">
        <f t="shared" si="0"/>
        <v>271293</v>
      </c>
      <c r="P18" s="71"/>
      <c r="Q18" s="71"/>
      <c r="R18" s="71"/>
      <c r="S18" s="71"/>
      <c r="T18" s="71"/>
      <c r="U18" s="72"/>
      <c r="V18" s="70">
        <v>173034</v>
      </c>
      <c r="W18" s="71"/>
      <c r="X18" s="71"/>
      <c r="Y18" s="71"/>
      <c r="Z18" s="71"/>
      <c r="AA18" s="72"/>
      <c r="AB18" s="70">
        <f t="shared" si="1"/>
        <v>98259</v>
      </c>
      <c r="AC18" s="71"/>
      <c r="AD18" s="71"/>
      <c r="AE18" s="71"/>
      <c r="AF18" s="71"/>
      <c r="AG18" s="81"/>
    </row>
    <row r="19" spans="1:33" ht="24" customHeight="1">
      <c r="A19" s="70">
        <v>5626</v>
      </c>
      <c r="B19" s="71"/>
      <c r="C19" s="71"/>
      <c r="D19" s="71"/>
      <c r="E19" s="71"/>
      <c r="F19" s="71"/>
      <c r="G19" s="72"/>
      <c r="H19" s="70">
        <v>0</v>
      </c>
      <c r="I19" s="71"/>
      <c r="J19" s="71"/>
      <c r="K19" s="71"/>
      <c r="L19" s="71"/>
      <c r="M19" s="71"/>
      <c r="N19" s="72"/>
      <c r="O19" s="70">
        <f t="shared" si="0"/>
        <v>5626</v>
      </c>
      <c r="P19" s="71"/>
      <c r="Q19" s="71"/>
      <c r="R19" s="71"/>
      <c r="S19" s="71"/>
      <c r="T19" s="71"/>
      <c r="U19" s="72"/>
      <c r="V19" s="70">
        <v>2900</v>
      </c>
      <c r="W19" s="71"/>
      <c r="X19" s="71"/>
      <c r="Y19" s="71"/>
      <c r="Z19" s="71"/>
      <c r="AA19" s="72"/>
      <c r="AB19" s="70">
        <f t="shared" si="1"/>
        <v>2726</v>
      </c>
      <c r="AC19" s="71"/>
      <c r="AD19" s="71"/>
      <c r="AE19" s="71"/>
      <c r="AF19" s="71"/>
      <c r="AG19" s="81"/>
    </row>
    <row r="20" spans="1:33" ht="24" customHeight="1">
      <c r="A20" s="70">
        <v>0</v>
      </c>
      <c r="B20" s="71"/>
      <c r="C20" s="71"/>
      <c r="D20" s="71"/>
      <c r="E20" s="71"/>
      <c r="F20" s="71"/>
      <c r="G20" s="72"/>
      <c r="H20" s="70">
        <v>0</v>
      </c>
      <c r="I20" s="71"/>
      <c r="J20" s="71"/>
      <c r="K20" s="71"/>
      <c r="L20" s="71"/>
      <c r="M20" s="71"/>
      <c r="N20" s="72"/>
      <c r="O20" s="70">
        <f t="shared" si="0"/>
        <v>0</v>
      </c>
      <c r="P20" s="71"/>
      <c r="Q20" s="71"/>
      <c r="R20" s="71"/>
      <c r="S20" s="71"/>
      <c r="T20" s="71"/>
      <c r="U20" s="72"/>
      <c r="V20" s="70">
        <v>0</v>
      </c>
      <c r="W20" s="71"/>
      <c r="X20" s="71"/>
      <c r="Y20" s="71"/>
      <c r="Z20" s="71"/>
      <c r="AA20" s="72"/>
      <c r="AB20" s="70">
        <f t="shared" si="1"/>
        <v>0</v>
      </c>
      <c r="AC20" s="71"/>
      <c r="AD20" s="71"/>
      <c r="AE20" s="71"/>
      <c r="AF20" s="71"/>
      <c r="AG20" s="81"/>
    </row>
    <row r="21" spans="1:33" ht="24" customHeight="1">
      <c r="A21" s="70">
        <v>26633</v>
      </c>
      <c r="B21" s="71"/>
      <c r="C21" s="71"/>
      <c r="D21" s="71"/>
      <c r="E21" s="71"/>
      <c r="F21" s="71"/>
      <c r="G21" s="72"/>
      <c r="H21" s="70">
        <v>0</v>
      </c>
      <c r="I21" s="71"/>
      <c r="J21" s="71"/>
      <c r="K21" s="71"/>
      <c r="L21" s="71"/>
      <c r="M21" s="71"/>
      <c r="N21" s="72"/>
      <c r="O21" s="70">
        <f t="shared" si="0"/>
        <v>26633</v>
      </c>
      <c r="P21" s="71"/>
      <c r="Q21" s="71"/>
      <c r="R21" s="71"/>
      <c r="S21" s="71"/>
      <c r="T21" s="71"/>
      <c r="U21" s="72"/>
      <c r="V21" s="70">
        <v>14500</v>
      </c>
      <c r="W21" s="71"/>
      <c r="X21" s="71"/>
      <c r="Y21" s="71"/>
      <c r="Z21" s="71"/>
      <c r="AA21" s="72"/>
      <c r="AB21" s="70">
        <f t="shared" si="1"/>
        <v>12133</v>
      </c>
      <c r="AC21" s="71"/>
      <c r="AD21" s="71"/>
      <c r="AE21" s="71"/>
      <c r="AF21" s="71"/>
      <c r="AG21" s="81"/>
    </row>
    <row r="22" spans="1:33" ht="24" customHeight="1">
      <c r="A22" s="70">
        <v>611295</v>
      </c>
      <c r="B22" s="71"/>
      <c r="C22" s="71"/>
      <c r="D22" s="71"/>
      <c r="E22" s="71"/>
      <c r="F22" s="71"/>
      <c r="G22" s="72"/>
      <c r="H22" s="70">
        <v>0</v>
      </c>
      <c r="I22" s="71"/>
      <c r="J22" s="71"/>
      <c r="K22" s="71"/>
      <c r="L22" s="71"/>
      <c r="M22" s="71"/>
      <c r="N22" s="72"/>
      <c r="O22" s="70">
        <f t="shared" si="0"/>
        <v>611295</v>
      </c>
      <c r="P22" s="71"/>
      <c r="Q22" s="71"/>
      <c r="R22" s="71"/>
      <c r="S22" s="71"/>
      <c r="T22" s="71"/>
      <c r="U22" s="72"/>
      <c r="V22" s="70">
        <v>309094</v>
      </c>
      <c r="W22" s="71"/>
      <c r="X22" s="71"/>
      <c r="Y22" s="71"/>
      <c r="Z22" s="71"/>
      <c r="AA22" s="72"/>
      <c r="AB22" s="70">
        <f t="shared" si="1"/>
        <v>302201</v>
      </c>
      <c r="AC22" s="71"/>
      <c r="AD22" s="71"/>
      <c r="AE22" s="71"/>
      <c r="AF22" s="71"/>
      <c r="AG22" s="81"/>
    </row>
    <row r="23" spans="1:33" ht="24" customHeight="1">
      <c r="A23" s="70">
        <v>5969605</v>
      </c>
      <c r="B23" s="71"/>
      <c r="C23" s="71"/>
      <c r="D23" s="71"/>
      <c r="E23" s="71"/>
      <c r="F23" s="71"/>
      <c r="G23" s="72"/>
      <c r="H23" s="70">
        <v>677379</v>
      </c>
      <c r="I23" s="71"/>
      <c r="J23" s="71"/>
      <c r="K23" s="71"/>
      <c r="L23" s="71"/>
      <c r="M23" s="71"/>
      <c r="N23" s="72"/>
      <c r="O23" s="70">
        <f t="shared" si="0"/>
        <v>6646984</v>
      </c>
      <c r="P23" s="71"/>
      <c r="Q23" s="71"/>
      <c r="R23" s="71"/>
      <c r="S23" s="71"/>
      <c r="T23" s="71"/>
      <c r="U23" s="72"/>
      <c r="V23" s="70">
        <v>4172865</v>
      </c>
      <c r="W23" s="71"/>
      <c r="X23" s="71"/>
      <c r="Y23" s="71"/>
      <c r="Z23" s="71"/>
      <c r="AA23" s="72"/>
      <c r="AB23" s="70">
        <f t="shared" si="1"/>
        <v>2474119</v>
      </c>
      <c r="AC23" s="71"/>
      <c r="AD23" s="71"/>
      <c r="AE23" s="71"/>
      <c r="AF23" s="71"/>
      <c r="AG23" s="81"/>
    </row>
    <row r="24" spans="1:33" ht="24" customHeight="1">
      <c r="A24" s="70">
        <v>75435</v>
      </c>
      <c r="B24" s="71"/>
      <c r="C24" s="71"/>
      <c r="D24" s="71"/>
      <c r="E24" s="71"/>
      <c r="F24" s="71"/>
      <c r="G24" s="72"/>
      <c r="H24" s="70">
        <v>0</v>
      </c>
      <c r="I24" s="71"/>
      <c r="J24" s="71"/>
      <c r="K24" s="71"/>
      <c r="L24" s="71"/>
      <c r="M24" s="71"/>
      <c r="N24" s="72"/>
      <c r="O24" s="70">
        <f t="shared" si="0"/>
        <v>75435</v>
      </c>
      <c r="P24" s="71"/>
      <c r="Q24" s="71"/>
      <c r="R24" s="71"/>
      <c r="S24" s="71"/>
      <c r="T24" s="71"/>
      <c r="U24" s="72"/>
      <c r="V24" s="70">
        <v>46400</v>
      </c>
      <c r="W24" s="71"/>
      <c r="X24" s="71"/>
      <c r="Y24" s="71"/>
      <c r="Z24" s="71"/>
      <c r="AA24" s="72"/>
      <c r="AB24" s="70">
        <f t="shared" si="1"/>
        <v>29035</v>
      </c>
      <c r="AC24" s="71"/>
      <c r="AD24" s="71"/>
      <c r="AE24" s="71"/>
      <c r="AF24" s="71"/>
      <c r="AG24" s="81"/>
    </row>
    <row r="25" spans="1:33" ht="24" customHeight="1">
      <c r="A25" s="70">
        <v>0</v>
      </c>
      <c r="B25" s="71"/>
      <c r="C25" s="71"/>
      <c r="D25" s="71"/>
      <c r="E25" s="71"/>
      <c r="F25" s="71"/>
      <c r="G25" s="72"/>
      <c r="H25" s="70">
        <v>0</v>
      </c>
      <c r="I25" s="71"/>
      <c r="J25" s="71"/>
      <c r="K25" s="71"/>
      <c r="L25" s="71"/>
      <c r="M25" s="71"/>
      <c r="N25" s="72"/>
      <c r="O25" s="70">
        <f t="shared" si="0"/>
        <v>0</v>
      </c>
      <c r="P25" s="71"/>
      <c r="Q25" s="71"/>
      <c r="R25" s="71"/>
      <c r="S25" s="71"/>
      <c r="T25" s="71"/>
      <c r="U25" s="72"/>
      <c r="V25" s="70">
        <v>0</v>
      </c>
      <c r="W25" s="71"/>
      <c r="X25" s="71"/>
      <c r="Y25" s="71"/>
      <c r="Z25" s="71"/>
      <c r="AA25" s="72"/>
      <c r="AB25" s="70">
        <f t="shared" si="1"/>
        <v>0</v>
      </c>
      <c r="AC25" s="71"/>
      <c r="AD25" s="71"/>
      <c r="AE25" s="71"/>
      <c r="AF25" s="71"/>
      <c r="AG25" s="81"/>
    </row>
    <row r="26" spans="1:33" ht="24" customHeight="1">
      <c r="A26" s="70">
        <v>46158</v>
      </c>
      <c r="B26" s="71"/>
      <c r="C26" s="71"/>
      <c r="D26" s="71"/>
      <c r="E26" s="71"/>
      <c r="F26" s="71"/>
      <c r="G26" s="72"/>
      <c r="H26" s="70">
        <v>7148</v>
      </c>
      <c r="I26" s="71"/>
      <c r="J26" s="71"/>
      <c r="K26" s="71"/>
      <c r="L26" s="71"/>
      <c r="M26" s="71"/>
      <c r="N26" s="72"/>
      <c r="O26" s="70">
        <f t="shared" si="0"/>
        <v>53306</v>
      </c>
      <c r="P26" s="71"/>
      <c r="Q26" s="71"/>
      <c r="R26" s="71"/>
      <c r="S26" s="71"/>
      <c r="T26" s="71"/>
      <c r="U26" s="72"/>
      <c r="V26" s="70">
        <v>39634</v>
      </c>
      <c r="W26" s="71"/>
      <c r="X26" s="71"/>
      <c r="Y26" s="71"/>
      <c r="Z26" s="71"/>
      <c r="AA26" s="72"/>
      <c r="AB26" s="70">
        <f t="shared" si="1"/>
        <v>13672</v>
      </c>
      <c r="AC26" s="71"/>
      <c r="AD26" s="71"/>
      <c r="AE26" s="71"/>
      <c r="AF26" s="71"/>
      <c r="AG26" s="81"/>
    </row>
    <row r="27" spans="1:33" ht="24" customHeight="1">
      <c r="A27" s="70">
        <v>3080</v>
      </c>
      <c r="B27" s="71"/>
      <c r="C27" s="71"/>
      <c r="D27" s="71"/>
      <c r="E27" s="71"/>
      <c r="F27" s="71"/>
      <c r="G27" s="72"/>
      <c r="H27" s="70">
        <v>4362</v>
      </c>
      <c r="I27" s="71"/>
      <c r="J27" s="71"/>
      <c r="K27" s="71"/>
      <c r="L27" s="71"/>
      <c r="M27" s="71"/>
      <c r="N27" s="72"/>
      <c r="O27" s="70">
        <f t="shared" si="0"/>
        <v>7442</v>
      </c>
      <c r="P27" s="71"/>
      <c r="Q27" s="71"/>
      <c r="R27" s="71"/>
      <c r="S27" s="71"/>
      <c r="T27" s="71"/>
      <c r="U27" s="72"/>
      <c r="V27" s="70">
        <v>5800</v>
      </c>
      <c r="W27" s="71"/>
      <c r="X27" s="71"/>
      <c r="Y27" s="71"/>
      <c r="Z27" s="71"/>
      <c r="AA27" s="72"/>
      <c r="AB27" s="70">
        <f t="shared" si="1"/>
        <v>1642</v>
      </c>
      <c r="AC27" s="71"/>
      <c r="AD27" s="71"/>
      <c r="AE27" s="71"/>
      <c r="AF27" s="71"/>
      <c r="AG27" s="81"/>
    </row>
    <row r="28" spans="1:33" ht="24" customHeight="1">
      <c r="A28" s="70">
        <v>88089</v>
      </c>
      <c r="B28" s="71"/>
      <c r="C28" s="71"/>
      <c r="D28" s="71"/>
      <c r="E28" s="71"/>
      <c r="F28" s="71"/>
      <c r="G28" s="72"/>
      <c r="H28" s="70">
        <v>2986</v>
      </c>
      <c r="I28" s="71"/>
      <c r="J28" s="71"/>
      <c r="K28" s="71"/>
      <c r="L28" s="71"/>
      <c r="M28" s="71"/>
      <c r="N28" s="72"/>
      <c r="O28" s="70">
        <f t="shared" si="0"/>
        <v>91075</v>
      </c>
      <c r="P28" s="71"/>
      <c r="Q28" s="71"/>
      <c r="R28" s="71"/>
      <c r="S28" s="71"/>
      <c r="T28" s="71"/>
      <c r="U28" s="72"/>
      <c r="V28" s="70">
        <v>55342</v>
      </c>
      <c r="W28" s="71"/>
      <c r="X28" s="71"/>
      <c r="Y28" s="71"/>
      <c r="Z28" s="71"/>
      <c r="AA28" s="72"/>
      <c r="AB28" s="70">
        <f t="shared" si="1"/>
        <v>35733</v>
      </c>
      <c r="AC28" s="71"/>
      <c r="AD28" s="71"/>
      <c r="AE28" s="71"/>
      <c r="AF28" s="71"/>
      <c r="AG28" s="81"/>
    </row>
    <row r="29" spans="1:33" ht="24" customHeight="1">
      <c r="A29" s="70">
        <v>52371</v>
      </c>
      <c r="B29" s="71"/>
      <c r="C29" s="71"/>
      <c r="D29" s="71"/>
      <c r="E29" s="71"/>
      <c r="F29" s="71"/>
      <c r="G29" s="72"/>
      <c r="H29" s="70">
        <v>3732</v>
      </c>
      <c r="I29" s="71"/>
      <c r="J29" s="71"/>
      <c r="K29" s="71"/>
      <c r="L29" s="71"/>
      <c r="M29" s="71"/>
      <c r="N29" s="72"/>
      <c r="O29" s="70">
        <f t="shared" si="0"/>
        <v>56103</v>
      </c>
      <c r="P29" s="71"/>
      <c r="Q29" s="71"/>
      <c r="R29" s="71"/>
      <c r="S29" s="71"/>
      <c r="T29" s="71"/>
      <c r="U29" s="72"/>
      <c r="V29" s="70">
        <v>34800</v>
      </c>
      <c r="W29" s="71"/>
      <c r="X29" s="71"/>
      <c r="Y29" s="71"/>
      <c r="Z29" s="71"/>
      <c r="AA29" s="72"/>
      <c r="AB29" s="70">
        <f t="shared" si="1"/>
        <v>21303</v>
      </c>
      <c r="AC29" s="71"/>
      <c r="AD29" s="71"/>
      <c r="AE29" s="71"/>
      <c r="AF29" s="71"/>
      <c r="AG29" s="81"/>
    </row>
    <row r="30" spans="1:33" ht="24" customHeight="1">
      <c r="A30" s="70">
        <v>757860</v>
      </c>
      <c r="B30" s="71"/>
      <c r="C30" s="71"/>
      <c r="D30" s="71"/>
      <c r="E30" s="71"/>
      <c r="F30" s="71"/>
      <c r="G30" s="72"/>
      <c r="H30" s="70">
        <v>76748</v>
      </c>
      <c r="I30" s="71"/>
      <c r="J30" s="71"/>
      <c r="K30" s="71"/>
      <c r="L30" s="71"/>
      <c r="M30" s="71"/>
      <c r="N30" s="72"/>
      <c r="O30" s="70">
        <f t="shared" si="0"/>
        <v>834608</v>
      </c>
      <c r="P30" s="71"/>
      <c r="Q30" s="71"/>
      <c r="R30" s="71"/>
      <c r="S30" s="71"/>
      <c r="T30" s="71"/>
      <c r="U30" s="72"/>
      <c r="V30" s="70">
        <v>481885</v>
      </c>
      <c r="W30" s="71"/>
      <c r="X30" s="71"/>
      <c r="Y30" s="71"/>
      <c r="Z30" s="71"/>
      <c r="AA30" s="72"/>
      <c r="AB30" s="70">
        <f t="shared" si="1"/>
        <v>352723</v>
      </c>
      <c r="AC30" s="71"/>
      <c r="AD30" s="71"/>
      <c r="AE30" s="71"/>
      <c r="AF30" s="71"/>
      <c r="AG30" s="81"/>
    </row>
    <row r="31" spans="1:33" ht="24" customHeight="1">
      <c r="A31" s="70">
        <v>212298</v>
      </c>
      <c r="B31" s="71"/>
      <c r="C31" s="71"/>
      <c r="D31" s="71"/>
      <c r="E31" s="71"/>
      <c r="F31" s="71"/>
      <c r="G31" s="72"/>
      <c r="H31" s="70">
        <v>21427</v>
      </c>
      <c r="I31" s="71"/>
      <c r="J31" s="71"/>
      <c r="K31" s="71"/>
      <c r="L31" s="71"/>
      <c r="M31" s="71"/>
      <c r="N31" s="72"/>
      <c r="O31" s="70">
        <f t="shared" si="0"/>
        <v>233725</v>
      </c>
      <c r="P31" s="71"/>
      <c r="Q31" s="71"/>
      <c r="R31" s="71"/>
      <c r="S31" s="71"/>
      <c r="T31" s="71"/>
      <c r="U31" s="72"/>
      <c r="V31" s="70">
        <v>110200</v>
      </c>
      <c r="W31" s="71"/>
      <c r="X31" s="71"/>
      <c r="Y31" s="71"/>
      <c r="Z31" s="71"/>
      <c r="AA31" s="72"/>
      <c r="AB31" s="70">
        <f t="shared" si="1"/>
        <v>123525</v>
      </c>
      <c r="AC31" s="71"/>
      <c r="AD31" s="71"/>
      <c r="AE31" s="71"/>
      <c r="AF31" s="71"/>
      <c r="AG31" s="81"/>
    </row>
    <row r="32" spans="1:33" ht="24" customHeight="1">
      <c r="A32" s="70">
        <v>354548</v>
      </c>
      <c r="B32" s="71"/>
      <c r="C32" s="71"/>
      <c r="D32" s="71"/>
      <c r="E32" s="71"/>
      <c r="F32" s="71"/>
      <c r="G32" s="72"/>
      <c r="H32" s="70">
        <v>27780</v>
      </c>
      <c r="I32" s="71"/>
      <c r="J32" s="71"/>
      <c r="K32" s="71"/>
      <c r="L32" s="71"/>
      <c r="M32" s="71"/>
      <c r="N32" s="72"/>
      <c r="O32" s="70">
        <f t="shared" si="0"/>
        <v>382328</v>
      </c>
      <c r="P32" s="71"/>
      <c r="Q32" s="71"/>
      <c r="R32" s="71"/>
      <c r="S32" s="71"/>
      <c r="T32" s="71"/>
      <c r="U32" s="72"/>
      <c r="V32" s="70">
        <v>223059</v>
      </c>
      <c r="W32" s="71"/>
      <c r="X32" s="71"/>
      <c r="Y32" s="71"/>
      <c r="Z32" s="71"/>
      <c r="AA32" s="72"/>
      <c r="AB32" s="70">
        <f t="shared" si="1"/>
        <v>159269</v>
      </c>
      <c r="AC32" s="71"/>
      <c r="AD32" s="71"/>
      <c r="AE32" s="71"/>
      <c r="AF32" s="71"/>
      <c r="AG32" s="81"/>
    </row>
    <row r="33" spans="1:33" ht="24" customHeight="1">
      <c r="A33" s="70">
        <v>53201</v>
      </c>
      <c r="B33" s="71"/>
      <c r="C33" s="71"/>
      <c r="D33" s="71"/>
      <c r="E33" s="71"/>
      <c r="F33" s="71"/>
      <c r="G33" s="72"/>
      <c r="H33" s="70">
        <v>0</v>
      </c>
      <c r="I33" s="71"/>
      <c r="J33" s="71"/>
      <c r="K33" s="71"/>
      <c r="L33" s="71"/>
      <c r="M33" s="71"/>
      <c r="N33" s="72"/>
      <c r="O33" s="70">
        <f t="shared" si="0"/>
        <v>53201</v>
      </c>
      <c r="P33" s="71"/>
      <c r="Q33" s="71"/>
      <c r="R33" s="71"/>
      <c r="S33" s="71"/>
      <c r="T33" s="71"/>
      <c r="U33" s="72"/>
      <c r="V33" s="70">
        <v>20300</v>
      </c>
      <c r="W33" s="71"/>
      <c r="X33" s="71"/>
      <c r="Y33" s="71"/>
      <c r="Z33" s="71"/>
      <c r="AA33" s="72"/>
      <c r="AB33" s="70">
        <f t="shared" si="1"/>
        <v>32901</v>
      </c>
      <c r="AC33" s="71"/>
      <c r="AD33" s="71"/>
      <c r="AE33" s="71"/>
      <c r="AF33" s="71"/>
      <c r="AG33" s="81"/>
    </row>
    <row r="34" spans="1:33" ht="24" customHeight="1" thickBot="1">
      <c r="A34" s="82">
        <v>310168</v>
      </c>
      <c r="B34" s="83"/>
      <c r="C34" s="83"/>
      <c r="D34" s="83"/>
      <c r="E34" s="83"/>
      <c r="F34" s="83"/>
      <c r="G34" s="84"/>
      <c r="H34" s="82">
        <v>7586</v>
      </c>
      <c r="I34" s="83"/>
      <c r="J34" s="83"/>
      <c r="K34" s="83"/>
      <c r="L34" s="83"/>
      <c r="M34" s="83"/>
      <c r="N34" s="84"/>
      <c r="O34" s="82">
        <f t="shared" si="0"/>
        <v>317754</v>
      </c>
      <c r="P34" s="83"/>
      <c r="Q34" s="83"/>
      <c r="R34" s="83"/>
      <c r="S34" s="83"/>
      <c r="T34" s="83"/>
      <c r="U34" s="84"/>
      <c r="V34" s="82">
        <v>154909</v>
      </c>
      <c r="W34" s="83"/>
      <c r="X34" s="83"/>
      <c r="Y34" s="83"/>
      <c r="Z34" s="83"/>
      <c r="AA34" s="84"/>
      <c r="AB34" s="82">
        <f t="shared" si="1"/>
        <v>162845</v>
      </c>
      <c r="AC34" s="83"/>
      <c r="AD34" s="83"/>
      <c r="AE34" s="83"/>
      <c r="AF34" s="83"/>
      <c r="AG34" s="85"/>
    </row>
    <row r="35" ht="13.5" customHeight="1"/>
    <row r="36" ht="13.5" customHeight="1"/>
  </sheetData>
  <sheetProtection/>
  <mergeCells count="142">
    <mergeCell ref="H34:N34"/>
    <mergeCell ref="V20:AA20"/>
    <mergeCell ref="V21:AA21"/>
    <mergeCell ref="V22:AA22"/>
    <mergeCell ref="V31:AA31"/>
    <mergeCell ref="V32:AA32"/>
    <mergeCell ref="V33:AA33"/>
    <mergeCell ref="V34:AA34"/>
    <mergeCell ref="H30:N30"/>
    <mergeCell ref="H31:N31"/>
    <mergeCell ref="H32:N32"/>
    <mergeCell ref="H33:N33"/>
    <mergeCell ref="H22:N22"/>
    <mergeCell ref="H27:N27"/>
    <mergeCell ref="H28:N28"/>
    <mergeCell ref="H29:N29"/>
    <mergeCell ref="H26:N26"/>
    <mergeCell ref="H25:N25"/>
    <mergeCell ref="H24:N24"/>
    <mergeCell ref="H23:N23"/>
    <mergeCell ref="A15:G15"/>
    <mergeCell ref="H9:N9"/>
    <mergeCell ref="H11:N11"/>
    <mergeCell ref="H12:N12"/>
    <mergeCell ref="H13:N13"/>
    <mergeCell ref="H15:N15"/>
    <mergeCell ref="A11:G11"/>
    <mergeCell ref="A12:G12"/>
    <mergeCell ref="A13:G13"/>
    <mergeCell ref="A14:G14"/>
    <mergeCell ref="AB6:AG7"/>
    <mergeCell ref="AB8:AG8"/>
    <mergeCell ref="A6:U6"/>
    <mergeCell ref="H7:N7"/>
    <mergeCell ref="O7:U7"/>
    <mergeCell ref="O8:U8"/>
    <mergeCell ref="H8:N8"/>
    <mergeCell ref="A7:G7"/>
    <mergeCell ref="A8:G8"/>
    <mergeCell ref="AB27:AG27"/>
    <mergeCell ref="V27:AA27"/>
    <mergeCell ref="V28:AA28"/>
    <mergeCell ref="O22:U22"/>
    <mergeCell ref="O27:U27"/>
    <mergeCell ref="AB26:AG26"/>
    <mergeCell ref="V26:AA26"/>
    <mergeCell ref="O26:U26"/>
    <mergeCell ref="AB24:AG24"/>
    <mergeCell ref="V24:AA24"/>
    <mergeCell ref="O34:U34"/>
    <mergeCell ref="O33:U33"/>
    <mergeCell ref="O32:U32"/>
    <mergeCell ref="O31:U31"/>
    <mergeCell ref="O30:U30"/>
    <mergeCell ref="O29:U29"/>
    <mergeCell ref="O28:U28"/>
    <mergeCell ref="AB29:AG29"/>
    <mergeCell ref="V29:AA29"/>
    <mergeCell ref="AB28:AG28"/>
    <mergeCell ref="AB30:AG30"/>
    <mergeCell ref="V30:AA30"/>
    <mergeCell ref="AB34:AG34"/>
    <mergeCell ref="AB33:AG33"/>
    <mergeCell ref="AB32:AG32"/>
    <mergeCell ref="AB31:AG31"/>
    <mergeCell ref="AB25:AG25"/>
    <mergeCell ref="V25:AA25"/>
    <mergeCell ref="O25:U25"/>
    <mergeCell ref="O24:U24"/>
    <mergeCell ref="V16:AA16"/>
    <mergeCell ref="O16:U16"/>
    <mergeCell ref="H16:N16"/>
    <mergeCell ref="V17:AA17"/>
    <mergeCell ref="O17:U17"/>
    <mergeCell ref="AB22:AG22"/>
    <mergeCell ref="O20:U20"/>
    <mergeCell ref="AB21:AG21"/>
    <mergeCell ref="H17:N17"/>
    <mergeCell ref="O18:U18"/>
    <mergeCell ref="O21:U21"/>
    <mergeCell ref="H18:N18"/>
    <mergeCell ref="H19:N19"/>
    <mergeCell ref="H20:N20"/>
    <mergeCell ref="H21:N21"/>
    <mergeCell ref="O13:U13"/>
    <mergeCell ref="AB18:AG18"/>
    <mergeCell ref="V18:AA18"/>
    <mergeCell ref="AB9:AG9"/>
    <mergeCell ref="V9:AA9"/>
    <mergeCell ref="AB12:AG12"/>
    <mergeCell ref="V12:AA12"/>
    <mergeCell ref="AB15:AG15"/>
    <mergeCell ref="V15:AA15"/>
    <mergeCell ref="O15:U15"/>
    <mergeCell ref="AB10:AG10"/>
    <mergeCell ref="V10:AA10"/>
    <mergeCell ref="AB17:AG17"/>
    <mergeCell ref="AB11:AG11"/>
    <mergeCell ref="V11:AA11"/>
    <mergeCell ref="AB13:AG13"/>
    <mergeCell ref="V13:AA13"/>
    <mergeCell ref="AB14:AG14"/>
    <mergeCell ref="V14:AA14"/>
    <mergeCell ref="AB16:AG16"/>
    <mergeCell ref="A16:G16"/>
    <mergeCell ref="A34:G34"/>
    <mergeCell ref="A33:G33"/>
    <mergeCell ref="O14:U14"/>
    <mergeCell ref="H14:N14"/>
    <mergeCell ref="A20:G20"/>
    <mergeCell ref="A19:G19"/>
    <mergeCell ref="A18:G18"/>
    <mergeCell ref="A17:G17"/>
    <mergeCell ref="A24:G24"/>
    <mergeCell ref="AB19:AG19"/>
    <mergeCell ref="V19:AA19"/>
    <mergeCell ref="O19:U19"/>
    <mergeCell ref="A23:G23"/>
    <mergeCell ref="A22:G22"/>
    <mergeCell ref="A21:G21"/>
    <mergeCell ref="AB20:AG20"/>
    <mergeCell ref="AB23:AG23"/>
    <mergeCell ref="V23:AA23"/>
    <mergeCell ref="O23:U23"/>
    <mergeCell ref="A32:G32"/>
    <mergeCell ref="A31:G31"/>
    <mergeCell ref="A30:G30"/>
    <mergeCell ref="A29:G29"/>
    <mergeCell ref="A28:G28"/>
    <mergeCell ref="A27:G27"/>
    <mergeCell ref="A26:G26"/>
    <mergeCell ref="A25:G25"/>
    <mergeCell ref="O12:U12"/>
    <mergeCell ref="A1:AA1"/>
    <mergeCell ref="A10:G10"/>
    <mergeCell ref="A9:G9"/>
    <mergeCell ref="O10:U10"/>
    <mergeCell ref="H10:N10"/>
    <mergeCell ref="V6:AA7"/>
    <mergeCell ref="V8:AA8"/>
    <mergeCell ref="O9:U9"/>
    <mergeCell ref="O11:U11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4"/>
  <sheetViews>
    <sheetView zoomScale="75" zoomScaleNormal="75" zoomScalePageLayoutView="0" workbookViewId="0" topLeftCell="A1">
      <selection activeCell="K1" sqref="K1"/>
    </sheetView>
  </sheetViews>
  <sheetFormatPr defaultColWidth="2.625" defaultRowHeight="13.5"/>
  <cols>
    <col min="1" max="1" width="5.625" style="20" customWidth="1"/>
    <col min="2" max="16384" width="2.625" style="20" customWidth="1"/>
  </cols>
  <sheetData>
    <row r="1" ht="34.5" customHeight="1"/>
    <row r="2" spans="1:12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31" ht="13.5" customHeight="1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32"/>
      <c r="L3" s="32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3.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23.25" customHeight="1">
      <c r="A5" s="122" t="s">
        <v>181</v>
      </c>
      <c r="B5" s="55"/>
      <c r="C5" s="55"/>
      <c r="D5" s="55"/>
      <c r="E5" s="55"/>
      <c r="F5" s="55"/>
      <c r="G5" s="55"/>
      <c r="H5" s="55"/>
      <c r="I5" s="55"/>
      <c r="J5" s="55"/>
      <c r="K5" s="57" t="s">
        <v>27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1" ht="21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0" t="s">
        <v>29</v>
      </c>
      <c r="L6" s="120"/>
      <c r="M6" s="120"/>
      <c r="N6" s="120"/>
      <c r="O6" s="120"/>
      <c r="P6" s="120"/>
      <c r="Q6" s="120"/>
      <c r="R6" s="118" t="s">
        <v>31</v>
      </c>
      <c r="S6" s="118"/>
      <c r="T6" s="118"/>
      <c r="U6" s="118"/>
      <c r="V6" s="118"/>
      <c r="W6" s="118"/>
      <c r="X6" s="118"/>
      <c r="Y6" s="118" t="s">
        <v>32</v>
      </c>
      <c r="Z6" s="118"/>
      <c r="AA6" s="118"/>
      <c r="AB6" s="118"/>
      <c r="AC6" s="118"/>
      <c r="AD6" s="118"/>
      <c r="AE6" s="118"/>
    </row>
    <row r="7" spans="1:31" ht="21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1" t="s">
        <v>30</v>
      </c>
      <c r="L7" s="121"/>
      <c r="M7" s="121"/>
      <c r="N7" s="121"/>
      <c r="O7" s="121"/>
      <c r="P7" s="121"/>
      <c r="Q7" s="121"/>
      <c r="R7" s="119" t="s">
        <v>30</v>
      </c>
      <c r="S7" s="119"/>
      <c r="T7" s="119"/>
      <c r="U7" s="119"/>
      <c r="V7" s="119"/>
      <c r="W7" s="119"/>
      <c r="X7" s="119"/>
      <c r="Y7" s="119" t="s">
        <v>33</v>
      </c>
      <c r="Z7" s="119"/>
      <c r="AA7" s="119"/>
      <c r="AB7" s="119"/>
      <c r="AC7" s="119"/>
      <c r="AD7" s="119"/>
      <c r="AE7" s="119"/>
    </row>
    <row r="8" spans="1:31" ht="25.5" customHeight="1">
      <c r="A8" s="59" t="s">
        <v>111</v>
      </c>
      <c r="B8" s="117" t="s">
        <v>5</v>
      </c>
      <c r="C8" s="117"/>
      <c r="D8" s="117"/>
      <c r="E8" s="117"/>
      <c r="F8" s="117"/>
      <c r="G8" s="117"/>
      <c r="H8" s="117"/>
      <c r="I8" s="117"/>
      <c r="J8" s="117"/>
      <c r="K8" s="112">
        <v>0</v>
      </c>
      <c r="L8" s="113"/>
      <c r="M8" s="113"/>
      <c r="N8" s="113"/>
      <c r="O8" s="113"/>
      <c r="P8" s="113"/>
      <c r="Q8" s="114"/>
      <c r="R8" s="112">
        <v>0</v>
      </c>
      <c r="S8" s="113"/>
      <c r="T8" s="113"/>
      <c r="U8" s="113"/>
      <c r="V8" s="113"/>
      <c r="W8" s="113"/>
      <c r="X8" s="114"/>
      <c r="Y8" s="100">
        <f>SUM(K8:X8)</f>
        <v>0</v>
      </c>
      <c r="Z8" s="101"/>
      <c r="AA8" s="101"/>
      <c r="AB8" s="101"/>
      <c r="AC8" s="101"/>
      <c r="AD8" s="101"/>
      <c r="AE8" s="102"/>
    </row>
    <row r="9" spans="1:31" ht="25.5" customHeight="1">
      <c r="A9" s="59"/>
      <c r="B9" s="117" t="s">
        <v>6</v>
      </c>
      <c r="C9" s="117"/>
      <c r="D9" s="117"/>
      <c r="E9" s="117"/>
      <c r="F9" s="117"/>
      <c r="G9" s="117"/>
      <c r="H9" s="117"/>
      <c r="I9" s="117"/>
      <c r="J9" s="117"/>
      <c r="K9" s="112">
        <v>3</v>
      </c>
      <c r="L9" s="113"/>
      <c r="M9" s="113"/>
      <c r="N9" s="113"/>
      <c r="O9" s="113"/>
      <c r="P9" s="113"/>
      <c r="Q9" s="114"/>
      <c r="R9" s="112">
        <v>0</v>
      </c>
      <c r="S9" s="113"/>
      <c r="T9" s="113"/>
      <c r="U9" s="113"/>
      <c r="V9" s="113"/>
      <c r="W9" s="113"/>
      <c r="X9" s="114"/>
      <c r="Y9" s="100">
        <f aca="true" t="shared" si="0" ref="Y9:Y31">SUM(K9:X9)</f>
        <v>3</v>
      </c>
      <c r="Z9" s="101"/>
      <c r="AA9" s="101"/>
      <c r="AB9" s="101"/>
      <c r="AC9" s="101"/>
      <c r="AD9" s="101"/>
      <c r="AE9" s="102"/>
    </row>
    <row r="10" spans="1:31" ht="25.5" customHeight="1">
      <c r="A10" s="59"/>
      <c r="B10" s="117" t="s">
        <v>7</v>
      </c>
      <c r="C10" s="117"/>
      <c r="D10" s="117"/>
      <c r="E10" s="117"/>
      <c r="F10" s="117"/>
      <c r="G10" s="117"/>
      <c r="H10" s="117"/>
      <c r="I10" s="117"/>
      <c r="J10" s="117"/>
      <c r="K10" s="112">
        <v>1</v>
      </c>
      <c r="L10" s="113"/>
      <c r="M10" s="113"/>
      <c r="N10" s="113"/>
      <c r="O10" s="113"/>
      <c r="P10" s="113"/>
      <c r="Q10" s="114"/>
      <c r="R10" s="112">
        <v>0</v>
      </c>
      <c r="S10" s="113"/>
      <c r="T10" s="113"/>
      <c r="U10" s="113"/>
      <c r="V10" s="113"/>
      <c r="W10" s="113"/>
      <c r="X10" s="114"/>
      <c r="Y10" s="100">
        <f t="shared" si="0"/>
        <v>1</v>
      </c>
      <c r="Z10" s="101"/>
      <c r="AA10" s="101"/>
      <c r="AB10" s="101"/>
      <c r="AC10" s="101"/>
      <c r="AD10" s="101"/>
      <c r="AE10" s="102"/>
    </row>
    <row r="11" spans="1:31" ht="25.5" customHeight="1">
      <c r="A11" s="59"/>
      <c r="B11" s="117" t="s">
        <v>8</v>
      </c>
      <c r="C11" s="117"/>
      <c r="D11" s="117"/>
      <c r="E11" s="117"/>
      <c r="F11" s="117"/>
      <c r="G11" s="117"/>
      <c r="H11" s="117"/>
      <c r="I11" s="117"/>
      <c r="J11" s="117"/>
      <c r="K11" s="112">
        <v>7</v>
      </c>
      <c r="L11" s="113"/>
      <c r="M11" s="113"/>
      <c r="N11" s="113"/>
      <c r="O11" s="113"/>
      <c r="P11" s="113"/>
      <c r="Q11" s="114"/>
      <c r="R11" s="112">
        <v>0</v>
      </c>
      <c r="S11" s="113"/>
      <c r="T11" s="113"/>
      <c r="U11" s="113"/>
      <c r="V11" s="113"/>
      <c r="W11" s="113"/>
      <c r="X11" s="114"/>
      <c r="Y11" s="100">
        <f t="shared" si="0"/>
        <v>7</v>
      </c>
      <c r="Z11" s="101"/>
      <c r="AA11" s="101"/>
      <c r="AB11" s="101"/>
      <c r="AC11" s="101"/>
      <c r="AD11" s="101"/>
      <c r="AE11" s="102"/>
    </row>
    <row r="12" spans="1:31" ht="25.5" customHeight="1">
      <c r="A12" s="59"/>
      <c r="B12" s="117" t="s">
        <v>9</v>
      </c>
      <c r="C12" s="117"/>
      <c r="D12" s="117"/>
      <c r="E12" s="117"/>
      <c r="F12" s="117"/>
      <c r="G12" s="117"/>
      <c r="H12" s="117"/>
      <c r="I12" s="117"/>
      <c r="J12" s="117"/>
      <c r="K12" s="112">
        <v>0</v>
      </c>
      <c r="L12" s="113"/>
      <c r="M12" s="113"/>
      <c r="N12" s="113"/>
      <c r="O12" s="113"/>
      <c r="P12" s="113"/>
      <c r="Q12" s="114"/>
      <c r="R12" s="112">
        <v>0</v>
      </c>
      <c r="S12" s="113"/>
      <c r="T12" s="113"/>
      <c r="U12" s="113"/>
      <c r="V12" s="113"/>
      <c r="W12" s="113"/>
      <c r="X12" s="114"/>
      <c r="Y12" s="100">
        <f t="shared" si="0"/>
        <v>0</v>
      </c>
      <c r="Z12" s="101"/>
      <c r="AA12" s="101"/>
      <c r="AB12" s="101"/>
      <c r="AC12" s="101"/>
      <c r="AD12" s="101"/>
      <c r="AE12" s="102"/>
    </row>
    <row r="13" spans="1:31" ht="25.5" customHeight="1">
      <c r="A13" s="59"/>
      <c r="B13" s="117" t="s">
        <v>36</v>
      </c>
      <c r="C13" s="117"/>
      <c r="D13" s="117"/>
      <c r="E13" s="117"/>
      <c r="F13" s="117"/>
      <c r="G13" s="117"/>
      <c r="H13" s="117"/>
      <c r="I13" s="117"/>
      <c r="J13" s="117"/>
      <c r="K13" s="112">
        <v>0</v>
      </c>
      <c r="L13" s="113"/>
      <c r="M13" s="113"/>
      <c r="N13" s="113"/>
      <c r="O13" s="113"/>
      <c r="P13" s="113"/>
      <c r="Q13" s="114"/>
      <c r="R13" s="112">
        <v>0</v>
      </c>
      <c r="S13" s="113"/>
      <c r="T13" s="113"/>
      <c r="U13" s="113"/>
      <c r="V13" s="113"/>
      <c r="W13" s="113"/>
      <c r="X13" s="114"/>
      <c r="Y13" s="100">
        <f t="shared" si="0"/>
        <v>0</v>
      </c>
      <c r="Z13" s="101"/>
      <c r="AA13" s="101"/>
      <c r="AB13" s="101"/>
      <c r="AC13" s="101"/>
      <c r="AD13" s="101"/>
      <c r="AE13" s="102"/>
    </row>
    <row r="14" spans="1:31" ht="25.5" customHeight="1">
      <c r="A14" s="59"/>
      <c r="B14" s="117" t="s">
        <v>112</v>
      </c>
      <c r="C14" s="117"/>
      <c r="D14" s="117"/>
      <c r="E14" s="117"/>
      <c r="F14" s="117"/>
      <c r="G14" s="117"/>
      <c r="H14" s="117"/>
      <c r="I14" s="117"/>
      <c r="J14" s="117"/>
      <c r="K14" s="112">
        <v>19</v>
      </c>
      <c r="L14" s="113"/>
      <c r="M14" s="113"/>
      <c r="N14" s="113"/>
      <c r="O14" s="113"/>
      <c r="P14" s="113"/>
      <c r="Q14" s="114"/>
      <c r="R14" s="112">
        <v>3</v>
      </c>
      <c r="S14" s="113"/>
      <c r="T14" s="113"/>
      <c r="U14" s="113"/>
      <c r="V14" s="113"/>
      <c r="W14" s="113"/>
      <c r="X14" s="114"/>
      <c r="Y14" s="100">
        <f t="shared" si="0"/>
        <v>22</v>
      </c>
      <c r="Z14" s="101"/>
      <c r="AA14" s="101"/>
      <c r="AB14" s="101"/>
      <c r="AC14" s="101"/>
      <c r="AD14" s="101"/>
      <c r="AE14" s="102"/>
    </row>
    <row r="15" spans="1:31" ht="25.5" customHeight="1">
      <c r="A15" s="59"/>
      <c r="B15" s="117" t="s">
        <v>113</v>
      </c>
      <c r="C15" s="117"/>
      <c r="D15" s="117"/>
      <c r="E15" s="117"/>
      <c r="F15" s="117"/>
      <c r="G15" s="117"/>
      <c r="H15" s="117"/>
      <c r="I15" s="117"/>
      <c r="J15" s="117"/>
      <c r="K15" s="112">
        <v>7</v>
      </c>
      <c r="L15" s="113"/>
      <c r="M15" s="113"/>
      <c r="N15" s="113"/>
      <c r="O15" s="113"/>
      <c r="P15" s="113"/>
      <c r="Q15" s="114"/>
      <c r="R15" s="112">
        <v>2</v>
      </c>
      <c r="S15" s="113"/>
      <c r="T15" s="113"/>
      <c r="U15" s="113"/>
      <c r="V15" s="113"/>
      <c r="W15" s="113"/>
      <c r="X15" s="114"/>
      <c r="Y15" s="100">
        <f t="shared" si="0"/>
        <v>9</v>
      </c>
      <c r="Z15" s="101"/>
      <c r="AA15" s="101"/>
      <c r="AB15" s="101"/>
      <c r="AC15" s="101"/>
      <c r="AD15" s="101"/>
      <c r="AE15" s="102"/>
    </row>
    <row r="16" spans="1:31" ht="25.5" customHeight="1">
      <c r="A16" s="59"/>
      <c r="B16" s="117" t="s">
        <v>114</v>
      </c>
      <c r="C16" s="117"/>
      <c r="D16" s="117"/>
      <c r="E16" s="117"/>
      <c r="F16" s="117"/>
      <c r="G16" s="117"/>
      <c r="H16" s="117"/>
      <c r="I16" s="117"/>
      <c r="J16" s="117"/>
      <c r="K16" s="112">
        <v>0</v>
      </c>
      <c r="L16" s="113"/>
      <c r="M16" s="113"/>
      <c r="N16" s="113"/>
      <c r="O16" s="113"/>
      <c r="P16" s="113"/>
      <c r="Q16" s="114"/>
      <c r="R16" s="112">
        <v>1</v>
      </c>
      <c r="S16" s="113"/>
      <c r="T16" s="113"/>
      <c r="U16" s="113"/>
      <c r="V16" s="113"/>
      <c r="W16" s="113"/>
      <c r="X16" s="114"/>
      <c r="Y16" s="100">
        <f t="shared" si="0"/>
        <v>1</v>
      </c>
      <c r="Z16" s="101"/>
      <c r="AA16" s="101"/>
      <c r="AB16" s="101"/>
      <c r="AC16" s="101"/>
      <c r="AD16" s="101"/>
      <c r="AE16" s="102"/>
    </row>
    <row r="17" spans="1:31" ht="25.5" customHeight="1">
      <c r="A17" s="59"/>
      <c r="B17" s="117" t="s">
        <v>115</v>
      </c>
      <c r="C17" s="117"/>
      <c r="D17" s="117"/>
      <c r="E17" s="117"/>
      <c r="F17" s="117"/>
      <c r="G17" s="117"/>
      <c r="H17" s="117"/>
      <c r="I17" s="117"/>
      <c r="J17" s="117"/>
      <c r="K17" s="112">
        <v>1</v>
      </c>
      <c r="L17" s="113"/>
      <c r="M17" s="113"/>
      <c r="N17" s="113"/>
      <c r="O17" s="113"/>
      <c r="P17" s="113"/>
      <c r="Q17" s="114"/>
      <c r="R17" s="112">
        <v>0</v>
      </c>
      <c r="S17" s="113"/>
      <c r="T17" s="113"/>
      <c r="U17" s="113"/>
      <c r="V17" s="113"/>
      <c r="W17" s="113"/>
      <c r="X17" s="114"/>
      <c r="Y17" s="100">
        <f t="shared" si="0"/>
        <v>1</v>
      </c>
      <c r="Z17" s="101"/>
      <c r="AA17" s="101"/>
      <c r="AB17" s="101"/>
      <c r="AC17" s="101"/>
      <c r="AD17" s="101"/>
      <c r="AE17" s="102"/>
    </row>
    <row r="18" spans="1:31" ht="25.5" customHeight="1">
      <c r="A18" s="59"/>
      <c r="B18" s="117" t="s">
        <v>116</v>
      </c>
      <c r="C18" s="117"/>
      <c r="D18" s="117"/>
      <c r="E18" s="117"/>
      <c r="F18" s="117"/>
      <c r="G18" s="117"/>
      <c r="H18" s="117"/>
      <c r="I18" s="117"/>
      <c r="J18" s="117"/>
      <c r="K18" s="112">
        <v>9</v>
      </c>
      <c r="L18" s="113"/>
      <c r="M18" s="113"/>
      <c r="N18" s="113"/>
      <c r="O18" s="113"/>
      <c r="P18" s="113"/>
      <c r="Q18" s="114"/>
      <c r="R18" s="112">
        <v>0</v>
      </c>
      <c r="S18" s="113"/>
      <c r="T18" s="113"/>
      <c r="U18" s="113"/>
      <c r="V18" s="113"/>
      <c r="W18" s="113"/>
      <c r="X18" s="114"/>
      <c r="Y18" s="100">
        <f t="shared" si="0"/>
        <v>9</v>
      </c>
      <c r="Z18" s="101"/>
      <c r="AA18" s="101"/>
      <c r="AB18" s="101"/>
      <c r="AC18" s="101"/>
      <c r="AD18" s="101"/>
      <c r="AE18" s="102"/>
    </row>
    <row r="19" spans="1:31" ht="30" customHeight="1">
      <c r="A19" s="115" t="s">
        <v>28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06">
        <f>SUM('52'!K9:Q34)+SUM('54'!K8:Q18)</f>
        <v>5420</v>
      </c>
      <c r="L19" s="107"/>
      <c r="M19" s="107"/>
      <c r="N19" s="107"/>
      <c r="O19" s="107"/>
      <c r="P19" s="107"/>
      <c r="Q19" s="108"/>
      <c r="R19" s="106">
        <f>SUM('52'!R9:X34)+SUM('54'!R8:X18)</f>
        <v>338</v>
      </c>
      <c r="S19" s="107"/>
      <c r="T19" s="107"/>
      <c r="U19" s="107"/>
      <c r="V19" s="107"/>
      <c r="W19" s="107"/>
      <c r="X19" s="108"/>
      <c r="Y19" s="106">
        <f t="shared" si="0"/>
        <v>5758</v>
      </c>
      <c r="Z19" s="107"/>
      <c r="AA19" s="107"/>
      <c r="AB19" s="107"/>
      <c r="AC19" s="107"/>
      <c r="AD19" s="107"/>
      <c r="AE19" s="108"/>
    </row>
    <row r="20" spans="1:31" ht="25.5" customHeight="1">
      <c r="A20" s="123" t="s">
        <v>35</v>
      </c>
      <c r="B20" s="117" t="s">
        <v>117</v>
      </c>
      <c r="C20" s="117"/>
      <c r="D20" s="117"/>
      <c r="E20" s="117"/>
      <c r="F20" s="117"/>
      <c r="G20" s="117"/>
      <c r="H20" s="117"/>
      <c r="I20" s="117"/>
      <c r="J20" s="117"/>
      <c r="K20" s="100">
        <v>0</v>
      </c>
      <c r="L20" s="101"/>
      <c r="M20" s="101"/>
      <c r="N20" s="101"/>
      <c r="O20" s="101"/>
      <c r="P20" s="101"/>
      <c r="Q20" s="102"/>
      <c r="R20" s="100">
        <v>0</v>
      </c>
      <c r="S20" s="101"/>
      <c r="T20" s="101"/>
      <c r="U20" s="101"/>
      <c r="V20" s="101"/>
      <c r="W20" s="101"/>
      <c r="X20" s="102"/>
      <c r="Y20" s="100">
        <f t="shared" si="0"/>
        <v>0</v>
      </c>
      <c r="Z20" s="101"/>
      <c r="AA20" s="101"/>
      <c r="AB20" s="101"/>
      <c r="AC20" s="101"/>
      <c r="AD20" s="101"/>
      <c r="AE20" s="102"/>
    </row>
    <row r="21" spans="1:31" ht="25.5" customHeight="1">
      <c r="A21" s="123"/>
      <c r="B21" s="117" t="s">
        <v>118</v>
      </c>
      <c r="C21" s="117"/>
      <c r="D21" s="117"/>
      <c r="E21" s="117"/>
      <c r="F21" s="117"/>
      <c r="G21" s="117"/>
      <c r="H21" s="117"/>
      <c r="I21" s="117"/>
      <c r="J21" s="117"/>
      <c r="K21" s="100">
        <v>0</v>
      </c>
      <c r="L21" s="101"/>
      <c r="M21" s="101"/>
      <c r="N21" s="101"/>
      <c r="O21" s="101"/>
      <c r="P21" s="101"/>
      <c r="Q21" s="102"/>
      <c r="R21" s="100">
        <v>0</v>
      </c>
      <c r="S21" s="101"/>
      <c r="T21" s="101"/>
      <c r="U21" s="101"/>
      <c r="V21" s="101"/>
      <c r="W21" s="101"/>
      <c r="X21" s="102"/>
      <c r="Y21" s="100">
        <f t="shared" si="0"/>
        <v>0</v>
      </c>
      <c r="Z21" s="101"/>
      <c r="AA21" s="101"/>
      <c r="AB21" s="101"/>
      <c r="AC21" s="101"/>
      <c r="AD21" s="101"/>
      <c r="AE21" s="102"/>
    </row>
    <row r="22" spans="1:31" ht="25.5" customHeight="1">
      <c r="A22" s="123"/>
      <c r="B22" s="117" t="s">
        <v>119</v>
      </c>
      <c r="C22" s="117"/>
      <c r="D22" s="117"/>
      <c r="E22" s="117"/>
      <c r="F22" s="117"/>
      <c r="G22" s="117"/>
      <c r="H22" s="117"/>
      <c r="I22" s="117"/>
      <c r="J22" s="117"/>
      <c r="K22" s="100">
        <v>0</v>
      </c>
      <c r="L22" s="101"/>
      <c r="M22" s="101"/>
      <c r="N22" s="101"/>
      <c r="O22" s="101"/>
      <c r="P22" s="101"/>
      <c r="Q22" s="102"/>
      <c r="R22" s="100">
        <v>0</v>
      </c>
      <c r="S22" s="101"/>
      <c r="T22" s="101"/>
      <c r="U22" s="101"/>
      <c r="V22" s="101"/>
      <c r="W22" s="101"/>
      <c r="X22" s="102"/>
      <c r="Y22" s="100">
        <f t="shared" si="0"/>
        <v>0</v>
      </c>
      <c r="Z22" s="101"/>
      <c r="AA22" s="101"/>
      <c r="AB22" s="101"/>
      <c r="AC22" s="101"/>
      <c r="AD22" s="101"/>
      <c r="AE22" s="102"/>
    </row>
    <row r="23" spans="1:31" ht="30" customHeight="1">
      <c r="A23" s="125" t="s">
        <v>28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06">
        <f>SUM(K20:Q22)</f>
        <v>0</v>
      </c>
      <c r="L23" s="107"/>
      <c r="M23" s="107"/>
      <c r="N23" s="107"/>
      <c r="O23" s="107"/>
      <c r="P23" s="107"/>
      <c r="Q23" s="108"/>
      <c r="R23" s="106">
        <f>SUM(R20:X22)</f>
        <v>0</v>
      </c>
      <c r="S23" s="107"/>
      <c r="T23" s="107"/>
      <c r="U23" s="107"/>
      <c r="V23" s="107"/>
      <c r="W23" s="107"/>
      <c r="X23" s="108"/>
      <c r="Y23" s="106">
        <f t="shared" si="0"/>
        <v>0</v>
      </c>
      <c r="Z23" s="107"/>
      <c r="AA23" s="107"/>
      <c r="AB23" s="107"/>
      <c r="AC23" s="107"/>
      <c r="AD23" s="107"/>
      <c r="AE23" s="108"/>
    </row>
    <row r="24" spans="1:31" ht="25.5" customHeight="1">
      <c r="A24" s="59" t="s">
        <v>34</v>
      </c>
      <c r="B24" s="117" t="s">
        <v>120</v>
      </c>
      <c r="C24" s="117"/>
      <c r="D24" s="117"/>
      <c r="E24" s="117"/>
      <c r="F24" s="117"/>
      <c r="G24" s="117"/>
      <c r="H24" s="117"/>
      <c r="I24" s="117"/>
      <c r="J24" s="117"/>
      <c r="K24" s="112">
        <v>109</v>
      </c>
      <c r="L24" s="113"/>
      <c r="M24" s="113"/>
      <c r="N24" s="113"/>
      <c r="O24" s="113"/>
      <c r="P24" s="113"/>
      <c r="Q24" s="114"/>
      <c r="R24" s="112">
        <v>2</v>
      </c>
      <c r="S24" s="113"/>
      <c r="T24" s="113"/>
      <c r="U24" s="113"/>
      <c r="V24" s="113"/>
      <c r="W24" s="113"/>
      <c r="X24" s="114"/>
      <c r="Y24" s="100">
        <f t="shared" si="0"/>
        <v>111</v>
      </c>
      <c r="Z24" s="101"/>
      <c r="AA24" s="101"/>
      <c r="AB24" s="101"/>
      <c r="AC24" s="101"/>
      <c r="AD24" s="101"/>
      <c r="AE24" s="102"/>
    </row>
    <row r="25" spans="1:31" ht="25.5" customHeight="1">
      <c r="A25" s="59"/>
      <c r="B25" s="117" t="s">
        <v>121</v>
      </c>
      <c r="C25" s="117"/>
      <c r="D25" s="117"/>
      <c r="E25" s="117"/>
      <c r="F25" s="117"/>
      <c r="G25" s="117"/>
      <c r="H25" s="117"/>
      <c r="I25" s="117"/>
      <c r="J25" s="117"/>
      <c r="K25" s="112">
        <v>102</v>
      </c>
      <c r="L25" s="113"/>
      <c r="M25" s="113"/>
      <c r="N25" s="113"/>
      <c r="O25" s="113"/>
      <c r="P25" s="113"/>
      <c r="Q25" s="114"/>
      <c r="R25" s="112">
        <v>1</v>
      </c>
      <c r="S25" s="113"/>
      <c r="T25" s="113"/>
      <c r="U25" s="113"/>
      <c r="V25" s="113"/>
      <c r="W25" s="113"/>
      <c r="X25" s="114"/>
      <c r="Y25" s="100">
        <f t="shared" si="0"/>
        <v>103</v>
      </c>
      <c r="Z25" s="101"/>
      <c r="AA25" s="101"/>
      <c r="AB25" s="101"/>
      <c r="AC25" s="101"/>
      <c r="AD25" s="101"/>
      <c r="AE25" s="102"/>
    </row>
    <row r="26" spans="1:31" ht="25.5" customHeight="1">
      <c r="A26" s="59"/>
      <c r="B26" s="117" t="s">
        <v>122</v>
      </c>
      <c r="C26" s="117"/>
      <c r="D26" s="117"/>
      <c r="E26" s="117"/>
      <c r="F26" s="117"/>
      <c r="G26" s="117"/>
      <c r="H26" s="117"/>
      <c r="I26" s="117"/>
      <c r="J26" s="117"/>
      <c r="K26" s="112">
        <v>7</v>
      </c>
      <c r="L26" s="113"/>
      <c r="M26" s="113"/>
      <c r="N26" s="113"/>
      <c r="O26" s="113"/>
      <c r="P26" s="113"/>
      <c r="Q26" s="114"/>
      <c r="R26" s="112">
        <v>0</v>
      </c>
      <c r="S26" s="113"/>
      <c r="T26" s="113"/>
      <c r="U26" s="113"/>
      <c r="V26" s="113"/>
      <c r="W26" s="113"/>
      <c r="X26" s="114"/>
      <c r="Y26" s="100">
        <f t="shared" si="0"/>
        <v>7</v>
      </c>
      <c r="Z26" s="101"/>
      <c r="AA26" s="101"/>
      <c r="AB26" s="101"/>
      <c r="AC26" s="101"/>
      <c r="AD26" s="101"/>
      <c r="AE26" s="102"/>
    </row>
    <row r="27" spans="1:31" ht="25.5" customHeight="1">
      <c r="A27" s="59"/>
      <c r="B27" s="117" t="s">
        <v>123</v>
      </c>
      <c r="C27" s="117"/>
      <c r="D27" s="117"/>
      <c r="E27" s="117"/>
      <c r="F27" s="117"/>
      <c r="G27" s="117"/>
      <c r="H27" s="117"/>
      <c r="I27" s="117"/>
      <c r="J27" s="117"/>
      <c r="K27" s="112">
        <v>33</v>
      </c>
      <c r="L27" s="113"/>
      <c r="M27" s="113"/>
      <c r="N27" s="113"/>
      <c r="O27" s="113"/>
      <c r="P27" s="113"/>
      <c r="Q27" s="114"/>
      <c r="R27" s="112">
        <v>4</v>
      </c>
      <c r="S27" s="113"/>
      <c r="T27" s="113"/>
      <c r="U27" s="113"/>
      <c r="V27" s="113"/>
      <c r="W27" s="113"/>
      <c r="X27" s="114"/>
      <c r="Y27" s="100">
        <f t="shared" si="0"/>
        <v>37</v>
      </c>
      <c r="Z27" s="101"/>
      <c r="AA27" s="101"/>
      <c r="AB27" s="101"/>
      <c r="AC27" s="101"/>
      <c r="AD27" s="101"/>
      <c r="AE27" s="102"/>
    </row>
    <row r="28" spans="1:31" ht="25.5" customHeight="1">
      <c r="A28" s="59"/>
      <c r="B28" s="117" t="s">
        <v>124</v>
      </c>
      <c r="C28" s="117"/>
      <c r="D28" s="117"/>
      <c r="E28" s="117"/>
      <c r="F28" s="117"/>
      <c r="G28" s="117"/>
      <c r="H28" s="117"/>
      <c r="I28" s="117"/>
      <c r="J28" s="117"/>
      <c r="K28" s="112">
        <v>36</v>
      </c>
      <c r="L28" s="113"/>
      <c r="M28" s="113"/>
      <c r="N28" s="113"/>
      <c r="O28" s="113"/>
      <c r="P28" s="113"/>
      <c r="Q28" s="114"/>
      <c r="R28" s="112">
        <v>5</v>
      </c>
      <c r="S28" s="113"/>
      <c r="T28" s="113"/>
      <c r="U28" s="113"/>
      <c r="V28" s="113"/>
      <c r="W28" s="113"/>
      <c r="X28" s="114"/>
      <c r="Y28" s="100">
        <f t="shared" si="0"/>
        <v>41</v>
      </c>
      <c r="Z28" s="101"/>
      <c r="AA28" s="101"/>
      <c r="AB28" s="101"/>
      <c r="AC28" s="101"/>
      <c r="AD28" s="101"/>
      <c r="AE28" s="102"/>
    </row>
    <row r="29" spans="1:31" ht="25.5" customHeight="1">
      <c r="A29" s="59"/>
      <c r="B29" s="117" t="s">
        <v>125</v>
      </c>
      <c r="C29" s="117"/>
      <c r="D29" s="117"/>
      <c r="E29" s="117"/>
      <c r="F29" s="117"/>
      <c r="G29" s="117"/>
      <c r="H29" s="117"/>
      <c r="I29" s="117"/>
      <c r="J29" s="117"/>
      <c r="K29" s="112">
        <v>0</v>
      </c>
      <c r="L29" s="113"/>
      <c r="M29" s="113"/>
      <c r="N29" s="113"/>
      <c r="O29" s="113"/>
      <c r="P29" s="113"/>
      <c r="Q29" s="114"/>
      <c r="R29" s="112">
        <v>0</v>
      </c>
      <c r="S29" s="113"/>
      <c r="T29" s="113"/>
      <c r="U29" s="113"/>
      <c r="V29" s="113"/>
      <c r="W29" s="113"/>
      <c r="X29" s="114"/>
      <c r="Y29" s="100">
        <f t="shared" si="0"/>
        <v>0</v>
      </c>
      <c r="Z29" s="101"/>
      <c r="AA29" s="101"/>
      <c r="AB29" s="101"/>
      <c r="AC29" s="101"/>
      <c r="AD29" s="101"/>
      <c r="AE29" s="102"/>
    </row>
    <row r="30" spans="1:31" ht="25.5" customHeight="1">
      <c r="A30" s="59"/>
      <c r="B30" s="117" t="s">
        <v>126</v>
      </c>
      <c r="C30" s="117"/>
      <c r="D30" s="117"/>
      <c r="E30" s="117"/>
      <c r="F30" s="117"/>
      <c r="G30" s="117"/>
      <c r="H30" s="117"/>
      <c r="I30" s="117"/>
      <c r="J30" s="117"/>
      <c r="K30" s="112">
        <v>80</v>
      </c>
      <c r="L30" s="113"/>
      <c r="M30" s="113"/>
      <c r="N30" s="113"/>
      <c r="O30" s="113"/>
      <c r="P30" s="113"/>
      <c r="Q30" s="114"/>
      <c r="R30" s="112">
        <v>0</v>
      </c>
      <c r="S30" s="113"/>
      <c r="T30" s="113"/>
      <c r="U30" s="113"/>
      <c r="V30" s="113"/>
      <c r="W30" s="113"/>
      <c r="X30" s="114"/>
      <c r="Y30" s="100">
        <f t="shared" si="0"/>
        <v>80</v>
      </c>
      <c r="Z30" s="101"/>
      <c r="AA30" s="101"/>
      <c r="AB30" s="101"/>
      <c r="AC30" s="101"/>
      <c r="AD30" s="101"/>
      <c r="AE30" s="102"/>
    </row>
    <row r="31" spans="1:31" ht="25.5" customHeight="1" thickBot="1">
      <c r="A31" s="127"/>
      <c r="B31" s="128" t="s">
        <v>127</v>
      </c>
      <c r="C31" s="128"/>
      <c r="D31" s="128"/>
      <c r="E31" s="128"/>
      <c r="F31" s="128"/>
      <c r="G31" s="128"/>
      <c r="H31" s="128"/>
      <c r="I31" s="128"/>
      <c r="J31" s="128"/>
      <c r="K31" s="109">
        <v>61</v>
      </c>
      <c r="L31" s="110"/>
      <c r="M31" s="110"/>
      <c r="N31" s="110"/>
      <c r="O31" s="110"/>
      <c r="P31" s="110"/>
      <c r="Q31" s="111"/>
      <c r="R31" s="109">
        <v>1</v>
      </c>
      <c r="S31" s="110"/>
      <c r="T31" s="110"/>
      <c r="U31" s="110"/>
      <c r="V31" s="110"/>
      <c r="W31" s="110"/>
      <c r="X31" s="111"/>
      <c r="Y31" s="103">
        <f t="shared" si="0"/>
        <v>62</v>
      </c>
      <c r="Z31" s="104"/>
      <c r="AA31" s="104"/>
      <c r="AB31" s="104"/>
      <c r="AC31" s="104"/>
      <c r="AD31" s="104"/>
      <c r="AE31" s="105"/>
    </row>
    <row r="32" ht="13.5" customHeight="1"/>
    <row r="33" spans="1:2" ht="13.5" customHeight="1">
      <c r="A33" s="33"/>
      <c r="B33" s="33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1:10" ht="13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</row>
  </sheetData>
  <sheetProtection/>
  <mergeCells count="108">
    <mergeCell ref="K5:AE5"/>
    <mergeCell ref="A3:J4"/>
    <mergeCell ref="A24:A31"/>
    <mergeCell ref="A20:A22"/>
    <mergeCell ref="B27:J27"/>
    <mergeCell ref="B26:J26"/>
    <mergeCell ref="B25:J25"/>
    <mergeCell ref="B24:J24"/>
    <mergeCell ref="B31:J31"/>
    <mergeCell ref="B30:J30"/>
    <mergeCell ref="B29:J29"/>
    <mergeCell ref="B28:J28"/>
    <mergeCell ref="B20:J20"/>
    <mergeCell ref="B21:J21"/>
    <mergeCell ref="B22:J22"/>
    <mergeCell ref="A23:J23"/>
    <mergeCell ref="Y6:AE6"/>
    <mergeCell ref="Y7:AE7"/>
    <mergeCell ref="B9:J9"/>
    <mergeCell ref="B8:J8"/>
    <mergeCell ref="K6:Q6"/>
    <mergeCell ref="K7:Q7"/>
    <mergeCell ref="R6:X6"/>
    <mergeCell ref="R7:X7"/>
    <mergeCell ref="A5:J7"/>
    <mergeCell ref="A8:A18"/>
    <mergeCell ref="A19:J19"/>
    <mergeCell ref="B12:J12"/>
    <mergeCell ref="B11:J11"/>
    <mergeCell ref="B10:J10"/>
    <mergeCell ref="B18:J18"/>
    <mergeCell ref="B17:J17"/>
    <mergeCell ref="B15:J15"/>
    <mergeCell ref="B14:J14"/>
    <mergeCell ref="B16:J16"/>
    <mergeCell ref="B13:J13"/>
    <mergeCell ref="K16:Q16"/>
    <mergeCell ref="K17:Q17"/>
    <mergeCell ref="Y8:AE8"/>
    <mergeCell ref="R8:X8"/>
    <mergeCell ref="K8:Q8"/>
    <mergeCell ref="K9:Q9"/>
    <mergeCell ref="K10:Q10"/>
    <mergeCell ref="K11:Q11"/>
    <mergeCell ref="K12:Q12"/>
    <mergeCell ref="K13:Q13"/>
    <mergeCell ref="K14:Q14"/>
    <mergeCell ref="K15:Q15"/>
    <mergeCell ref="K28:Q28"/>
    <mergeCell ref="K29:Q29"/>
    <mergeCell ref="K18:Q18"/>
    <mergeCell ref="K19:Q19"/>
    <mergeCell ref="K20:Q20"/>
    <mergeCell ref="K21:Q21"/>
    <mergeCell ref="K22:Q22"/>
    <mergeCell ref="K23:Q23"/>
    <mergeCell ref="K24:Q24"/>
    <mergeCell ref="K25:Q25"/>
    <mergeCell ref="K26:Q26"/>
    <mergeCell ref="K27:Q27"/>
    <mergeCell ref="K30:Q30"/>
    <mergeCell ref="K31:Q31"/>
    <mergeCell ref="R9:X9"/>
    <mergeCell ref="R10:X10"/>
    <mergeCell ref="R11:X11"/>
    <mergeCell ref="R12:X12"/>
    <mergeCell ref="R13:X13"/>
    <mergeCell ref="R14:X14"/>
    <mergeCell ref="R15:X15"/>
    <mergeCell ref="R16:X16"/>
    <mergeCell ref="R21:X21"/>
    <mergeCell ref="R22:X22"/>
    <mergeCell ref="R23:X23"/>
    <mergeCell ref="R24:X24"/>
    <mergeCell ref="R17:X17"/>
    <mergeCell ref="R18:X18"/>
    <mergeCell ref="R19:X19"/>
    <mergeCell ref="R20:X20"/>
    <mergeCell ref="R25:X25"/>
    <mergeCell ref="R26:X26"/>
    <mergeCell ref="R29:X29"/>
    <mergeCell ref="R30:X30"/>
    <mergeCell ref="R27:X27"/>
    <mergeCell ref="R28:X28"/>
    <mergeCell ref="R31:X31"/>
    <mergeCell ref="Y9:AE9"/>
    <mergeCell ref="Y10:AE10"/>
    <mergeCell ref="Y11:AE11"/>
    <mergeCell ref="Y12:AE12"/>
    <mergeCell ref="Y13:AE13"/>
    <mergeCell ref="Y14:AE14"/>
    <mergeCell ref="Y15:AE15"/>
    <mergeCell ref="Y26:AE26"/>
    <mergeCell ref="Y27:AE27"/>
    <mergeCell ref="Y16:AE16"/>
    <mergeCell ref="Y17:AE17"/>
    <mergeCell ref="Y18:AE18"/>
    <mergeCell ref="Y19:AE19"/>
    <mergeCell ref="Y20:AE20"/>
    <mergeCell ref="Y21:AE21"/>
    <mergeCell ref="Y22:AE22"/>
    <mergeCell ref="Y23:AE23"/>
    <mergeCell ref="Y30:AE30"/>
    <mergeCell ref="Y31:AE31"/>
    <mergeCell ref="Y24:AE24"/>
    <mergeCell ref="Y25:AE25"/>
    <mergeCell ref="Y28:AE28"/>
    <mergeCell ref="Y29:AE29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G33"/>
  <sheetViews>
    <sheetView zoomScale="75" zoomScaleNormal="75" zoomScalePageLayoutView="0" workbookViewId="0" topLeftCell="A1">
      <selection activeCell="N1" sqref="N1"/>
    </sheetView>
  </sheetViews>
  <sheetFormatPr defaultColWidth="2.625" defaultRowHeight="13.5"/>
  <cols>
    <col min="1" max="16384" width="2.625" style="20" customWidth="1"/>
  </cols>
  <sheetData>
    <row r="1" ht="34.5" customHeight="1"/>
    <row r="2" ht="13.5" customHeight="1"/>
    <row r="3" ht="13.5" customHeight="1"/>
    <row r="4" ht="13.5" customHeight="1" thickBot="1"/>
    <row r="5" spans="1:33" ht="23.25" customHeight="1">
      <c r="A5" s="132" t="s">
        <v>25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4"/>
      <c r="V5" s="139" t="s">
        <v>128</v>
      </c>
      <c r="W5" s="139"/>
      <c r="X5" s="139"/>
      <c r="Y5" s="139"/>
      <c r="Z5" s="139"/>
      <c r="AA5" s="140"/>
      <c r="AB5" s="135" t="s">
        <v>129</v>
      </c>
      <c r="AC5" s="136"/>
      <c r="AD5" s="136"/>
      <c r="AE5" s="136"/>
      <c r="AF5" s="136"/>
      <c r="AG5" s="137"/>
    </row>
    <row r="6" spans="1:33" ht="21" customHeight="1">
      <c r="A6" s="78" t="s">
        <v>29</v>
      </c>
      <c r="B6" s="79"/>
      <c r="C6" s="79"/>
      <c r="D6" s="79"/>
      <c r="E6" s="79"/>
      <c r="F6" s="79"/>
      <c r="G6" s="79"/>
      <c r="H6" s="94" t="s">
        <v>31</v>
      </c>
      <c r="I6" s="95"/>
      <c r="J6" s="95"/>
      <c r="K6" s="95"/>
      <c r="L6" s="95"/>
      <c r="M6" s="95"/>
      <c r="N6" s="96"/>
      <c r="O6" s="79" t="s">
        <v>24</v>
      </c>
      <c r="P6" s="79"/>
      <c r="Q6" s="79"/>
      <c r="R6" s="79"/>
      <c r="S6" s="79"/>
      <c r="T6" s="79"/>
      <c r="U6" s="80"/>
      <c r="V6" s="141"/>
      <c r="W6" s="76"/>
      <c r="X6" s="76"/>
      <c r="Y6" s="76"/>
      <c r="Z6" s="76"/>
      <c r="AA6" s="77"/>
      <c r="AB6" s="89"/>
      <c r="AC6" s="79"/>
      <c r="AD6" s="79"/>
      <c r="AE6" s="79"/>
      <c r="AF6" s="79"/>
      <c r="AG6" s="138"/>
    </row>
    <row r="7" spans="1:33" ht="21.75" customHeight="1">
      <c r="A7" s="146" t="s">
        <v>23</v>
      </c>
      <c r="B7" s="143"/>
      <c r="C7" s="143"/>
      <c r="D7" s="143"/>
      <c r="E7" s="143"/>
      <c r="F7" s="143"/>
      <c r="G7" s="143"/>
      <c r="H7" s="146" t="s">
        <v>23</v>
      </c>
      <c r="I7" s="143"/>
      <c r="J7" s="143"/>
      <c r="K7" s="143"/>
      <c r="L7" s="143"/>
      <c r="M7" s="143"/>
      <c r="N7" s="147"/>
      <c r="O7" s="143" t="s">
        <v>23</v>
      </c>
      <c r="P7" s="143"/>
      <c r="Q7" s="143"/>
      <c r="R7" s="143"/>
      <c r="S7" s="143"/>
      <c r="T7" s="143"/>
      <c r="U7" s="143"/>
      <c r="V7" s="142" t="s">
        <v>3</v>
      </c>
      <c r="W7" s="143"/>
      <c r="X7" s="143"/>
      <c r="Y7" s="143"/>
      <c r="Z7" s="143"/>
      <c r="AA7" s="144"/>
      <c r="AB7" s="142" t="s">
        <v>3</v>
      </c>
      <c r="AC7" s="143"/>
      <c r="AD7" s="143"/>
      <c r="AE7" s="143"/>
      <c r="AF7" s="143"/>
      <c r="AG7" s="145"/>
    </row>
    <row r="8" spans="1:33" ht="25.5" customHeight="1">
      <c r="A8" s="37">
        <v>0</v>
      </c>
      <c r="B8" s="38"/>
      <c r="C8" s="38"/>
      <c r="D8" s="38"/>
      <c r="E8" s="38"/>
      <c r="F8" s="38"/>
      <c r="G8" s="39"/>
      <c r="H8" s="37">
        <v>0</v>
      </c>
      <c r="I8" s="38"/>
      <c r="J8" s="38"/>
      <c r="K8" s="38"/>
      <c r="L8" s="38"/>
      <c r="M8" s="38"/>
      <c r="N8" s="39"/>
      <c r="O8" s="129">
        <f>SUM(A8:N8)</f>
        <v>0</v>
      </c>
      <c r="P8" s="130"/>
      <c r="Q8" s="130"/>
      <c r="R8" s="130"/>
      <c r="S8" s="130"/>
      <c r="T8" s="130"/>
      <c r="U8" s="131"/>
      <c r="V8" s="37">
        <v>0</v>
      </c>
      <c r="W8" s="38"/>
      <c r="X8" s="38"/>
      <c r="Y8" s="38"/>
      <c r="Z8" s="38"/>
      <c r="AA8" s="39"/>
      <c r="AB8" s="129">
        <f>O8-V8</f>
        <v>0</v>
      </c>
      <c r="AC8" s="130"/>
      <c r="AD8" s="130"/>
      <c r="AE8" s="130"/>
      <c r="AF8" s="130"/>
      <c r="AG8" s="148"/>
    </row>
    <row r="9" spans="1:33" ht="25.5" customHeight="1">
      <c r="A9" s="37">
        <v>29100</v>
      </c>
      <c r="B9" s="38"/>
      <c r="C9" s="38"/>
      <c r="D9" s="38"/>
      <c r="E9" s="38"/>
      <c r="F9" s="38"/>
      <c r="G9" s="39"/>
      <c r="H9" s="37">
        <v>0</v>
      </c>
      <c r="I9" s="38"/>
      <c r="J9" s="38"/>
      <c r="K9" s="38"/>
      <c r="L9" s="38"/>
      <c r="M9" s="38"/>
      <c r="N9" s="39"/>
      <c r="O9" s="129">
        <f aca="true" t="shared" si="0" ref="O9:O31">SUM(A9:N9)</f>
        <v>29100</v>
      </c>
      <c r="P9" s="130"/>
      <c r="Q9" s="130"/>
      <c r="R9" s="130"/>
      <c r="S9" s="130"/>
      <c r="T9" s="130"/>
      <c r="U9" s="131"/>
      <c r="V9" s="37">
        <v>8700</v>
      </c>
      <c r="W9" s="38"/>
      <c r="X9" s="38"/>
      <c r="Y9" s="38"/>
      <c r="Z9" s="38"/>
      <c r="AA9" s="39"/>
      <c r="AB9" s="129">
        <f aca="true" t="shared" si="1" ref="AB9:AB18">O9-V9</f>
        <v>20400</v>
      </c>
      <c r="AC9" s="130"/>
      <c r="AD9" s="130"/>
      <c r="AE9" s="130"/>
      <c r="AF9" s="130"/>
      <c r="AG9" s="148"/>
    </row>
    <row r="10" spans="1:33" ht="25.5" customHeight="1">
      <c r="A10" s="37">
        <v>3804</v>
      </c>
      <c r="B10" s="38"/>
      <c r="C10" s="38"/>
      <c r="D10" s="38"/>
      <c r="E10" s="38"/>
      <c r="F10" s="38"/>
      <c r="G10" s="39"/>
      <c r="H10" s="37">
        <v>0</v>
      </c>
      <c r="I10" s="38"/>
      <c r="J10" s="38"/>
      <c r="K10" s="38"/>
      <c r="L10" s="38"/>
      <c r="M10" s="38"/>
      <c r="N10" s="39"/>
      <c r="O10" s="129">
        <f>SUM(A10:N10)</f>
        <v>3804</v>
      </c>
      <c r="P10" s="130"/>
      <c r="Q10" s="130"/>
      <c r="R10" s="130"/>
      <c r="S10" s="130"/>
      <c r="T10" s="130"/>
      <c r="U10" s="131"/>
      <c r="V10" s="37">
        <v>2900</v>
      </c>
      <c r="W10" s="38"/>
      <c r="X10" s="38"/>
      <c r="Y10" s="38"/>
      <c r="Z10" s="38"/>
      <c r="AA10" s="39"/>
      <c r="AB10" s="129">
        <f t="shared" si="1"/>
        <v>904</v>
      </c>
      <c r="AC10" s="130"/>
      <c r="AD10" s="130"/>
      <c r="AE10" s="130"/>
      <c r="AF10" s="130"/>
      <c r="AG10" s="148"/>
    </row>
    <row r="11" spans="1:33" ht="25.5" customHeight="1">
      <c r="A11" s="37">
        <v>32315</v>
      </c>
      <c r="B11" s="38"/>
      <c r="C11" s="38"/>
      <c r="D11" s="38"/>
      <c r="E11" s="38"/>
      <c r="F11" s="38"/>
      <c r="G11" s="39"/>
      <c r="H11" s="37">
        <v>0</v>
      </c>
      <c r="I11" s="38"/>
      <c r="J11" s="38"/>
      <c r="K11" s="38"/>
      <c r="L11" s="38"/>
      <c r="M11" s="38"/>
      <c r="N11" s="39"/>
      <c r="O11" s="129">
        <f t="shared" si="0"/>
        <v>32315</v>
      </c>
      <c r="P11" s="130"/>
      <c r="Q11" s="130"/>
      <c r="R11" s="130"/>
      <c r="S11" s="130"/>
      <c r="T11" s="130"/>
      <c r="U11" s="131"/>
      <c r="V11" s="37">
        <v>20300</v>
      </c>
      <c r="W11" s="38"/>
      <c r="X11" s="38"/>
      <c r="Y11" s="38"/>
      <c r="Z11" s="38"/>
      <c r="AA11" s="39"/>
      <c r="AB11" s="129">
        <f t="shared" si="1"/>
        <v>12015</v>
      </c>
      <c r="AC11" s="130"/>
      <c r="AD11" s="130"/>
      <c r="AE11" s="130"/>
      <c r="AF11" s="130"/>
      <c r="AG11" s="148"/>
    </row>
    <row r="12" spans="1:33" ht="25.5" customHeight="1">
      <c r="A12" s="37">
        <v>0</v>
      </c>
      <c r="B12" s="38"/>
      <c r="C12" s="38"/>
      <c r="D12" s="38"/>
      <c r="E12" s="38"/>
      <c r="F12" s="38"/>
      <c r="G12" s="39"/>
      <c r="H12" s="37">
        <v>0</v>
      </c>
      <c r="I12" s="38"/>
      <c r="J12" s="38"/>
      <c r="K12" s="38"/>
      <c r="L12" s="38"/>
      <c r="M12" s="38"/>
      <c r="N12" s="39"/>
      <c r="O12" s="129">
        <f t="shared" si="0"/>
        <v>0</v>
      </c>
      <c r="P12" s="130"/>
      <c r="Q12" s="130"/>
      <c r="R12" s="130"/>
      <c r="S12" s="130"/>
      <c r="T12" s="130"/>
      <c r="U12" s="131"/>
      <c r="V12" s="37">
        <v>0</v>
      </c>
      <c r="W12" s="38"/>
      <c r="X12" s="38"/>
      <c r="Y12" s="38"/>
      <c r="Z12" s="38"/>
      <c r="AA12" s="39"/>
      <c r="AB12" s="129">
        <f t="shared" si="1"/>
        <v>0</v>
      </c>
      <c r="AC12" s="130"/>
      <c r="AD12" s="130"/>
      <c r="AE12" s="130"/>
      <c r="AF12" s="130"/>
      <c r="AG12" s="148"/>
    </row>
    <row r="13" spans="1:33" ht="25.5" customHeight="1">
      <c r="A13" s="37">
        <v>0</v>
      </c>
      <c r="B13" s="38"/>
      <c r="C13" s="38"/>
      <c r="D13" s="38"/>
      <c r="E13" s="38"/>
      <c r="F13" s="38"/>
      <c r="G13" s="39"/>
      <c r="H13" s="37">
        <v>0</v>
      </c>
      <c r="I13" s="38"/>
      <c r="J13" s="38"/>
      <c r="K13" s="38"/>
      <c r="L13" s="38"/>
      <c r="M13" s="38"/>
      <c r="N13" s="39"/>
      <c r="O13" s="129">
        <f t="shared" si="0"/>
        <v>0</v>
      </c>
      <c r="P13" s="130"/>
      <c r="Q13" s="130"/>
      <c r="R13" s="130"/>
      <c r="S13" s="130"/>
      <c r="T13" s="130"/>
      <c r="U13" s="131"/>
      <c r="V13" s="37">
        <v>0</v>
      </c>
      <c r="W13" s="38"/>
      <c r="X13" s="38"/>
      <c r="Y13" s="38"/>
      <c r="Z13" s="38"/>
      <c r="AA13" s="39"/>
      <c r="AB13" s="129">
        <f t="shared" si="1"/>
        <v>0</v>
      </c>
      <c r="AC13" s="130"/>
      <c r="AD13" s="130"/>
      <c r="AE13" s="130"/>
      <c r="AF13" s="130"/>
      <c r="AG13" s="148"/>
    </row>
    <row r="14" spans="1:33" ht="25.5" customHeight="1">
      <c r="A14" s="37">
        <v>111732</v>
      </c>
      <c r="B14" s="38"/>
      <c r="C14" s="38"/>
      <c r="D14" s="38"/>
      <c r="E14" s="38"/>
      <c r="F14" s="38"/>
      <c r="G14" s="39"/>
      <c r="H14" s="37">
        <v>11613</v>
      </c>
      <c r="I14" s="38"/>
      <c r="J14" s="38"/>
      <c r="K14" s="38"/>
      <c r="L14" s="38"/>
      <c r="M14" s="38"/>
      <c r="N14" s="39"/>
      <c r="O14" s="129">
        <f t="shared" si="0"/>
        <v>123345</v>
      </c>
      <c r="P14" s="130"/>
      <c r="Q14" s="130"/>
      <c r="R14" s="130"/>
      <c r="S14" s="130"/>
      <c r="T14" s="130"/>
      <c r="U14" s="131"/>
      <c r="V14" s="37">
        <v>63800</v>
      </c>
      <c r="W14" s="38"/>
      <c r="X14" s="38"/>
      <c r="Y14" s="38"/>
      <c r="Z14" s="38"/>
      <c r="AA14" s="39"/>
      <c r="AB14" s="129">
        <f t="shared" si="1"/>
        <v>59545</v>
      </c>
      <c r="AC14" s="130"/>
      <c r="AD14" s="130"/>
      <c r="AE14" s="130"/>
      <c r="AF14" s="130"/>
      <c r="AG14" s="148"/>
    </row>
    <row r="15" spans="1:33" ht="25.5" customHeight="1">
      <c r="A15" s="37">
        <v>28170</v>
      </c>
      <c r="B15" s="38"/>
      <c r="C15" s="38"/>
      <c r="D15" s="38"/>
      <c r="E15" s="38"/>
      <c r="F15" s="38"/>
      <c r="G15" s="39"/>
      <c r="H15" s="37">
        <v>7059</v>
      </c>
      <c r="I15" s="38"/>
      <c r="J15" s="38"/>
      <c r="K15" s="38"/>
      <c r="L15" s="38"/>
      <c r="M15" s="38"/>
      <c r="N15" s="39"/>
      <c r="O15" s="129">
        <f t="shared" si="0"/>
        <v>35229</v>
      </c>
      <c r="P15" s="130"/>
      <c r="Q15" s="130"/>
      <c r="R15" s="130"/>
      <c r="S15" s="130"/>
      <c r="T15" s="130"/>
      <c r="U15" s="131"/>
      <c r="V15" s="37">
        <v>23442</v>
      </c>
      <c r="W15" s="38"/>
      <c r="X15" s="38"/>
      <c r="Y15" s="38"/>
      <c r="Z15" s="38"/>
      <c r="AA15" s="39"/>
      <c r="AB15" s="129">
        <f t="shared" si="1"/>
        <v>11787</v>
      </c>
      <c r="AC15" s="130"/>
      <c r="AD15" s="130"/>
      <c r="AE15" s="130"/>
      <c r="AF15" s="130"/>
      <c r="AG15" s="148"/>
    </row>
    <row r="16" spans="1:33" ht="25.5" customHeight="1">
      <c r="A16" s="37">
        <v>0</v>
      </c>
      <c r="B16" s="38"/>
      <c r="C16" s="38"/>
      <c r="D16" s="38"/>
      <c r="E16" s="38"/>
      <c r="F16" s="38"/>
      <c r="G16" s="39"/>
      <c r="H16" s="37">
        <v>4874</v>
      </c>
      <c r="I16" s="38"/>
      <c r="J16" s="38"/>
      <c r="K16" s="38"/>
      <c r="L16" s="38"/>
      <c r="M16" s="38"/>
      <c r="N16" s="39"/>
      <c r="O16" s="129">
        <f t="shared" si="0"/>
        <v>4874</v>
      </c>
      <c r="P16" s="130"/>
      <c r="Q16" s="130"/>
      <c r="R16" s="130"/>
      <c r="S16" s="130"/>
      <c r="T16" s="130"/>
      <c r="U16" s="131"/>
      <c r="V16" s="37">
        <v>2900</v>
      </c>
      <c r="W16" s="38"/>
      <c r="X16" s="38"/>
      <c r="Y16" s="38"/>
      <c r="Z16" s="38"/>
      <c r="AA16" s="39"/>
      <c r="AB16" s="129">
        <f t="shared" si="1"/>
        <v>1974</v>
      </c>
      <c r="AC16" s="130"/>
      <c r="AD16" s="130"/>
      <c r="AE16" s="130"/>
      <c r="AF16" s="130"/>
      <c r="AG16" s="148"/>
    </row>
    <row r="17" spans="1:33" ht="25.5" customHeight="1">
      <c r="A17" s="37">
        <v>9089</v>
      </c>
      <c r="B17" s="38"/>
      <c r="C17" s="38"/>
      <c r="D17" s="38"/>
      <c r="E17" s="38"/>
      <c r="F17" s="38"/>
      <c r="G17" s="39"/>
      <c r="H17" s="37">
        <v>0</v>
      </c>
      <c r="I17" s="38"/>
      <c r="J17" s="38"/>
      <c r="K17" s="38"/>
      <c r="L17" s="38"/>
      <c r="M17" s="38"/>
      <c r="N17" s="39"/>
      <c r="O17" s="129">
        <f t="shared" si="0"/>
        <v>9089</v>
      </c>
      <c r="P17" s="130"/>
      <c r="Q17" s="130"/>
      <c r="R17" s="130"/>
      <c r="S17" s="130"/>
      <c r="T17" s="130"/>
      <c r="U17" s="131"/>
      <c r="V17" s="37">
        <v>2175</v>
      </c>
      <c r="W17" s="38"/>
      <c r="X17" s="38"/>
      <c r="Y17" s="38"/>
      <c r="Z17" s="38"/>
      <c r="AA17" s="39"/>
      <c r="AB17" s="129">
        <f t="shared" si="1"/>
        <v>6914</v>
      </c>
      <c r="AC17" s="130"/>
      <c r="AD17" s="130"/>
      <c r="AE17" s="130"/>
      <c r="AF17" s="130"/>
      <c r="AG17" s="148"/>
    </row>
    <row r="18" spans="1:33" ht="25.5" customHeight="1">
      <c r="A18" s="37">
        <v>90482</v>
      </c>
      <c r="B18" s="38"/>
      <c r="C18" s="38"/>
      <c r="D18" s="38"/>
      <c r="E18" s="38"/>
      <c r="F18" s="38"/>
      <c r="G18" s="39"/>
      <c r="H18" s="37">
        <v>0</v>
      </c>
      <c r="I18" s="38"/>
      <c r="J18" s="38"/>
      <c r="K18" s="38"/>
      <c r="L18" s="38"/>
      <c r="M18" s="38"/>
      <c r="N18" s="39"/>
      <c r="O18" s="129">
        <f t="shared" si="0"/>
        <v>90482</v>
      </c>
      <c r="P18" s="130"/>
      <c r="Q18" s="130"/>
      <c r="R18" s="130"/>
      <c r="S18" s="130"/>
      <c r="T18" s="130"/>
      <c r="U18" s="131"/>
      <c r="V18" s="37">
        <v>26100</v>
      </c>
      <c r="W18" s="38"/>
      <c r="X18" s="38"/>
      <c r="Y18" s="38"/>
      <c r="Z18" s="38"/>
      <c r="AA18" s="39"/>
      <c r="AB18" s="129">
        <f t="shared" si="1"/>
        <v>64382</v>
      </c>
      <c r="AC18" s="130"/>
      <c r="AD18" s="130"/>
      <c r="AE18" s="130"/>
      <c r="AF18" s="130"/>
      <c r="AG18" s="148"/>
    </row>
    <row r="19" spans="1:33" ht="30" customHeight="1">
      <c r="A19" s="153">
        <f>SUM(A8:G18)+SUM('53'!A9:G34)</f>
        <v>32512753</v>
      </c>
      <c r="B19" s="154"/>
      <c r="C19" s="154"/>
      <c r="D19" s="154"/>
      <c r="E19" s="154"/>
      <c r="F19" s="154"/>
      <c r="G19" s="155"/>
      <c r="H19" s="153">
        <f>SUM(H8:N18)+SUM('53'!H9:N34)</f>
        <v>1280017</v>
      </c>
      <c r="I19" s="154"/>
      <c r="J19" s="154"/>
      <c r="K19" s="154"/>
      <c r="L19" s="154"/>
      <c r="M19" s="154"/>
      <c r="N19" s="155"/>
      <c r="O19" s="153">
        <f t="shared" si="0"/>
        <v>33792770</v>
      </c>
      <c r="P19" s="154"/>
      <c r="Q19" s="154"/>
      <c r="R19" s="154"/>
      <c r="S19" s="154"/>
      <c r="T19" s="154"/>
      <c r="U19" s="155"/>
      <c r="V19" s="153">
        <f>SUM(V8:AA18)+SUM('53'!V9:AA34)</f>
        <v>16560253</v>
      </c>
      <c r="W19" s="154"/>
      <c r="X19" s="154"/>
      <c r="Y19" s="154"/>
      <c r="Z19" s="154"/>
      <c r="AA19" s="155"/>
      <c r="AB19" s="153">
        <f>SUM(AB8:AG18)+SUM('53'!AB9:AG34)</f>
        <v>17232517</v>
      </c>
      <c r="AC19" s="154"/>
      <c r="AD19" s="154"/>
      <c r="AE19" s="154"/>
      <c r="AF19" s="154"/>
      <c r="AG19" s="156"/>
    </row>
    <row r="20" spans="1:33" ht="25.5" customHeight="1">
      <c r="A20" s="129">
        <v>0</v>
      </c>
      <c r="B20" s="130"/>
      <c r="C20" s="130"/>
      <c r="D20" s="130"/>
      <c r="E20" s="130"/>
      <c r="F20" s="130"/>
      <c r="G20" s="131"/>
      <c r="H20" s="129">
        <v>0</v>
      </c>
      <c r="I20" s="130"/>
      <c r="J20" s="130"/>
      <c r="K20" s="130"/>
      <c r="L20" s="130"/>
      <c r="M20" s="130"/>
      <c r="N20" s="131"/>
      <c r="O20" s="129">
        <f t="shared" si="0"/>
        <v>0</v>
      </c>
      <c r="P20" s="130"/>
      <c r="Q20" s="130"/>
      <c r="R20" s="130"/>
      <c r="S20" s="130"/>
      <c r="T20" s="130"/>
      <c r="U20" s="131"/>
      <c r="V20" s="129">
        <v>0</v>
      </c>
      <c r="W20" s="130"/>
      <c r="X20" s="130"/>
      <c r="Y20" s="130"/>
      <c r="Z20" s="130"/>
      <c r="AA20" s="131"/>
      <c r="AB20" s="129">
        <f>O20-V20</f>
        <v>0</v>
      </c>
      <c r="AC20" s="130"/>
      <c r="AD20" s="130"/>
      <c r="AE20" s="130"/>
      <c r="AF20" s="130"/>
      <c r="AG20" s="148"/>
    </row>
    <row r="21" spans="1:33" ht="25.5" customHeight="1">
      <c r="A21" s="129">
        <v>0</v>
      </c>
      <c r="B21" s="130"/>
      <c r="C21" s="130"/>
      <c r="D21" s="130"/>
      <c r="E21" s="130"/>
      <c r="F21" s="130"/>
      <c r="G21" s="131"/>
      <c r="H21" s="129">
        <v>0</v>
      </c>
      <c r="I21" s="130"/>
      <c r="J21" s="130"/>
      <c r="K21" s="130"/>
      <c r="L21" s="130"/>
      <c r="M21" s="130"/>
      <c r="N21" s="131"/>
      <c r="O21" s="129">
        <f t="shared" si="0"/>
        <v>0</v>
      </c>
      <c r="P21" s="130"/>
      <c r="Q21" s="130"/>
      <c r="R21" s="130"/>
      <c r="S21" s="130"/>
      <c r="T21" s="130"/>
      <c r="U21" s="131"/>
      <c r="V21" s="129">
        <v>0</v>
      </c>
      <c r="W21" s="130"/>
      <c r="X21" s="130"/>
      <c r="Y21" s="130"/>
      <c r="Z21" s="130"/>
      <c r="AA21" s="131"/>
      <c r="AB21" s="129">
        <v>0</v>
      </c>
      <c r="AC21" s="130"/>
      <c r="AD21" s="130"/>
      <c r="AE21" s="130"/>
      <c r="AF21" s="130"/>
      <c r="AG21" s="148"/>
    </row>
    <row r="22" spans="1:33" ht="25.5" customHeight="1">
      <c r="A22" s="129">
        <v>0</v>
      </c>
      <c r="B22" s="130"/>
      <c r="C22" s="130"/>
      <c r="D22" s="130"/>
      <c r="E22" s="130"/>
      <c r="F22" s="130"/>
      <c r="G22" s="131"/>
      <c r="H22" s="129">
        <v>0</v>
      </c>
      <c r="I22" s="130"/>
      <c r="J22" s="130"/>
      <c r="K22" s="130"/>
      <c r="L22" s="130"/>
      <c r="M22" s="130"/>
      <c r="N22" s="131"/>
      <c r="O22" s="129">
        <f t="shared" si="0"/>
        <v>0</v>
      </c>
      <c r="P22" s="130"/>
      <c r="Q22" s="130"/>
      <c r="R22" s="130"/>
      <c r="S22" s="130"/>
      <c r="T22" s="130"/>
      <c r="U22" s="131"/>
      <c r="V22" s="129">
        <v>0</v>
      </c>
      <c r="W22" s="130"/>
      <c r="X22" s="130"/>
      <c r="Y22" s="130"/>
      <c r="Z22" s="130"/>
      <c r="AA22" s="131"/>
      <c r="AB22" s="129">
        <v>0</v>
      </c>
      <c r="AC22" s="130"/>
      <c r="AD22" s="130"/>
      <c r="AE22" s="130"/>
      <c r="AF22" s="130"/>
      <c r="AG22" s="148"/>
    </row>
    <row r="23" spans="1:33" ht="30" customHeight="1">
      <c r="A23" s="153">
        <f>SUM(A20:G22)</f>
        <v>0</v>
      </c>
      <c r="B23" s="154"/>
      <c r="C23" s="154"/>
      <c r="D23" s="154"/>
      <c r="E23" s="154"/>
      <c r="F23" s="154"/>
      <c r="G23" s="155"/>
      <c r="H23" s="153">
        <f>SUM(H20:N22)</f>
        <v>0</v>
      </c>
      <c r="I23" s="154"/>
      <c r="J23" s="154"/>
      <c r="K23" s="154"/>
      <c r="L23" s="154"/>
      <c r="M23" s="154"/>
      <c r="N23" s="155"/>
      <c r="O23" s="153">
        <f t="shared" si="0"/>
        <v>0</v>
      </c>
      <c r="P23" s="154"/>
      <c r="Q23" s="154"/>
      <c r="R23" s="154"/>
      <c r="S23" s="154"/>
      <c r="T23" s="154"/>
      <c r="U23" s="155"/>
      <c r="V23" s="153">
        <f>SUM(V20:AA22)</f>
        <v>0</v>
      </c>
      <c r="W23" s="154"/>
      <c r="X23" s="154"/>
      <c r="Y23" s="154"/>
      <c r="Z23" s="154"/>
      <c r="AA23" s="155"/>
      <c r="AB23" s="153">
        <f>SUM(AB20:AG22)</f>
        <v>0</v>
      </c>
      <c r="AC23" s="154"/>
      <c r="AD23" s="154"/>
      <c r="AE23" s="154"/>
      <c r="AF23" s="154"/>
      <c r="AG23" s="156"/>
    </row>
    <row r="24" spans="1:33" ht="25.5" customHeight="1">
      <c r="A24" s="37">
        <v>926142</v>
      </c>
      <c r="B24" s="38"/>
      <c r="C24" s="38"/>
      <c r="D24" s="38"/>
      <c r="E24" s="38"/>
      <c r="F24" s="38"/>
      <c r="G24" s="39"/>
      <c r="H24" s="37">
        <v>7181</v>
      </c>
      <c r="I24" s="38"/>
      <c r="J24" s="38"/>
      <c r="K24" s="38"/>
      <c r="L24" s="38"/>
      <c r="M24" s="38"/>
      <c r="N24" s="39"/>
      <c r="O24" s="129">
        <f t="shared" si="0"/>
        <v>933323</v>
      </c>
      <c r="P24" s="130"/>
      <c r="Q24" s="130"/>
      <c r="R24" s="130"/>
      <c r="S24" s="130"/>
      <c r="T24" s="130"/>
      <c r="U24" s="131"/>
      <c r="V24" s="37">
        <v>310543</v>
      </c>
      <c r="W24" s="38"/>
      <c r="X24" s="38"/>
      <c r="Y24" s="38"/>
      <c r="Z24" s="38"/>
      <c r="AA24" s="39"/>
      <c r="AB24" s="129">
        <f>O24-V24</f>
        <v>622780</v>
      </c>
      <c r="AC24" s="130"/>
      <c r="AD24" s="130"/>
      <c r="AE24" s="130"/>
      <c r="AF24" s="130"/>
      <c r="AG24" s="148"/>
    </row>
    <row r="25" spans="1:33" ht="25.5" customHeight="1">
      <c r="A25" s="37">
        <v>751199</v>
      </c>
      <c r="B25" s="38"/>
      <c r="C25" s="38"/>
      <c r="D25" s="38"/>
      <c r="E25" s="38"/>
      <c r="F25" s="38"/>
      <c r="G25" s="39"/>
      <c r="H25" s="37">
        <v>2956</v>
      </c>
      <c r="I25" s="38"/>
      <c r="J25" s="38"/>
      <c r="K25" s="38"/>
      <c r="L25" s="38"/>
      <c r="M25" s="38"/>
      <c r="N25" s="39"/>
      <c r="O25" s="129">
        <f t="shared" si="0"/>
        <v>754155</v>
      </c>
      <c r="P25" s="130"/>
      <c r="Q25" s="130"/>
      <c r="R25" s="130"/>
      <c r="S25" s="130"/>
      <c r="T25" s="130"/>
      <c r="U25" s="131"/>
      <c r="V25" s="37">
        <v>298459</v>
      </c>
      <c r="W25" s="38"/>
      <c r="X25" s="38"/>
      <c r="Y25" s="38"/>
      <c r="Z25" s="38"/>
      <c r="AA25" s="39"/>
      <c r="AB25" s="129">
        <f aca="true" t="shared" si="2" ref="AB25:AB31">O25-V25</f>
        <v>455696</v>
      </c>
      <c r="AC25" s="130"/>
      <c r="AD25" s="130"/>
      <c r="AE25" s="130"/>
      <c r="AF25" s="130"/>
      <c r="AG25" s="148"/>
    </row>
    <row r="26" spans="1:33" ht="25.5" customHeight="1">
      <c r="A26" s="37">
        <v>37609</v>
      </c>
      <c r="B26" s="38"/>
      <c r="C26" s="38"/>
      <c r="D26" s="38"/>
      <c r="E26" s="38"/>
      <c r="F26" s="38"/>
      <c r="G26" s="39"/>
      <c r="H26" s="37">
        <v>0</v>
      </c>
      <c r="I26" s="38"/>
      <c r="J26" s="38"/>
      <c r="K26" s="38"/>
      <c r="L26" s="38"/>
      <c r="M26" s="38"/>
      <c r="N26" s="39"/>
      <c r="O26" s="129">
        <f t="shared" si="0"/>
        <v>37609</v>
      </c>
      <c r="P26" s="130"/>
      <c r="Q26" s="130"/>
      <c r="R26" s="130"/>
      <c r="S26" s="130"/>
      <c r="T26" s="130"/>
      <c r="U26" s="131"/>
      <c r="V26" s="37">
        <v>20300</v>
      </c>
      <c r="W26" s="38"/>
      <c r="X26" s="38"/>
      <c r="Y26" s="38"/>
      <c r="Z26" s="38"/>
      <c r="AA26" s="39"/>
      <c r="AB26" s="129">
        <f t="shared" si="2"/>
        <v>17309</v>
      </c>
      <c r="AC26" s="130"/>
      <c r="AD26" s="130"/>
      <c r="AE26" s="130"/>
      <c r="AF26" s="130"/>
      <c r="AG26" s="148"/>
    </row>
    <row r="27" spans="1:33" ht="25.5" customHeight="1">
      <c r="A27" s="37">
        <v>139540</v>
      </c>
      <c r="B27" s="38"/>
      <c r="C27" s="38"/>
      <c r="D27" s="38"/>
      <c r="E27" s="38"/>
      <c r="F27" s="38"/>
      <c r="G27" s="39"/>
      <c r="H27" s="37">
        <v>16586</v>
      </c>
      <c r="I27" s="38"/>
      <c r="J27" s="38"/>
      <c r="K27" s="38"/>
      <c r="L27" s="38"/>
      <c r="M27" s="38"/>
      <c r="N27" s="39"/>
      <c r="O27" s="129">
        <f t="shared" si="0"/>
        <v>156126</v>
      </c>
      <c r="P27" s="130"/>
      <c r="Q27" s="130"/>
      <c r="R27" s="130"/>
      <c r="S27" s="130"/>
      <c r="T27" s="130"/>
      <c r="U27" s="131"/>
      <c r="V27" s="37">
        <v>105850</v>
      </c>
      <c r="W27" s="38"/>
      <c r="X27" s="38"/>
      <c r="Y27" s="38"/>
      <c r="Z27" s="38"/>
      <c r="AA27" s="39"/>
      <c r="AB27" s="129">
        <f t="shared" si="2"/>
        <v>50276</v>
      </c>
      <c r="AC27" s="130"/>
      <c r="AD27" s="130"/>
      <c r="AE27" s="130"/>
      <c r="AF27" s="130"/>
      <c r="AG27" s="148"/>
    </row>
    <row r="28" spans="1:33" ht="25.5" customHeight="1">
      <c r="A28" s="37">
        <v>310785</v>
      </c>
      <c r="B28" s="38"/>
      <c r="C28" s="38"/>
      <c r="D28" s="38"/>
      <c r="E28" s="38"/>
      <c r="F28" s="38"/>
      <c r="G28" s="39"/>
      <c r="H28" s="37">
        <v>21505</v>
      </c>
      <c r="I28" s="38"/>
      <c r="J28" s="38"/>
      <c r="K28" s="38"/>
      <c r="L28" s="38"/>
      <c r="M28" s="38"/>
      <c r="N28" s="39"/>
      <c r="O28" s="129">
        <f t="shared" si="0"/>
        <v>332290</v>
      </c>
      <c r="P28" s="130"/>
      <c r="Q28" s="130"/>
      <c r="R28" s="130"/>
      <c r="S28" s="130"/>
      <c r="T28" s="130"/>
      <c r="U28" s="131"/>
      <c r="V28" s="37">
        <v>118900</v>
      </c>
      <c r="W28" s="38"/>
      <c r="X28" s="38"/>
      <c r="Y28" s="38"/>
      <c r="Z28" s="38"/>
      <c r="AA28" s="39"/>
      <c r="AB28" s="129">
        <f t="shared" si="2"/>
        <v>213390</v>
      </c>
      <c r="AC28" s="130"/>
      <c r="AD28" s="130"/>
      <c r="AE28" s="130"/>
      <c r="AF28" s="130"/>
      <c r="AG28" s="148"/>
    </row>
    <row r="29" spans="1:33" ht="25.5" customHeight="1">
      <c r="A29" s="37">
        <v>0</v>
      </c>
      <c r="B29" s="38"/>
      <c r="C29" s="38"/>
      <c r="D29" s="38"/>
      <c r="E29" s="38"/>
      <c r="F29" s="38"/>
      <c r="G29" s="39"/>
      <c r="H29" s="37">
        <v>0</v>
      </c>
      <c r="I29" s="38"/>
      <c r="J29" s="38"/>
      <c r="K29" s="38"/>
      <c r="L29" s="38"/>
      <c r="M29" s="38"/>
      <c r="N29" s="39"/>
      <c r="O29" s="129">
        <f t="shared" si="0"/>
        <v>0</v>
      </c>
      <c r="P29" s="130"/>
      <c r="Q29" s="130"/>
      <c r="R29" s="130"/>
      <c r="S29" s="130"/>
      <c r="T29" s="130"/>
      <c r="U29" s="131"/>
      <c r="V29" s="37">
        <v>0</v>
      </c>
      <c r="W29" s="38"/>
      <c r="X29" s="38"/>
      <c r="Y29" s="38"/>
      <c r="Z29" s="38"/>
      <c r="AA29" s="39"/>
      <c r="AB29" s="129">
        <f t="shared" si="2"/>
        <v>0</v>
      </c>
      <c r="AC29" s="130"/>
      <c r="AD29" s="130"/>
      <c r="AE29" s="130"/>
      <c r="AF29" s="130"/>
      <c r="AG29" s="148"/>
    </row>
    <row r="30" spans="1:33" ht="25.5" customHeight="1">
      <c r="A30" s="37">
        <v>1064550</v>
      </c>
      <c r="B30" s="38"/>
      <c r="C30" s="38"/>
      <c r="D30" s="38"/>
      <c r="E30" s="38"/>
      <c r="F30" s="38"/>
      <c r="G30" s="39"/>
      <c r="H30" s="37">
        <v>0</v>
      </c>
      <c r="I30" s="38"/>
      <c r="J30" s="38"/>
      <c r="K30" s="38"/>
      <c r="L30" s="38"/>
      <c r="M30" s="38"/>
      <c r="N30" s="39"/>
      <c r="O30" s="129">
        <f t="shared" si="0"/>
        <v>1064550</v>
      </c>
      <c r="P30" s="130"/>
      <c r="Q30" s="130"/>
      <c r="R30" s="130"/>
      <c r="S30" s="130"/>
      <c r="T30" s="130"/>
      <c r="U30" s="131"/>
      <c r="V30" s="37">
        <v>231759</v>
      </c>
      <c r="W30" s="38"/>
      <c r="X30" s="38"/>
      <c r="Y30" s="38"/>
      <c r="Z30" s="38"/>
      <c r="AA30" s="39"/>
      <c r="AB30" s="129">
        <f t="shared" si="2"/>
        <v>832791</v>
      </c>
      <c r="AC30" s="130"/>
      <c r="AD30" s="130"/>
      <c r="AE30" s="130"/>
      <c r="AF30" s="130"/>
      <c r="AG30" s="148"/>
    </row>
    <row r="31" spans="1:33" ht="25.5" customHeight="1" thickBot="1">
      <c r="A31" s="40">
        <v>567547</v>
      </c>
      <c r="B31" s="41"/>
      <c r="C31" s="41"/>
      <c r="D31" s="41"/>
      <c r="E31" s="41"/>
      <c r="F31" s="41"/>
      <c r="G31" s="42"/>
      <c r="H31" s="40">
        <v>2961</v>
      </c>
      <c r="I31" s="41"/>
      <c r="J31" s="41"/>
      <c r="K31" s="41"/>
      <c r="L31" s="41"/>
      <c r="M31" s="41"/>
      <c r="N31" s="42"/>
      <c r="O31" s="149">
        <f t="shared" si="0"/>
        <v>570508</v>
      </c>
      <c r="P31" s="150"/>
      <c r="Q31" s="150"/>
      <c r="R31" s="150"/>
      <c r="S31" s="150"/>
      <c r="T31" s="150"/>
      <c r="U31" s="151"/>
      <c r="V31" s="40">
        <v>178350</v>
      </c>
      <c r="W31" s="41"/>
      <c r="X31" s="41"/>
      <c r="Y31" s="41"/>
      <c r="Z31" s="41"/>
      <c r="AA31" s="42"/>
      <c r="AB31" s="149">
        <f t="shared" si="2"/>
        <v>392158</v>
      </c>
      <c r="AC31" s="150"/>
      <c r="AD31" s="150"/>
      <c r="AE31" s="150"/>
      <c r="AF31" s="150"/>
      <c r="AG31" s="152"/>
    </row>
    <row r="32" spans="1:33" ht="24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4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</sheetData>
  <sheetProtection/>
  <mergeCells count="131">
    <mergeCell ref="A7:G7"/>
    <mergeCell ref="A12:G12"/>
    <mergeCell ref="O12:U12"/>
    <mergeCell ref="V12:AA12"/>
    <mergeCell ref="H8:N8"/>
    <mergeCell ref="O8:U8"/>
    <mergeCell ref="H9:N9"/>
    <mergeCell ref="O9:U9"/>
    <mergeCell ref="V10:AA10"/>
    <mergeCell ref="O7:U7"/>
    <mergeCell ref="AB12:AG12"/>
    <mergeCell ref="A8:G8"/>
    <mergeCell ref="A9:G9"/>
    <mergeCell ref="A10:G10"/>
    <mergeCell ref="A11:G11"/>
    <mergeCell ref="H12:N12"/>
    <mergeCell ref="H10:N10"/>
    <mergeCell ref="O10:U10"/>
    <mergeCell ref="H11:N11"/>
    <mergeCell ref="O11:U11"/>
    <mergeCell ref="A23:G23"/>
    <mergeCell ref="A24:G24"/>
    <mergeCell ref="A17:G17"/>
    <mergeCell ref="A18:G18"/>
    <mergeCell ref="A19:G19"/>
    <mergeCell ref="A20:G20"/>
    <mergeCell ref="A13:G13"/>
    <mergeCell ref="A14:G14"/>
    <mergeCell ref="A15:G15"/>
    <mergeCell ref="A16:G16"/>
    <mergeCell ref="A29:G29"/>
    <mergeCell ref="A30:G30"/>
    <mergeCell ref="A31:G31"/>
    <mergeCell ref="A25:G25"/>
    <mergeCell ref="A26:G26"/>
    <mergeCell ref="A27:G27"/>
    <mergeCell ref="A28:G28"/>
    <mergeCell ref="H15:N15"/>
    <mergeCell ref="O15:U15"/>
    <mergeCell ref="A21:G21"/>
    <mergeCell ref="A22:G22"/>
    <mergeCell ref="H21:N21"/>
    <mergeCell ref="O21:U21"/>
    <mergeCell ref="H16:N16"/>
    <mergeCell ref="O16:U16"/>
    <mergeCell ref="H17:N17"/>
    <mergeCell ref="O17:U17"/>
    <mergeCell ref="H13:N13"/>
    <mergeCell ref="O13:U13"/>
    <mergeCell ref="H14:N14"/>
    <mergeCell ref="O14:U14"/>
    <mergeCell ref="H18:N18"/>
    <mergeCell ref="O18:U18"/>
    <mergeCell ref="H19:N19"/>
    <mergeCell ref="O19:U19"/>
    <mergeCell ref="H20:N20"/>
    <mergeCell ref="O20:U20"/>
    <mergeCell ref="H27:N27"/>
    <mergeCell ref="O27:U27"/>
    <mergeCell ref="H22:N22"/>
    <mergeCell ref="O22:U22"/>
    <mergeCell ref="H23:N23"/>
    <mergeCell ref="O23:U23"/>
    <mergeCell ref="H24:N24"/>
    <mergeCell ref="O24:U24"/>
    <mergeCell ref="O29:U29"/>
    <mergeCell ref="H25:N25"/>
    <mergeCell ref="O25:U25"/>
    <mergeCell ref="H26:N26"/>
    <mergeCell ref="O26:U26"/>
    <mergeCell ref="AB10:AG10"/>
    <mergeCell ref="V11:AA11"/>
    <mergeCell ref="AB11:AG11"/>
    <mergeCell ref="V8:AA8"/>
    <mergeCell ref="AB8:AG8"/>
    <mergeCell ref="V9:AA9"/>
    <mergeCell ref="AB9:AG9"/>
    <mergeCell ref="AB15:AG15"/>
    <mergeCell ref="V16:AA16"/>
    <mergeCell ref="AB16:AG16"/>
    <mergeCell ref="V13:AA13"/>
    <mergeCell ref="AB13:AG13"/>
    <mergeCell ref="V14:AA14"/>
    <mergeCell ref="AB14:AG14"/>
    <mergeCell ref="V15:AA15"/>
    <mergeCell ref="V17:AA17"/>
    <mergeCell ref="AB17:AG17"/>
    <mergeCell ref="V18:AA18"/>
    <mergeCell ref="AB18:AG18"/>
    <mergeCell ref="V22:AA22"/>
    <mergeCell ref="AB22:AG22"/>
    <mergeCell ref="AB19:AG19"/>
    <mergeCell ref="V20:AA20"/>
    <mergeCell ref="AB20:AG20"/>
    <mergeCell ref="V19:AA19"/>
    <mergeCell ref="V21:AA21"/>
    <mergeCell ref="AB21:AG21"/>
    <mergeCell ref="AB27:AG27"/>
    <mergeCell ref="V28:AA28"/>
    <mergeCell ref="V27:AA27"/>
    <mergeCell ref="V23:AA23"/>
    <mergeCell ref="AB23:AG23"/>
    <mergeCell ref="V24:AA24"/>
    <mergeCell ref="AB24:AG24"/>
    <mergeCell ref="AB28:AG28"/>
    <mergeCell ref="V25:AA25"/>
    <mergeCell ref="AB25:AG25"/>
    <mergeCell ref="V26:AA26"/>
    <mergeCell ref="AB26:AG26"/>
    <mergeCell ref="H31:N31"/>
    <mergeCell ref="O31:U31"/>
    <mergeCell ref="AB31:AG31"/>
    <mergeCell ref="V29:AA29"/>
    <mergeCell ref="AB29:AG29"/>
    <mergeCell ref="V30:AA30"/>
    <mergeCell ref="AB30:AG30"/>
    <mergeCell ref="V31:AA31"/>
    <mergeCell ref="AB5:AG6"/>
    <mergeCell ref="V5:AA6"/>
    <mergeCell ref="V7:AA7"/>
    <mergeCell ref="AB7:AG7"/>
    <mergeCell ref="A6:G6"/>
    <mergeCell ref="H30:N30"/>
    <mergeCell ref="O30:U30"/>
    <mergeCell ref="A5:U5"/>
    <mergeCell ref="H6:N6"/>
    <mergeCell ref="H7:N7"/>
    <mergeCell ref="O6:U6"/>
    <mergeCell ref="H28:N28"/>
    <mergeCell ref="O28:U28"/>
    <mergeCell ref="H29:N29"/>
  </mergeCells>
  <printOptions horizontalCentered="1" verticalCentered="1"/>
  <pageMargins left="0.7874015748031497" right="0.7874015748031497" top="0" bottom="0.7874015748031497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E31"/>
  <sheetViews>
    <sheetView zoomScale="75" zoomScaleNormal="75" zoomScalePageLayoutView="0" workbookViewId="0" topLeftCell="A1">
      <selection activeCell="N1" sqref="N1"/>
    </sheetView>
  </sheetViews>
  <sheetFormatPr defaultColWidth="2.625" defaultRowHeight="13.5"/>
  <cols>
    <col min="1" max="1" width="5.625" style="20" customWidth="1"/>
    <col min="2" max="16384" width="2.625" style="20" customWidth="1"/>
  </cols>
  <sheetData>
    <row r="1" ht="34.5" customHeight="1"/>
    <row r="3" spans="1:10" ht="13.5">
      <c r="A3" s="53" t="s">
        <v>217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4.25" thickBot="1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31" ht="23.25" customHeight="1">
      <c r="A5" s="122" t="s">
        <v>181</v>
      </c>
      <c r="B5" s="55"/>
      <c r="C5" s="55"/>
      <c r="D5" s="55"/>
      <c r="E5" s="55"/>
      <c r="F5" s="55"/>
      <c r="G5" s="55"/>
      <c r="H5" s="55"/>
      <c r="I5" s="55"/>
      <c r="J5" s="55"/>
      <c r="K5" s="57" t="s">
        <v>27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</row>
    <row r="6" spans="1:31" ht="21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0" t="s">
        <v>29</v>
      </c>
      <c r="L6" s="120"/>
      <c r="M6" s="120"/>
      <c r="N6" s="120"/>
      <c r="O6" s="120"/>
      <c r="P6" s="120"/>
      <c r="Q6" s="120"/>
      <c r="R6" s="118" t="s">
        <v>31</v>
      </c>
      <c r="S6" s="118"/>
      <c r="T6" s="118"/>
      <c r="U6" s="118"/>
      <c r="V6" s="118"/>
      <c r="W6" s="118"/>
      <c r="X6" s="118"/>
      <c r="Y6" s="118" t="s">
        <v>32</v>
      </c>
      <c r="Z6" s="118"/>
      <c r="AA6" s="118"/>
      <c r="AB6" s="118"/>
      <c r="AC6" s="118"/>
      <c r="AD6" s="118"/>
      <c r="AE6" s="118"/>
    </row>
    <row r="7" spans="1:31" ht="21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1" t="s">
        <v>30</v>
      </c>
      <c r="L7" s="121"/>
      <c r="M7" s="121"/>
      <c r="N7" s="121"/>
      <c r="O7" s="121"/>
      <c r="P7" s="121"/>
      <c r="Q7" s="121"/>
      <c r="R7" s="119" t="s">
        <v>30</v>
      </c>
      <c r="S7" s="119"/>
      <c r="T7" s="119"/>
      <c r="U7" s="119"/>
      <c r="V7" s="119"/>
      <c r="W7" s="119"/>
      <c r="X7" s="119"/>
      <c r="Y7" s="119" t="s">
        <v>192</v>
      </c>
      <c r="Z7" s="119"/>
      <c r="AA7" s="119"/>
      <c r="AB7" s="119"/>
      <c r="AC7" s="119"/>
      <c r="AD7" s="119"/>
      <c r="AE7" s="119"/>
    </row>
    <row r="8" spans="1:31" ht="25.5" customHeight="1">
      <c r="A8" s="59" t="s">
        <v>37</v>
      </c>
      <c r="B8" s="117" t="s">
        <v>38</v>
      </c>
      <c r="C8" s="117"/>
      <c r="D8" s="117"/>
      <c r="E8" s="117"/>
      <c r="F8" s="117"/>
      <c r="G8" s="117"/>
      <c r="H8" s="117"/>
      <c r="I8" s="117"/>
      <c r="J8" s="117"/>
      <c r="K8" s="112">
        <v>9</v>
      </c>
      <c r="L8" s="113"/>
      <c r="M8" s="113"/>
      <c r="N8" s="113"/>
      <c r="O8" s="113"/>
      <c r="P8" s="113"/>
      <c r="Q8" s="114"/>
      <c r="R8" s="112">
        <v>0</v>
      </c>
      <c r="S8" s="113"/>
      <c r="T8" s="113"/>
      <c r="U8" s="113"/>
      <c r="V8" s="113"/>
      <c r="W8" s="113"/>
      <c r="X8" s="114"/>
      <c r="Y8" s="112">
        <f>SUM(K8:X8)</f>
        <v>9</v>
      </c>
      <c r="Z8" s="113"/>
      <c r="AA8" s="113"/>
      <c r="AB8" s="113"/>
      <c r="AC8" s="113"/>
      <c r="AD8" s="113"/>
      <c r="AE8" s="114"/>
    </row>
    <row r="9" spans="1:31" ht="25.5" customHeight="1">
      <c r="A9" s="62"/>
      <c r="B9" s="117" t="s">
        <v>39</v>
      </c>
      <c r="C9" s="117"/>
      <c r="D9" s="117"/>
      <c r="E9" s="117"/>
      <c r="F9" s="117"/>
      <c r="G9" s="117"/>
      <c r="H9" s="117"/>
      <c r="I9" s="117"/>
      <c r="J9" s="117"/>
      <c r="K9" s="112">
        <v>3</v>
      </c>
      <c r="L9" s="113"/>
      <c r="M9" s="113"/>
      <c r="N9" s="113"/>
      <c r="O9" s="113"/>
      <c r="P9" s="113"/>
      <c r="Q9" s="114"/>
      <c r="R9" s="112">
        <v>0</v>
      </c>
      <c r="S9" s="113"/>
      <c r="T9" s="113"/>
      <c r="U9" s="113"/>
      <c r="V9" s="113"/>
      <c r="W9" s="113"/>
      <c r="X9" s="114"/>
      <c r="Y9" s="112">
        <f aca="true" t="shared" si="0" ref="Y9:Y29">SUM(K9:X9)</f>
        <v>3</v>
      </c>
      <c r="Z9" s="113"/>
      <c r="AA9" s="113"/>
      <c r="AB9" s="113"/>
      <c r="AC9" s="113"/>
      <c r="AD9" s="113"/>
      <c r="AE9" s="114"/>
    </row>
    <row r="10" spans="1:31" ht="25.5" customHeight="1">
      <c r="A10" s="62"/>
      <c r="B10" s="117" t="s">
        <v>40</v>
      </c>
      <c r="C10" s="117"/>
      <c r="D10" s="117"/>
      <c r="E10" s="117"/>
      <c r="F10" s="117"/>
      <c r="G10" s="117"/>
      <c r="H10" s="117"/>
      <c r="I10" s="117"/>
      <c r="J10" s="117"/>
      <c r="K10" s="112">
        <v>4</v>
      </c>
      <c r="L10" s="113"/>
      <c r="M10" s="113"/>
      <c r="N10" s="113"/>
      <c r="O10" s="113"/>
      <c r="P10" s="113"/>
      <c r="Q10" s="114"/>
      <c r="R10" s="112">
        <v>1</v>
      </c>
      <c r="S10" s="113"/>
      <c r="T10" s="113"/>
      <c r="U10" s="113"/>
      <c r="V10" s="113"/>
      <c r="W10" s="113"/>
      <c r="X10" s="114"/>
      <c r="Y10" s="112">
        <f t="shared" si="0"/>
        <v>5</v>
      </c>
      <c r="Z10" s="113"/>
      <c r="AA10" s="113"/>
      <c r="AB10" s="113"/>
      <c r="AC10" s="113"/>
      <c r="AD10" s="113"/>
      <c r="AE10" s="114"/>
    </row>
    <row r="11" spans="1:31" ht="25.5" customHeight="1">
      <c r="A11" s="62"/>
      <c r="B11" s="48" t="s">
        <v>41</v>
      </c>
      <c r="C11" s="48"/>
      <c r="D11" s="48"/>
      <c r="E11" s="48"/>
      <c r="F11" s="48"/>
      <c r="G11" s="48"/>
      <c r="H11" s="48"/>
      <c r="I11" s="48"/>
      <c r="J11" s="48"/>
      <c r="K11" s="112">
        <v>170</v>
      </c>
      <c r="L11" s="113"/>
      <c r="M11" s="113"/>
      <c r="N11" s="113"/>
      <c r="O11" s="113"/>
      <c r="P11" s="113"/>
      <c r="Q11" s="114"/>
      <c r="R11" s="112">
        <v>2</v>
      </c>
      <c r="S11" s="113"/>
      <c r="T11" s="113"/>
      <c r="U11" s="113"/>
      <c r="V11" s="113"/>
      <c r="W11" s="113"/>
      <c r="X11" s="114"/>
      <c r="Y11" s="112">
        <f t="shared" si="0"/>
        <v>172</v>
      </c>
      <c r="Z11" s="113"/>
      <c r="AA11" s="113"/>
      <c r="AB11" s="113"/>
      <c r="AC11" s="113"/>
      <c r="AD11" s="113"/>
      <c r="AE11" s="114"/>
    </row>
    <row r="12" spans="1:31" ht="25.5" customHeight="1">
      <c r="A12" s="62"/>
      <c r="B12" s="117" t="s">
        <v>42</v>
      </c>
      <c r="C12" s="117"/>
      <c r="D12" s="117"/>
      <c r="E12" s="117"/>
      <c r="F12" s="117"/>
      <c r="G12" s="117"/>
      <c r="H12" s="117"/>
      <c r="I12" s="117"/>
      <c r="J12" s="117"/>
      <c r="K12" s="112">
        <v>17</v>
      </c>
      <c r="L12" s="113"/>
      <c r="M12" s="113"/>
      <c r="N12" s="113"/>
      <c r="O12" s="113"/>
      <c r="P12" s="113"/>
      <c r="Q12" s="114"/>
      <c r="R12" s="112">
        <v>2</v>
      </c>
      <c r="S12" s="113"/>
      <c r="T12" s="113"/>
      <c r="U12" s="113"/>
      <c r="V12" s="113"/>
      <c r="W12" s="113"/>
      <c r="X12" s="114"/>
      <c r="Y12" s="112">
        <f t="shared" si="0"/>
        <v>19</v>
      </c>
      <c r="Z12" s="113"/>
      <c r="AA12" s="113"/>
      <c r="AB12" s="113"/>
      <c r="AC12" s="113"/>
      <c r="AD12" s="113"/>
      <c r="AE12" s="114"/>
    </row>
    <row r="13" spans="1:31" ht="25.5" customHeight="1">
      <c r="A13" s="62"/>
      <c r="B13" s="48" t="s">
        <v>43</v>
      </c>
      <c r="C13" s="48"/>
      <c r="D13" s="48"/>
      <c r="E13" s="48"/>
      <c r="F13" s="48"/>
      <c r="G13" s="48"/>
      <c r="H13" s="48"/>
      <c r="I13" s="48"/>
      <c r="J13" s="48"/>
      <c r="K13" s="112">
        <v>0</v>
      </c>
      <c r="L13" s="113"/>
      <c r="M13" s="113"/>
      <c r="N13" s="113"/>
      <c r="O13" s="113"/>
      <c r="P13" s="113"/>
      <c r="Q13" s="114"/>
      <c r="R13" s="112">
        <v>0</v>
      </c>
      <c r="S13" s="113"/>
      <c r="T13" s="113"/>
      <c r="U13" s="113"/>
      <c r="V13" s="113"/>
      <c r="W13" s="113"/>
      <c r="X13" s="114"/>
      <c r="Y13" s="112">
        <f t="shared" si="0"/>
        <v>0</v>
      </c>
      <c r="Z13" s="113"/>
      <c r="AA13" s="113"/>
      <c r="AB13" s="113"/>
      <c r="AC13" s="113"/>
      <c r="AD13" s="113"/>
      <c r="AE13" s="114"/>
    </row>
    <row r="14" spans="1:31" ht="25.5" customHeight="1">
      <c r="A14" s="62"/>
      <c r="B14" s="48" t="s">
        <v>44</v>
      </c>
      <c r="C14" s="48"/>
      <c r="D14" s="48"/>
      <c r="E14" s="48"/>
      <c r="F14" s="48"/>
      <c r="G14" s="48"/>
      <c r="H14" s="48"/>
      <c r="I14" s="48"/>
      <c r="J14" s="48"/>
      <c r="K14" s="112">
        <v>24</v>
      </c>
      <c r="L14" s="113"/>
      <c r="M14" s="113"/>
      <c r="N14" s="113"/>
      <c r="O14" s="113"/>
      <c r="P14" s="113"/>
      <c r="Q14" s="114"/>
      <c r="R14" s="112">
        <v>0</v>
      </c>
      <c r="S14" s="113"/>
      <c r="T14" s="113"/>
      <c r="U14" s="113"/>
      <c r="V14" s="113"/>
      <c r="W14" s="113"/>
      <c r="X14" s="114"/>
      <c r="Y14" s="112">
        <f t="shared" si="0"/>
        <v>24</v>
      </c>
      <c r="Z14" s="113"/>
      <c r="AA14" s="113"/>
      <c r="AB14" s="113"/>
      <c r="AC14" s="113"/>
      <c r="AD14" s="113"/>
      <c r="AE14" s="114"/>
    </row>
    <row r="15" spans="1:31" ht="25.5" customHeight="1">
      <c r="A15" s="62"/>
      <c r="B15" s="117" t="s">
        <v>45</v>
      </c>
      <c r="C15" s="117"/>
      <c r="D15" s="117"/>
      <c r="E15" s="117"/>
      <c r="F15" s="117"/>
      <c r="G15" s="117"/>
      <c r="H15" s="117"/>
      <c r="I15" s="117"/>
      <c r="J15" s="117"/>
      <c r="K15" s="112">
        <v>94</v>
      </c>
      <c r="L15" s="113"/>
      <c r="M15" s="113"/>
      <c r="N15" s="113"/>
      <c r="O15" s="113"/>
      <c r="P15" s="113"/>
      <c r="Q15" s="114"/>
      <c r="R15" s="112">
        <v>2</v>
      </c>
      <c r="S15" s="113"/>
      <c r="T15" s="113"/>
      <c r="U15" s="113"/>
      <c r="V15" s="113"/>
      <c r="W15" s="113"/>
      <c r="X15" s="114"/>
      <c r="Y15" s="112">
        <f t="shared" si="0"/>
        <v>96</v>
      </c>
      <c r="Z15" s="113"/>
      <c r="AA15" s="113"/>
      <c r="AB15" s="113"/>
      <c r="AC15" s="113"/>
      <c r="AD15" s="113"/>
      <c r="AE15" s="114"/>
    </row>
    <row r="16" spans="1:31" ht="25.5" customHeight="1">
      <c r="A16" s="62"/>
      <c r="B16" s="48" t="s">
        <v>46</v>
      </c>
      <c r="C16" s="48"/>
      <c r="D16" s="48"/>
      <c r="E16" s="48"/>
      <c r="F16" s="48"/>
      <c r="G16" s="48"/>
      <c r="H16" s="48"/>
      <c r="I16" s="48"/>
      <c r="J16" s="48"/>
      <c r="K16" s="112">
        <v>156</v>
      </c>
      <c r="L16" s="113"/>
      <c r="M16" s="113"/>
      <c r="N16" s="113"/>
      <c r="O16" s="113"/>
      <c r="P16" s="113"/>
      <c r="Q16" s="114"/>
      <c r="R16" s="112">
        <v>10</v>
      </c>
      <c r="S16" s="113"/>
      <c r="T16" s="113"/>
      <c r="U16" s="113"/>
      <c r="V16" s="113"/>
      <c r="W16" s="113"/>
      <c r="X16" s="114"/>
      <c r="Y16" s="112">
        <f t="shared" si="0"/>
        <v>166</v>
      </c>
      <c r="Z16" s="113"/>
      <c r="AA16" s="113"/>
      <c r="AB16" s="113"/>
      <c r="AC16" s="113"/>
      <c r="AD16" s="113"/>
      <c r="AE16" s="114"/>
    </row>
    <row r="17" spans="1:31" ht="25.5" customHeight="1">
      <c r="A17" s="62"/>
      <c r="B17" s="48" t="s">
        <v>47</v>
      </c>
      <c r="C17" s="48"/>
      <c r="D17" s="48"/>
      <c r="E17" s="48"/>
      <c r="F17" s="48"/>
      <c r="G17" s="48"/>
      <c r="H17" s="48"/>
      <c r="I17" s="48"/>
      <c r="J17" s="48"/>
      <c r="K17" s="112">
        <v>12</v>
      </c>
      <c r="L17" s="113"/>
      <c r="M17" s="113"/>
      <c r="N17" s="113"/>
      <c r="O17" s="113"/>
      <c r="P17" s="113"/>
      <c r="Q17" s="114"/>
      <c r="R17" s="112">
        <v>1</v>
      </c>
      <c r="S17" s="113"/>
      <c r="T17" s="113"/>
      <c r="U17" s="113"/>
      <c r="V17" s="113"/>
      <c r="W17" s="113"/>
      <c r="X17" s="114"/>
      <c r="Y17" s="112">
        <f t="shared" si="0"/>
        <v>13</v>
      </c>
      <c r="Z17" s="113"/>
      <c r="AA17" s="113"/>
      <c r="AB17" s="113"/>
      <c r="AC17" s="113"/>
      <c r="AD17" s="113"/>
      <c r="AE17" s="114"/>
    </row>
    <row r="18" spans="1:31" ht="25.5" customHeight="1">
      <c r="A18" s="62"/>
      <c r="B18" s="48" t="s">
        <v>48</v>
      </c>
      <c r="C18" s="48"/>
      <c r="D18" s="48"/>
      <c r="E18" s="48"/>
      <c r="F18" s="48"/>
      <c r="G18" s="48"/>
      <c r="H18" s="48"/>
      <c r="I18" s="48"/>
      <c r="J18" s="48"/>
      <c r="K18" s="112">
        <v>21</v>
      </c>
      <c r="L18" s="113"/>
      <c r="M18" s="113"/>
      <c r="N18" s="113"/>
      <c r="O18" s="113"/>
      <c r="P18" s="113"/>
      <c r="Q18" s="114"/>
      <c r="R18" s="112">
        <v>1</v>
      </c>
      <c r="S18" s="113"/>
      <c r="T18" s="113"/>
      <c r="U18" s="113"/>
      <c r="V18" s="113"/>
      <c r="W18" s="113"/>
      <c r="X18" s="114"/>
      <c r="Y18" s="112">
        <f t="shared" si="0"/>
        <v>22</v>
      </c>
      <c r="Z18" s="113"/>
      <c r="AA18" s="113"/>
      <c r="AB18" s="113"/>
      <c r="AC18" s="113"/>
      <c r="AD18" s="113"/>
      <c r="AE18" s="114"/>
    </row>
    <row r="19" spans="1:31" ht="25.5" customHeight="1">
      <c r="A19" s="62"/>
      <c r="B19" s="48" t="s">
        <v>49</v>
      </c>
      <c r="C19" s="48"/>
      <c r="D19" s="48"/>
      <c r="E19" s="48"/>
      <c r="F19" s="48"/>
      <c r="G19" s="48"/>
      <c r="H19" s="48"/>
      <c r="I19" s="48"/>
      <c r="J19" s="48"/>
      <c r="K19" s="112">
        <v>71</v>
      </c>
      <c r="L19" s="113"/>
      <c r="M19" s="113"/>
      <c r="N19" s="113"/>
      <c r="O19" s="113"/>
      <c r="P19" s="113"/>
      <c r="Q19" s="114"/>
      <c r="R19" s="112">
        <v>6</v>
      </c>
      <c r="S19" s="113"/>
      <c r="T19" s="113"/>
      <c r="U19" s="113"/>
      <c r="V19" s="113"/>
      <c r="W19" s="113"/>
      <c r="X19" s="114"/>
      <c r="Y19" s="112">
        <f t="shared" si="0"/>
        <v>77</v>
      </c>
      <c r="Z19" s="113"/>
      <c r="AA19" s="113"/>
      <c r="AB19" s="113"/>
      <c r="AC19" s="113"/>
      <c r="AD19" s="113"/>
      <c r="AE19" s="114"/>
    </row>
    <row r="20" spans="1:31" ht="25.5" customHeight="1">
      <c r="A20" s="62"/>
      <c r="B20" s="48" t="s">
        <v>50</v>
      </c>
      <c r="C20" s="48"/>
      <c r="D20" s="48"/>
      <c r="E20" s="48"/>
      <c r="F20" s="48"/>
      <c r="G20" s="48"/>
      <c r="H20" s="48"/>
      <c r="I20" s="48"/>
      <c r="J20" s="48"/>
      <c r="K20" s="112">
        <v>49</v>
      </c>
      <c r="L20" s="113"/>
      <c r="M20" s="113"/>
      <c r="N20" s="113"/>
      <c r="O20" s="113"/>
      <c r="P20" s="113"/>
      <c r="Q20" s="114"/>
      <c r="R20" s="112">
        <v>13</v>
      </c>
      <c r="S20" s="113"/>
      <c r="T20" s="113"/>
      <c r="U20" s="113"/>
      <c r="V20" s="113"/>
      <c r="W20" s="113"/>
      <c r="X20" s="114"/>
      <c r="Y20" s="112">
        <f t="shared" si="0"/>
        <v>62</v>
      </c>
      <c r="Z20" s="113"/>
      <c r="AA20" s="113"/>
      <c r="AB20" s="113"/>
      <c r="AC20" s="113"/>
      <c r="AD20" s="113"/>
      <c r="AE20" s="114"/>
    </row>
    <row r="21" spans="1:31" ht="25.5" customHeight="1">
      <c r="A21" s="62"/>
      <c r="B21" s="48" t="s">
        <v>51</v>
      </c>
      <c r="C21" s="48"/>
      <c r="D21" s="48"/>
      <c r="E21" s="48"/>
      <c r="F21" s="48"/>
      <c r="G21" s="48"/>
      <c r="H21" s="48"/>
      <c r="I21" s="48"/>
      <c r="J21" s="48"/>
      <c r="K21" s="112">
        <v>102</v>
      </c>
      <c r="L21" s="113"/>
      <c r="M21" s="113"/>
      <c r="N21" s="113"/>
      <c r="O21" s="113"/>
      <c r="P21" s="113"/>
      <c r="Q21" s="114"/>
      <c r="R21" s="112">
        <v>13</v>
      </c>
      <c r="S21" s="113"/>
      <c r="T21" s="113"/>
      <c r="U21" s="113"/>
      <c r="V21" s="113"/>
      <c r="W21" s="113"/>
      <c r="X21" s="114"/>
      <c r="Y21" s="112">
        <f t="shared" si="0"/>
        <v>115</v>
      </c>
      <c r="Z21" s="113"/>
      <c r="AA21" s="113"/>
      <c r="AB21" s="113"/>
      <c r="AC21" s="113"/>
      <c r="AD21" s="113"/>
      <c r="AE21" s="114"/>
    </row>
    <row r="22" spans="1:31" ht="25.5" customHeight="1">
      <c r="A22" s="62"/>
      <c r="B22" s="165" t="s">
        <v>175</v>
      </c>
      <c r="C22" s="166"/>
      <c r="D22" s="166"/>
      <c r="E22" s="166"/>
      <c r="F22" s="166"/>
      <c r="G22" s="166"/>
      <c r="H22" s="166"/>
      <c r="I22" s="166"/>
      <c r="J22" s="167"/>
      <c r="K22" s="112">
        <v>15</v>
      </c>
      <c r="L22" s="113"/>
      <c r="M22" s="113"/>
      <c r="N22" s="113"/>
      <c r="O22" s="113"/>
      <c r="P22" s="113"/>
      <c r="Q22" s="114"/>
      <c r="R22" s="112">
        <v>0</v>
      </c>
      <c r="S22" s="113"/>
      <c r="T22" s="113"/>
      <c r="U22" s="113"/>
      <c r="V22" s="113"/>
      <c r="W22" s="113"/>
      <c r="X22" s="114"/>
      <c r="Y22" s="112">
        <f t="shared" si="0"/>
        <v>15</v>
      </c>
      <c r="Z22" s="113"/>
      <c r="AA22" s="113"/>
      <c r="AB22" s="113"/>
      <c r="AC22" s="113"/>
      <c r="AD22" s="113"/>
      <c r="AE22" s="114"/>
    </row>
    <row r="23" spans="1:31" ht="25.5" customHeight="1">
      <c r="A23" s="62"/>
      <c r="B23" s="48" t="s">
        <v>52</v>
      </c>
      <c r="C23" s="48"/>
      <c r="D23" s="48"/>
      <c r="E23" s="48"/>
      <c r="F23" s="48"/>
      <c r="G23" s="48"/>
      <c r="H23" s="48"/>
      <c r="I23" s="48"/>
      <c r="J23" s="48"/>
      <c r="K23" s="112">
        <v>3</v>
      </c>
      <c r="L23" s="113"/>
      <c r="M23" s="113"/>
      <c r="N23" s="113"/>
      <c r="O23" s="113"/>
      <c r="P23" s="113"/>
      <c r="Q23" s="114"/>
      <c r="R23" s="112">
        <v>0</v>
      </c>
      <c r="S23" s="113"/>
      <c r="T23" s="113"/>
      <c r="U23" s="113"/>
      <c r="V23" s="113"/>
      <c r="W23" s="113"/>
      <c r="X23" s="114"/>
      <c r="Y23" s="112">
        <f t="shared" si="0"/>
        <v>3</v>
      </c>
      <c r="Z23" s="113"/>
      <c r="AA23" s="113"/>
      <c r="AB23" s="113"/>
      <c r="AC23" s="113"/>
      <c r="AD23" s="113"/>
      <c r="AE23" s="114"/>
    </row>
    <row r="24" spans="1:31" ht="25.5" customHeight="1">
      <c r="A24" s="62"/>
      <c r="B24" s="48" t="s">
        <v>53</v>
      </c>
      <c r="C24" s="48"/>
      <c r="D24" s="48"/>
      <c r="E24" s="48"/>
      <c r="F24" s="48"/>
      <c r="G24" s="48"/>
      <c r="H24" s="48"/>
      <c r="I24" s="48"/>
      <c r="J24" s="48"/>
      <c r="K24" s="112">
        <v>0</v>
      </c>
      <c r="L24" s="113"/>
      <c r="M24" s="113"/>
      <c r="N24" s="113"/>
      <c r="O24" s="113"/>
      <c r="P24" s="113"/>
      <c r="Q24" s="114"/>
      <c r="R24" s="112">
        <v>0</v>
      </c>
      <c r="S24" s="113"/>
      <c r="T24" s="113"/>
      <c r="U24" s="113"/>
      <c r="V24" s="113"/>
      <c r="W24" s="113"/>
      <c r="X24" s="114"/>
      <c r="Y24" s="112">
        <f t="shared" si="0"/>
        <v>0</v>
      </c>
      <c r="Z24" s="113"/>
      <c r="AA24" s="113"/>
      <c r="AB24" s="113"/>
      <c r="AC24" s="113"/>
      <c r="AD24" s="113"/>
      <c r="AE24" s="114"/>
    </row>
    <row r="25" spans="1:31" ht="25.5" customHeight="1">
      <c r="A25" s="62"/>
      <c r="B25" s="48" t="s">
        <v>54</v>
      </c>
      <c r="C25" s="48"/>
      <c r="D25" s="48"/>
      <c r="E25" s="48"/>
      <c r="F25" s="48"/>
      <c r="G25" s="48"/>
      <c r="H25" s="48"/>
      <c r="I25" s="48"/>
      <c r="J25" s="48"/>
      <c r="K25" s="112">
        <v>48</v>
      </c>
      <c r="L25" s="113"/>
      <c r="M25" s="113"/>
      <c r="N25" s="113"/>
      <c r="O25" s="113"/>
      <c r="P25" s="113"/>
      <c r="Q25" s="114"/>
      <c r="R25" s="112">
        <v>7</v>
      </c>
      <c r="S25" s="113"/>
      <c r="T25" s="113"/>
      <c r="U25" s="113"/>
      <c r="V25" s="113"/>
      <c r="W25" s="113"/>
      <c r="X25" s="114"/>
      <c r="Y25" s="112">
        <f t="shared" si="0"/>
        <v>55</v>
      </c>
      <c r="Z25" s="113"/>
      <c r="AA25" s="113"/>
      <c r="AB25" s="113"/>
      <c r="AC25" s="113"/>
      <c r="AD25" s="113"/>
      <c r="AE25" s="114"/>
    </row>
    <row r="26" spans="1:31" ht="25.5" customHeight="1">
      <c r="A26" s="62"/>
      <c r="B26" s="48" t="s">
        <v>55</v>
      </c>
      <c r="C26" s="48"/>
      <c r="D26" s="48"/>
      <c r="E26" s="48"/>
      <c r="F26" s="48"/>
      <c r="G26" s="48"/>
      <c r="H26" s="48"/>
      <c r="I26" s="48"/>
      <c r="J26" s="48"/>
      <c r="K26" s="112">
        <v>26</v>
      </c>
      <c r="L26" s="113"/>
      <c r="M26" s="113"/>
      <c r="N26" s="113"/>
      <c r="O26" s="113"/>
      <c r="P26" s="113"/>
      <c r="Q26" s="114"/>
      <c r="R26" s="112">
        <v>0</v>
      </c>
      <c r="S26" s="113"/>
      <c r="T26" s="113"/>
      <c r="U26" s="113"/>
      <c r="V26" s="113"/>
      <c r="W26" s="113"/>
      <c r="X26" s="114"/>
      <c r="Y26" s="112">
        <f t="shared" si="0"/>
        <v>26</v>
      </c>
      <c r="Z26" s="113"/>
      <c r="AA26" s="113"/>
      <c r="AB26" s="113"/>
      <c r="AC26" s="113"/>
      <c r="AD26" s="113"/>
      <c r="AE26" s="114"/>
    </row>
    <row r="27" spans="1:31" ht="25.5" customHeight="1">
      <c r="A27" s="62"/>
      <c r="B27" s="48" t="s">
        <v>56</v>
      </c>
      <c r="C27" s="48"/>
      <c r="D27" s="48"/>
      <c r="E27" s="48"/>
      <c r="F27" s="48"/>
      <c r="G27" s="48"/>
      <c r="H27" s="48"/>
      <c r="I27" s="48"/>
      <c r="J27" s="48"/>
      <c r="K27" s="112">
        <v>35</v>
      </c>
      <c r="L27" s="113"/>
      <c r="M27" s="113"/>
      <c r="N27" s="113"/>
      <c r="O27" s="113"/>
      <c r="P27" s="113"/>
      <c r="Q27" s="114"/>
      <c r="R27" s="112">
        <v>1</v>
      </c>
      <c r="S27" s="113"/>
      <c r="T27" s="113"/>
      <c r="U27" s="113"/>
      <c r="V27" s="113"/>
      <c r="W27" s="113"/>
      <c r="X27" s="114"/>
      <c r="Y27" s="112">
        <f t="shared" si="0"/>
        <v>36</v>
      </c>
      <c r="Z27" s="113"/>
      <c r="AA27" s="113"/>
      <c r="AB27" s="113"/>
      <c r="AC27" s="113"/>
      <c r="AD27" s="113"/>
      <c r="AE27" s="114"/>
    </row>
    <row r="28" spans="1:31" ht="25.5" customHeight="1">
      <c r="A28" s="62"/>
      <c r="B28" s="117" t="s">
        <v>57</v>
      </c>
      <c r="C28" s="117"/>
      <c r="D28" s="117"/>
      <c r="E28" s="117"/>
      <c r="F28" s="117"/>
      <c r="G28" s="117"/>
      <c r="H28" s="117"/>
      <c r="I28" s="117"/>
      <c r="J28" s="117"/>
      <c r="K28" s="112">
        <v>0</v>
      </c>
      <c r="L28" s="113"/>
      <c r="M28" s="113"/>
      <c r="N28" s="113"/>
      <c r="O28" s="113"/>
      <c r="P28" s="113"/>
      <c r="Q28" s="114"/>
      <c r="R28" s="112">
        <v>0</v>
      </c>
      <c r="S28" s="113"/>
      <c r="T28" s="113"/>
      <c r="U28" s="113"/>
      <c r="V28" s="113"/>
      <c r="W28" s="113"/>
      <c r="X28" s="114"/>
      <c r="Y28" s="112">
        <f t="shared" si="0"/>
        <v>0</v>
      </c>
      <c r="Z28" s="113"/>
      <c r="AA28" s="113"/>
      <c r="AB28" s="113"/>
      <c r="AC28" s="113"/>
      <c r="AD28" s="113"/>
      <c r="AE28" s="114"/>
    </row>
    <row r="29" spans="1:31" ht="25.5" customHeight="1">
      <c r="A29" s="62"/>
      <c r="B29" s="48" t="s">
        <v>58</v>
      </c>
      <c r="C29" s="48"/>
      <c r="D29" s="48"/>
      <c r="E29" s="48"/>
      <c r="F29" s="48"/>
      <c r="G29" s="48"/>
      <c r="H29" s="48"/>
      <c r="I29" s="48"/>
      <c r="J29" s="48"/>
      <c r="K29" s="112">
        <v>1</v>
      </c>
      <c r="L29" s="113"/>
      <c r="M29" s="113"/>
      <c r="N29" s="113"/>
      <c r="O29" s="113"/>
      <c r="P29" s="113"/>
      <c r="Q29" s="114"/>
      <c r="R29" s="112">
        <v>0</v>
      </c>
      <c r="S29" s="113"/>
      <c r="T29" s="113"/>
      <c r="U29" s="113"/>
      <c r="V29" s="113"/>
      <c r="W29" s="113"/>
      <c r="X29" s="114"/>
      <c r="Y29" s="112">
        <f t="shared" si="0"/>
        <v>1</v>
      </c>
      <c r="Z29" s="113"/>
      <c r="AA29" s="113"/>
      <c r="AB29" s="113"/>
      <c r="AC29" s="113"/>
      <c r="AD29" s="113"/>
      <c r="AE29" s="114"/>
    </row>
    <row r="30" spans="1:31" ht="30" customHeight="1">
      <c r="A30" s="125" t="s">
        <v>59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60">
        <f>SUM(K8:Q29)+SUM('54'!K24:Q31)</f>
        <v>1288</v>
      </c>
      <c r="L30" s="161"/>
      <c r="M30" s="161"/>
      <c r="N30" s="161"/>
      <c r="O30" s="161"/>
      <c r="P30" s="161"/>
      <c r="Q30" s="162"/>
      <c r="R30" s="160">
        <f>SUM(R8:X29)+SUM('54'!R24:X31)</f>
        <v>72</v>
      </c>
      <c r="S30" s="161"/>
      <c r="T30" s="161"/>
      <c r="U30" s="161"/>
      <c r="V30" s="161"/>
      <c r="W30" s="161"/>
      <c r="X30" s="162"/>
      <c r="Y30" s="160">
        <f>SUM(Y8:AE29)+SUM('54'!Y24:AE31)</f>
        <v>1360</v>
      </c>
      <c r="Z30" s="161"/>
      <c r="AA30" s="161"/>
      <c r="AB30" s="161"/>
      <c r="AC30" s="161"/>
      <c r="AD30" s="161"/>
      <c r="AE30" s="162"/>
    </row>
    <row r="31" spans="1:31" ht="30" customHeight="1" thickBot="1">
      <c r="A31" s="163" t="s">
        <v>215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57">
        <f>SUM(K30)+SUM('54'!K23:Q23)+SUM('54'!K19:Q19)</f>
        <v>6708</v>
      </c>
      <c r="L31" s="158"/>
      <c r="M31" s="158"/>
      <c r="N31" s="158"/>
      <c r="O31" s="158"/>
      <c r="P31" s="158"/>
      <c r="Q31" s="159"/>
      <c r="R31" s="157">
        <f>SUM(R30)+SUM('54'!R23:X23)+SUM('54'!R19:X19)</f>
        <v>410</v>
      </c>
      <c r="S31" s="158"/>
      <c r="T31" s="158"/>
      <c r="U31" s="158"/>
      <c r="V31" s="158"/>
      <c r="W31" s="158"/>
      <c r="X31" s="159"/>
      <c r="Y31" s="157">
        <f>SUM(Y30)+SUM('54'!Y23:AE23)+SUM('54'!Y19:AE19)</f>
        <v>7118</v>
      </c>
      <c r="Z31" s="158"/>
      <c r="AA31" s="158"/>
      <c r="AB31" s="158"/>
      <c r="AC31" s="158"/>
      <c r="AD31" s="158"/>
      <c r="AE31" s="159"/>
    </row>
  </sheetData>
  <sheetProtection/>
  <mergeCells count="106">
    <mergeCell ref="K5:AE5"/>
    <mergeCell ref="Y6:AE6"/>
    <mergeCell ref="Y7:AE7"/>
    <mergeCell ref="A8:A29"/>
    <mergeCell ref="A5:J7"/>
    <mergeCell ref="K7:Q7"/>
    <mergeCell ref="K6:Q6"/>
    <mergeCell ref="R7:X7"/>
    <mergeCell ref="R6:X6"/>
    <mergeCell ref="B8:J8"/>
    <mergeCell ref="B16:J16"/>
    <mergeCell ref="B15:J15"/>
    <mergeCell ref="B14:J14"/>
    <mergeCell ref="B13:J13"/>
    <mergeCell ref="B22:J22"/>
    <mergeCell ref="B21:J21"/>
    <mergeCell ref="B18:J18"/>
    <mergeCell ref="B17:J17"/>
    <mergeCell ref="B20:J20"/>
    <mergeCell ref="B19:J19"/>
    <mergeCell ref="B12:J12"/>
    <mergeCell ref="B11:J11"/>
    <mergeCell ref="B10:J10"/>
    <mergeCell ref="B9:J9"/>
    <mergeCell ref="A30:J30"/>
    <mergeCell ref="B29:J29"/>
    <mergeCell ref="B28:J28"/>
    <mergeCell ref="B27:J27"/>
    <mergeCell ref="B26:J26"/>
    <mergeCell ref="B25:J25"/>
    <mergeCell ref="B24:J24"/>
    <mergeCell ref="B23:J23"/>
    <mergeCell ref="R12:X12"/>
    <mergeCell ref="R11:X11"/>
    <mergeCell ref="A31:J31"/>
    <mergeCell ref="R19:X19"/>
    <mergeCell ref="R18:X18"/>
    <mergeCell ref="R17:X17"/>
    <mergeCell ref="R28:X28"/>
    <mergeCell ref="K28:Q28"/>
    <mergeCell ref="K27:Q27"/>
    <mergeCell ref="K26:Q26"/>
    <mergeCell ref="R16:X16"/>
    <mergeCell ref="R15:X15"/>
    <mergeCell ref="R14:X14"/>
    <mergeCell ref="R13:X13"/>
    <mergeCell ref="K8:Q8"/>
    <mergeCell ref="K10:Q10"/>
    <mergeCell ref="K15:Q15"/>
    <mergeCell ref="K14:Q14"/>
    <mergeCell ref="K13:Q13"/>
    <mergeCell ref="K12:Q12"/>
    <mergeCell ref="K11:Q11"/>
    <mergeCell ref="Y8:AE8"/>
    <mergeCell ref="Y9:AE9"/>
    <mergeCell ref="Y10:AE10"/>
    <mergeCell ref="Y11:AE11"/>
    <mergeCell ref="Y16:AE16"/>
    <mergeCell ref="Y17:AE17"/>
    <mergeCell ref="Y18:AE18"/>
    <mergeCell ref="Y19:AE19"/>
    <mergeCell ref="Y12:AE12"/>
    <mergeCell ref="Y13:AE13"/>
    <mergeCell ref="Y14:AE14"/>
    <mergeCell ref="Y15:AE15"/>
    <mergeCell ref="Y30:AE30"/>
    <mergeCell ref="Y31:AE31"/>
    <mergeCell ref="Y20:AE20"/>
    <mergeCell ref="Y21:AE21"/>
    <mergeCell ref="Y24:AE24"/>
    <mergeCell ref="Y25:AE25"/>
    <mergeCell ref="Y22:AE22"/>
    <mergeCell ref="Y23:AE23"/>
    <mergeCell ref="Y28:AE28"/>
    <mergeCell ref="Y29:AE29"/>
    <mergeCell ref="Y26:AE26"/>
    <mergeCell ref="Y27:AE27"/>
    <mergeCell ref="A3:J4"/>
    <mergeCell ref="R20:X20"/>
    <mergeCell ref="R9:X9"/>
    <mergeCell ref="R8:X8"/>
    <mergeCell ref="R10:X10"/>
    <mergeCell ref="K19:Q19"/>
    <mergeCell ref="K18:Q18"/>
    <mergeCell ref="K17:Q17"/>
    <mergeCell ref="K16:Q16"/>
    <mergeCell ref="K9:Q9"/>
    <mergeCell ref="K20:Q20"/>
    <mergeCell ref="K24:Q24"/>
    <mergeCell ref="K23:Q23"/>
    <mergeCell ref="R22:X22"/>
    <mergeCell ref="K22:Q22"/>
    <mergeCell ref="R24:X24"/>
    <mergeCell ref="R23:X23"/>
    <mergeCell ref="K21:Q21"/>
    <mergeCell ref="R21:X21"/>
    <mergeCell ref="K25:Q25"/>
    <mergeCell ref="R27:X27"/>
    <mergeCell ref="K29:Q29"/>
    <mergeCell ref="R31:X31"/>
    <mergeCell ref="R30:X30"/>
    <mergeCell ref="K31:Q31"/>
    <mergeCell ref="K30:Q30"/>
    <mergeCell ref="R26:X26"/>
    <mergeCell ref="R25:X25"/>
    <mergeCell ref="R29:X29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AG31"/>
  <sheetViews>
    <sheetView zoomScale="75" zoomScaleNormal="75" zoomScalePageLayoutView="0" workbookViewId="0" topLeftCell="A1">
      <selection activeCell="I2" sqref="I2"/>
    </sheetView>
  </sheetViews>
  <sheetFormatPr defaultColWidth="2.625" defaultRowHeight="13.5"/>
  <cols>
    <col min="1" max="16384" width="2.625" style="20" customWidth="1"/>
  </cols>
  <sheetData>
    <row r="1" ht="34.5" customHeight="1"/>
    <row r="3" ht="13.5" customHeight="1"/>
    <row r="4" ht="14.25" customHeight="1" thickBot="1"/>
    <row r="5" spans="1:33" ht="23.25" customHeight="1">
      <c r="A5" s="178" t="s">
        <v>25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1" t="s">
        <v>128</v>
      </c>
      <c r="W5" s="171"/>
      <c r="X5" s="171"/>
      <c r="Y5" s="171"/>
      <c r="Z5" s="171"/>
      <c r="AA5" s="171"/>
      <c r="AB5" s="173" t="s">
        <v>129</v>
      </c>
      <c r="AC5" s="173"/>
      <c r="AD5" s="173"/>
      <c r="AE5" s="173"/>
      <c r="AF5" s="173"/>
      <c r="AG5" s="174"/>
    </row>
    <row r="6" spans="1:33" ht="21" customHeight="1">
      <c r="A6" s="179" t="s">
        <v>29</v>
      </c>
      <c r="B6" s="179"/>
      <c r="C6" s="179"/>
      <c r="D6" s="179"/>
      <c r="E6" s="179"/>
      <c r="F6" s="179"/>
      <c r="G6" s="179"/>
      <c r="H6" s="179" t="s">
        <v>31</v>
      </c>
      <c r="I6" s="179"/>
      <c r="J6" s="179"/>
      <c r="K6" s="179"/>
      <c r="L6" s="179"/>
      <c r="M6" s="179"/>
      <c r="N6" s="179"/>
      <c r="O6" s="179" t="s">
        <v>24</v>
      </c>
      <c r="P6" s="179"/>
      <c r="Q6" s="179"/>
      <c r="R6" s="179"/>
      <c r="S6" s="179"/>
      <c r="T6" s="179"/>
      <c r="U6" s="179"/>
      <c r="V6" s="172"/>
      <c r="W6" s="172"/>
      <c r="X6" s="172"/>
      <c r="Y6" s="172"/>
      <c r="Z6" s="172"/>
      <c r="AA6" s="172"/>
      <c r="AB6" s="175"/>
      <c r="AC6" s="175"/>
      <c r="AD6" s="175"/>
      <c r="AE6" s="175"/>
      <c r="AF6" s="175"/>
      <c r="AG6" s="176"/>
    </row>
    <row r="7" spans="1:33" ht="21" customHeight="1">
      <c r="A7" s="175" t="s">
        <v>23</v>
      </c>
      <c r="B7" s="175"/>
      <c r="C7" s="175"/>
      <c r="D7" s="175"/>
      <c r="E7" s="175"/>
      <c r="F7" s="175"/>
      <c r="G7" s="175"/>
      <c r="H7" s="175" t="s">
        <v>23</v>
      </c>
      <c r="I7" s="175"/>
      <c r="J7" s="175"/>
      <c r="K7" s="175"/>
      <c r="L7" s="175"/>
      <c r="M7" s="175"/>
      <c r="N7" s="175"/>
      <c r="O7" s="175" t="s">
        <v>23</v>
      </c>
      <c r="P7" s="175"/>
      <c r="Q7" s="175"/>
      <c r="R7" s="175"/>
      <c r="S7" s="175"/>
      <c r="T7" s="175"/>
      <c r="U7" s="175"/>
      <c r="V7" s="172" t="s">
        <v>3</v>
      </c>
      <c r="W7" s="172"/>
      <c r="X7" s="172"/>
      <c r="Y7" s="172"/>
      <c r="Z7" s="172"/>
      <c r="AA7" s="172"/>
      <c r="AB7" s="172" t="s">
        <v>3</v>
      </c>
      <c r="AC7" s="172"/>
      <c r="AD7" s="172"/>
      <c r="AE7" s="172"/>
      <c r="AF7" s="172"/>
      <c r="AG7" s="177"/>
    </row>
    <row r="8" spans="1:33" ht="25.5" customHeight="1">
      <c r="A8" s="37">
        <v>41296</v>
      </c>
      <c r="B8" s="38"/>
      <c r="C8" s="38"/>
      <c r="D8" s="38"/>
      <c r="E8" s="38"/>
      <c r="F8" s="38"/>
      <c r="G8" s="39"/>
      <c r="H8" s="37">
        <v>0</v>
      </c>
      <c r="I8" s="38"/>
      <c r="J8" s="38"/>
      <c r="K8" s="38"/>
      <c r="L8" s="38"/>
      <c r="M8" s="38"/>
      <c r="N8" s="39"/>
      <c r="O8" s="129">
        <f>SUM(A8:N8)</f>
        <v>41296</v>
      </c>
      <c r="P8" s="130"/>
      <c r="Q8" s="130"/>
      <c r="R8" s="130"/>
      <c r="S8" s="130"/>
      <c r="T8" s="130"/>
      <c r="U8" s="131"/>
      <c r="V8" s="37">
        <v>26100</v>
      </c>
      <c r="W8" s="38"/>
      <c r="X8" s="38"/>
      <c r="Y8" s="38"/>
      <c r="Z8" s="38"/>
      <c r="AA8" s="39"/>
      <c r="AB8" s="129">
        <f>O8-V8</f>
        <v>15196</v>
      </c>
      <c r="AC8" s="130"/>
      <c r="AD8" s="130"/>
      <c r="AE8" s="130"/>
      <c r="AF8" s="130"/>
      <c r="AG8" s="148"/>
    </row>
    <row r="9" spans="1:33" ht="25.5" customHeight="1">
      <c r="A9" s="37">
        <v>24435</v>
      </c>
      <c r="B9" s="38"/>
      <c r="C9" s="38"/>
      <c r="D9" s="38"/>
      <c r="E9" s="38"/>
      <c r="F9" s="38"/>
      <c r="G9" s="39"/>
      <c r="H9" s="37">
        <v>0</v>
      </c>
      <c r="I9" s="38"/>
      <c r="J9" s="38"/>
      <c r="K9" s="38"/>
      <c r="L9" s="38"/>
      <c r="M9" s="38"/>
      <c r="N9" s="39"/>
      <c r="O9" s="129">
        <f aca="true" t="shared" si="0" ref="O9:O29">SUM(A9:N9)</f>
        <v>24435</v>
      </c>
      <c r="P9" s="130"/>
      <c r="Q9" s="130"/>
      <c r="R9" s="130"/>
      <c r="S9" s="130"/>
      <c r="T9" s="130"/>
      <c r="U9" s="131"/>
      <c r="V9" s="37">
        <v>8700</v>
      </c>
      <c r="W9" s="38"/>
      <c r="X9" s="38"/>
      <c r="Y9" s="38"/>
      <c r="Z9" s="38"/>
      <c r="AA9" s="39"/>
      <c r="AB9" s="129">
        <f aca="true" t="shared" si="1" ref="AB9:AB29">O9-V9</f>
        <v>15735</v>
      </c>
      <c r="AC9" s="130"/>
      <c r="AD9" s="130"/>
      <c r="AE9" s="130"/>
      <c r="AF9" s="130"/>
      <c r="AG9" s="148"/>
    </row>
    <row r="10" spans="1:33" ht="25.5" customHeight="1">
      <c r="A10" s="37">
        <v>42432</v>
      </c>
      <c r="B10" s="38"/>
      <c r="C10" s="38"/>
      <c r="D10" s="38"/>
      <c r="E10" s="38"/>
      <c r="F10" s="38"/>
      <c r="G10" s="39"/>
      <c r="H10" s="37">
        <v>4790</v>
      </c>
      <c r="I10" s="38"/>
      <c r="J10" s="38"/>
      <c r="K10" s="38"/>
      <c r="L10" s="38"/>
      <c r="M10" s="38"/>
      <c r="N10" s="39"/>
      <c r="O10" s="129">
        <f t="shared" si="0"/>
        <v>47222</v>
      </c>
      <c r="P10" s="130"/>
      <c r="Q10" s="130"/>
      <c r="R10" s="130"/>
      <c r="S10" s="130"/>
      <c r="T10" s="130"/>
      <c r="U10" s="131"/>
      <c r="V10" s="37">
        <v>14500</v>
      </c>
      <c r="W10" s="38"/>
      <c r="X10" s="38"/>
      <c r="Y10" s="38"/>
      <c r="Z10" s="38"/>
      <c r="AA10" s="39"/>
      <c r="AB10" s="129">
        <f t="shared" si="1"/>
        <v>32722</v>
      </c>
      <c r="AC10" s="130"/>
      <c r="AD10" s="130"/>
      <c r="AE10" s="130"/>
      <c r="AF10" s="130"/>
      <c r="AG10" s="148"/>
    </row>
    <row r="11" spans="1:33" ht="25.5" customHeight="1">
      <c r="A11" s="37">
        <v>1464155</v>
      </c>
      <c r="B11" s="38"/>
      <c r="C11" s="38"/>
      <c r="D11" s="38"/>
      <c r="E11" s="38"/>
      <c r="F11" s="38"/>
      <c r="G11" s="39"/>
      <c r="H11" s="37">
        <v>7204</v>
      </c>
      <c r="I11" s="38"/>
      <c r="J11" s="38"/>
      <c r="K11" s="38"/>
      <c r="L11" s="38"/>
      <c r="M11" s="38"/>
      <c r="N11" s="39"/>
      <c r="O11" s="129">
        <f t="shared" si="0"/>
        <v>1471359</v>
      </c>
      <c r="P11" s="130"/>
      <c r="Q11" s="130"/>
      <c r="R11" s="130"/>
      <c r="S11" s="130"/>
      <c r="T11" s="130"/>
      <c r="U11" s="131"/>
      <c r="V11" s="37">
        <v>496625</v>
      </c>
      <c r="W11" s="38"/>
      <c r="X11" s="38"/>
      <c r="Y11" s="38"/>
      <c r="Z11" s="38"/>
      <c r="AA11" s="39"/>
      <c r="AB11" s="129">
        <f t="shared" si="1"/>
        <v>974734</v>
      </c>
      <c r="AC11" s="130"/>
      <c r="AD11" s="130"/>
      <c r="AE11" s="130"/>
      <c r="AF11" s="130"/>
      <c r="AG11" s="148"/>
    </row>
    <row r="12" spans="1:33" ht="25.5" customHeight="1">
      <c r="A12" s="37">
        <v>224524</v>
      </c>
      <c r="B12" s="38"/>
      <c r="C12" s="38"/>
      <c r="D12" s="38"/>
      <c r="E12" s="38"/>
      <c r="F12" s="38"/>
      <c r="G12" s="39"/>
      <c r="H12" s="37">
        <v>7411</v>
      </c>
      <c r="I12" s="38"/>
      <c r="J12" s="38"/>
      <c r="K12" s="38"/>
      <c r="L12" s="38"/>
      <c r="M12" s="38"/>
      <c r="N12" s="39"/>
      <c r="O12" s="129">
        <f t="shared" si="0"/>
        <v>231935</v>
      </c>
      <c r="P12" s="130"/>
      <c r="Q12" s="130"/>
      <c r="R12" s="130"/>
      <c r="S12" s="130"/>
      <c r="T12" s="130"/>
      <c r="U12" s="131"/>
      <c r="V12" s="37">
        <v>55100</v>
      </c>
      <c r="W12" s="38"/>
      <c r="X12" s="38"/>
      <c r="Y12" s="38"/>
      <c r="Z12" s="38"/>
      <c r="AA12" s="39"/>
      <c r="AB12" s="129">
        <f t="shared" si="1"/>
        <v>176835</v>
      </c>
      <c r="AC12" s="130"/>
      <c r="AD12" s="130"/>
      <c r="AE12" s="130"/>
      <c r="AF12" s="130"/>
      <c r="AG12" s="148"/>
    </row>
    <row r="13" spans="1:33" ht="25.5" customHeight="1">
      <c r="A13" s="37">
        <v>0</v>
      </c>
      <c r="B13" s="38"/>
      <c r="C13" s="38"/>
      <c r="D13" s="38"/>
      <c r="E13" s="38"/>
      <c r="F13" s="38"/>
      <c r="G13" s="39"/>
      <c r="H13" s="37">
        <v>0</v>
      </c>
      <c r="I13" s="38"/>
      <c r="J13" s="38"/>
      <c r="K13" s="38"/>
      <c r="L13" s="38"/>
      <c r="M13" s="38"/>
      <c r="N13" s="39"/>
      <c r="O13" s="129">
        <f t="shared" si="0"/>
        <v>0</v>
      </c>
      <c r="P13" s="130"/>
      <c r="Q13" s="130"/>
      <c r="R13" s="130"/>
      <c r="S13" s="130"/>
      <c r="T13" s="130"/>
      <c r="U13" s="131"/>
      <c r="V13" s="37">
        <v>0</v>
      </c>
      <c r="W13" s="38"/>
      <c r="X13" s="38"/>
      <c r="Y13" s="38"/>
      <c r="Z13" s="38"/>
      <c r="AA13" s="39"/>
      <c r="AB13" s="129">
        <f t="shared" si="1"/>
        <v>0</v>
      </c>
      <c r="AC13" s="130"/>
      <c r="AD13" s="130"/>
      <c r="AE13" s="130"/>
      <c r="AF13" s="130"/>
      <c r="AG13" s="148"/>
    </row>
    <row r="14" spans="1:33" ht="25.5" customHeight="1">
      <c r="A14" s="37">
        <v>132832</v>
      </c>
      <c r="B14" s="38"/>
      <c r="C14" s="38"/>
      <c r="D14" s="38"/>
      <c r="E14" s="38"/>
      <c r="F14" s="38"/>
      <c r="G14" s="39"/>
      <c r="H14" s="37">
        <v>0</v>
      </c>
      <c r="I14" s="38"/>
      <c r="J14" s="38"/>
      <c r="K14" s="38"/>
      <c r="L14" s="38"/>
      <c r="M14" s="38"/>
      <c r="N14" s="39"/>
      <c r="O14" s="129">
        <f t="shared" si="0"/>
        <v>132832</v>
      </c>
      <c r="P14" s="130"/>
      <c r="Q14" s="130"/>
      <c r="R14" s="130"/>
      <c r="S14" s="130"/>
      <c r="T14" s="130"/>
      <c r="U14" s="131"/>
      <c r="V14" s="37">
        <v>69600</v>
      </c>
      <c r="W14" s="38"/>
      <c r="X14" s="38"/>
      <c r="Y14" s="38"/>
      <c r="Z14" s="38"/>
      <c r="AA14" s="39"/>
      <c r="AB14" s="129">
        <f t="shared" si="1"/>
        <v>63232</v>
      </c>
      <c r="AC14" s="130"/>
      <c r="AD14" s="130"/>
      <c r="AE14" s="130"/>
      <c r="AF14" s="130"/>
      <c r="AG14" s="148"/>
    </row>
    <row r="15" spans="1:33" ht="25.5" customHeight="1">
      <c r="A15" s="37">
        <v>474577</v>
      </c>
      <c r="B15" s="38"/>
      <c r="C15" s="38"/>
      <c r="D15" s="38"/>
      <c r="E15" s="38"/>
      <c r="F15" s="38"/>
      <c r="G15" s="39"/>
      <c r="H15" s="37">
        <v>11260</v>
      </c>
      <c r="I15" s="38"/>
      <c r="J15" s="38"/>
      <c r="K15" s="38"/>
      <c r="L15" s="38"/>
      <c r="M15" s="38"/>
      <c r="N15" s="39"/>
      <c r="O15" s="129">
        <f t="shared" si="0"/>
        <v>485837</v>
      </c>
      <c r="P15" s="130"/>
      <c r="Q15" s="130"/>
      <c r="R15" s="130"/>
      <c r="S15" s="130"/>
      <c r="T15" s="130"/>
      <c r="U15" s="131"/>
      <c r="V15" s="37">
        <v>271151</v>
      </c>
      <c r="W15" s="38"/>
      <c r="X15" s="38"/>
      <c r="Y15" s="38"/>
      <c r="Z15" s="38"/>
      <c r="AA15" s="39"/>
      <c r="AB15" s="129">
        <f t="shared" si="1"/>
        <v>214686</v>
      </c>
      <c r="AC15" s="130"/>
      <c r="AD15" s="130"/>
      <c r="AE15" s="130"/>
      <c r="AF15" s="130"/>
      <c r="AG15" s="148"/>
    </row>
    <row r="16" spans="1:33" ht="25.5" customHeight="1">
      <c r="A16" s="37">
        <v>728864</v>
      </c>
      <c r="B16" s="38"/>
      <c r="C16" s="38"/>
      <c r="D16" s="38"/>
      <c r="E16" s="38"/>
      <c r="F16" s="38"/>
      <c r="G16" s="39"/>
      <c r="H16" s="37">
        <v>45070</v>
      </c>
      <c r="I16" s="38"/>
      <c r="J16" s="38"/>
      <c r="K16" s="38"/>
      <c r="L16" s="38"/>
      <c r="M16" s="38"/>
      <c r="N16" s="39"/>
      <c r="O16" s="129">
        <f t="shared" si="0"/>
        <v>773934</v>
      </c>
      <c r="P16" s="130"/>
      <c r="Q16" s="130"/>
      <c r="R16" s="130"/>
      <c r="S16" s="130"/>
      <c r="T16" s="130"/>
      <c r="U16" s="131"/>
      <c r="V16" s="37">
        <v>478018</v>
      </c>
      <c r="W16" s="38"/>
      <c r="X16" s="38"/>
      <c r="Y16" s="38"/>
      <c r="Z16" s="38"/>
      <c r="AA16" s="39"/>
      <c r="AB16" s="129">
        <f t="shared" si="1"/>
        <v>295916</v>
      </c>
      <c r="AC16" s="130"/>
      <c r="AD16" s="130"/>
      <c r="AE16" s="130"/>
      <c r="AF16" s="130"/>
      <c r="AG16" s="148"/>
    </row>
    <row r="17" spans="1:33" ht="25.5" customHeight="1">
      <c r="A17" s="37">
        <v>79881</v>
      </c>
      <c r="B17" s="38"/>
      <c r="C17" s="38"/>
      <c r="D17" s="38"/>
      <c r="E17" s="38"/>
      <c r="F17" s="38"/>
      <c r="G17" s="39"/>
      <c r="H17" s="37">
        <v>3920</v>
      </c>
      <c r="I17" s="38"/>
      <c r="J17" s="38"/>
      <c r="K17" s="38"/>
      <c r="L17" s="38"/>
      <c r="M17" s="38"/>
      <c r="N17" s="39"/>
      <c r="O17" s="129">
        <f t="shared" si="0"/>
        <v>83801</v>
      </c>
      <c r="P17" s="130"/>
      <c r="Q17" s="130"/>
      <c r="R17" s="130"/>
      <c r="S17" s="130"/>
      <c r="T17" s="130"/>
      <c r="U17" s="131"/>
      <c r="V17" s="37">
        <v>37700</v>
      </c>
      <c r="W17" s="38"/>
      <c r="X17" s="38"/>
      <c r="Y17" s="38"/>
      <c r="Z17" s="38"/>
      <c r="AA17" s="39"/>
      <c r="AB17" s="129">
        <f t="shared" si="1"/>
        <v>46101</v>
      </c>
      <c r="AC17" s="130"/>
      <c r="AD17" s="130"/>
      <c r="AE17" s="130"/>
      <c r="AF17" s="130"/>
      <c r="AG17" s="148"/>
    </row>
    <row r="18" spans="1:33" ht="25.5" customHeight="1">
      <c r="A18" s="37">
        <v>107267</v>
      </c>
      <c r="B18" s="38"/>
      <c r="C18" s="38"/>
      <c r="D18" s="38"/>
      <c r="E18" s="38"/>
      <c r="F18" s="38"/>
      <c r="G18" s="39"/>
      <c r="H18" s="37">
        <v>3219</v>
      </c>
      <c r="I18" s="38"/>
      <c r="J18" s="38"/>
      <c r="K18" s="38"/>
      <c r="L18" s="38"/>
      <c r="M18" s="38"/>
      <c r="N18" s="39"/>
      <c r="O18" s="129">
        <f t="shared" si="0"/>
        <v>110486</v>
      </c>
      <c r="P18" s="130"/>
      <c r="Q18" s="130"/>
      <c r="R18" s="130"/>
      <c r="S18" s="130"/>
      <c r="T18" s="130"/>
      <c r="U18" s="131"/>
      <c r="V18" s="37">
        <v>63800</v>
      </c>
      <c r="W18" s="38"/>
      <c r="X18" s="38"/>
      <c r="Y18" s="38"/>
      <c r="Z18" s="38"/>
      <c r="AA18" s="39"/>
      <c r="AB18" s="129">
        <f t="shared" si="1"/>
        <v>46686</v>
      </c>
      <c r="AC18" s="130"/>
      <c r="AD18" s="130"/>
      <c r="AE18" s="130"/>
      <c r="AF18" s="130"/>
      <c r="AG18" s="148"/>
    </row>
    <row r="19" spans="1:33" ht="25.5" customHeight="1">
      <c r="A19" s="37">
        <v>337469</v>
      </c>
      <c r="B19" s="38"/>
      <c r="C19" s="38"/>
      <c r="D19" s="38"/>
      <c r="E19" s="38"/>
      <c r="F19" s="38"/>
      <c r="G19" s="39"/>
      <c r="H19" s="37">
        <v>25837</v>
      </c>
      <c r="I19" s="38"/>
      <c r="J19" s="38"/>
      <c r="K19" s="38"/>
      <c r="L19" s="38"/>
      <c r="M19" s="38"/>
      <c r="N19" s="39"/>
      <c r="O19" s="129">
        <f t="shared" si="0"/>
        <v>363306</v>
      </c>
      <c r="P19" s="130"/>
      <c r="Q19" s="130"/>
      <c r="R19" s="130"/>
      <c r="S19" s="130"/>
      <c r="T19" s="130"/>
      <c r="U19" s="131"/>
      <c r="V19" s="37">
        <v>223300</v>
      </c>
      <c r="W19" s="38"/>
      <c r="X19" s="38"/>
      <c r="Y19" s="38"/>
      <c r="Z19" s="38"/>
      <c r="AA19" s="39"/>
      <c r="AB19" s="129">
        <f t="shared" si="1"/>
        <v>140006</v>
      </c>
      <c r="AC19" s="130"/>
      <c r="AD19" s="130"/>
      <c r="AE19" s="130"/>
      <c r="AF19" s="130"/>
      <c r="AG19" s="148"/>
    </row>
    <row r="20" spans="1:33" ht="25.5" customHeight="1">
      <c r="A20" s="37">
        <v>189050</v>
      </c>
      <c r="B20" s="38"/>
      <c r="C20" s="38"/>
      <c r="D20" s="38"/>
      <c r="E20" s="38"/>
      <c r="F20" s="38"/>
      <c r="G20" s="39"/>
      <c r="H20" s="37">
        <v>44583</v>
      </c>
      <c r="I20" s="38"/>
      <c r="J20" s="38"/>
      <c r="K20" s="38"/>
      <c r="L20" s="38"/>
      <c r="M20" s="38"/>
      <c r="N20" s="39"/>
      <c r="O20" s="129">
        <f t="shared" si="0"/>
        <v>233633</v>
      </c>
      <c r="P20" s="130"/>
      <c r="Q20" s="130"/>
      <c r="R20" s="130"/>
      <c r="S20" s="130"/>
      <c r="T20" s="130"/>
      <c r="U20" s="131"/>
      <c r="V20" s="37">
        <v>179800</v>
      </c>
      <c r="W20" s="38"/>
      <c r="X20" s="38"/>
      <c r="Y20" s="38"/>
      <c r="Z20" s="38"/>
      <c r="AA20" s="39"/>
      <c r="AB20" s="129">
        <f t="shared" si="1"/>
        <v>53833</v>
      </c>
      <c r="AC20" s="130"/>
      <c r="AD20" s="130"/>
      <c r="AE20" s="130"/>
      <c r="AF20" s="130"/>
      <c r="AG20" s="148"/>
    </row>
    <row r="21" spans="1:33" ht="25.5" customHeight="1">
      <c r="A21" s="37">
        <v>485141</v>
      </c>
      <c r="B21" s="38"/>
      <c r="C21" s="38"/>
      <c r="D21" s="38"/>
      <c r="E21" s="38"/>
      <c r="F21" s="38"/>
      <c r="G21" s="39"/>
      <c r="H21" s="37">
        <v>48357</v>
      </c>
      <c r="I21" s="38"/>
      <c r="J21" s="38"/>
      <c r="K21" s="38"/>
      <c r="L21" s="38"/>
      <c r="M21" s="38"/>
      <c r="N21" s="39"/>
      <c r="O21" s="129">
        <f t="shared" si="0"/>
        <v>533498</v>
      </c>
      <c r="P21" s="130"/>
      <c r="Q21" s="130"/>
      <c r="R21" s="130"/>
      <c r="S21" s="130"/>
      <c r="T21" s="130"/>
      <c r="U21" s="131"/>
      <c r="V21" s="37">
        <v>332292</v>
      </c>
      <c r="W21" s="38"/>
      <c r="X21" s="38"/>
      <c r="Y21" s="38"/>
      <c r="Z21" s="38"/>
      <c r="AA21" s="39"/>
      <c r="AB21" s="129">
        <f t="shared" si="1"/>
        <v>201206</v>
      </c>
      <c r="AC21" s="130"/>
      <c r="AD21" s="130"/>
      <c r="AE21" s="130"/>
      <c r="AF21" s="130"/>
      <c r="AG21" s="148"/>
    </row>
    <row r="22" spans="1:33" ht="25.5" customHeight="1">
      <c r="A22" s="37">
        <v>57178</v>
      </c>
      <c r="B22" s="38"/>
      <c r="C22" s="38"/>
      <c r="D22" s="38"/>
      <c r="E22" s="38"/>
      <c r="F22" s="38"/>
      <c r="G22" s="39"/>
      <c r="H22" s="37">
        <v>0</v>
      </c>
      <c r="I22" s="38"/>
      <c r="J22" s="38"/>
      <c r="K22" s="38"/>
      <c r="L22" s="38"/>
      <c r="M22" s="38"/>
      <c r="N22" s="39"/>
      <c r="O22" s="129">
        <f t="shared" si="0"/>
        <v>57178</v>
      </c>
      <c r="P22" s="130"/>
      <c r="Q22" s="130"/>
      <c r="R22" s="130"/>
      <c r="S22" s="130"/>
      <c r="T22" s="130"/>
      <c r="U22" s="131"/>
      <c r="V22" s="37">
        <v>43500</v>
      </c>
      <c r="W22" s="38"/>
      <c r="X22" s="38"/>
      <c r="Y22" s="38"/>
      <c r="Z22" s="38"/>
      <c r="AA22" s="39"/>
      <c r="AB22" s="129">
        <f t="shared" si="1"/>
        <v>13678</v>
      </c>
      <c r="AC22" s="130"/>
      <c r="AD22" s="130"/>
      <c r="AE22" s="130"/>
      <c r="AF22" s="130"/>
      <c r="AG22" s="148"/>
    </row>
    <row r="23" spans="1:33" ht="25.5" customHeight="1">
      <c r="A23" s="37">
        <v>19701</v>
      </c>
      <c r="B23" s="38"/>
      <c r="C23" s="38"/>
      <c r="D23" s="38"/>
      <c r="E23" s="38"/>
      <c r="F23" s="38"/>
      <c r="G23" s="39"/>
      <c r="H23" s="37">
        <v>0</v>
      </c>
      <c r="I23" s="38"/>
      <c r="J23" s="38"/>
      <c r="K23" s="38"/>
      <c r="L23" s="38"/>
      <c r="M23" s="38"/>
      <c r="N23" s="39"/>
      <c r="O23" s="129">
        <f t="shared" si="0"/>
        <v>19701</v>
      </c>
      <c r="P23" s="130"/>
      <c r="Q23" s="130"/>
      <c r="R23" s="130"/>
      <c r="S23" s="130"/>
      <c r="T23" s="130"/>
      <c r="U23" s="131"/>
      <c r="V23" s="37">
        <v>8700</v>
      </c>
      <c r="W23" s="38"/>
      <c r="X23" s="38"/>
      <c r="Y23" s="38"/>
      <c r="Z23" s="38"/>
      <c r="AA23" s="39"/>
      <c r="AB23" s="129">
        <f t="shared" si="1"/>
        <v>11001</v>
      </c>
      <c r="AC23" s="130"/>
      <c r="AD23" s="130"/>
      <c r="AE23" s="130"/>
      <c r="AF23" s="130"/>
      <c r="AG23" s="148"/>
    </row>
    <row r="24" spans="1:33" ht="25.5" customHeight="1">
      <c r="A24" s="37">
        <v>0</v>
      </c>
      <c r="B24" s="38"/>
      <c r="C24" s="38"/>
      <c r="D24" s="38"/>
      <c r="E24" s="38"/>
      <c r="F24" s="38"/>
      <c r="G24" s="39"/>
      <c r="H24" s="37">
        <v>0</v>
      </c>
      <c r="I24" s="38"/>
      <c r="J24" s="38"/>
      <c r="K24" s="38"/>
      <c r="L24" s="38"/>
      <c r="M24" s="38"/>
      <c r="N24" s="39"/>
      <c r="O24" s="129">
        <f t="shared" si="0"/>
        <v>0</v>
      </c>
      <c r="P24" s="130"/>
      <c r="Q24" s="130"/>
      <c r="R24" s="130"/>
      <c r="S24" s="130"/>
      <c r="T24" s="130"/>
      <c r="U24" s="131"/>
      <c r="V24" s="37">
        <v>0</v>
      </c>
      <c r="W24" s="38"/>
      <c r="X24" s="38"/>
      <c r="Y24" s="38"/>
      <c r="Z24" s="38"/>
      <c r="AA24" s="39"/>
      <c r="AB24" s="129">
        <f t="shared" si="1"/>
        <v>0</v>
      </c>
      <c r="AC24" s="130"/>
      <c r="AD24" s="130"/>
      <c r="AE24" s="130"/>
      <c r="AF24" s="130"/>
      <c r="AG24" s="148"/>
    </row>
    <row r="25" spans="1:33" ht="25.5" customHeight="1">
      <c r="A25" s="37">
        <v>200794</v>
      </c>
      <c r="B25" s="38"/>
      <c r="C25" s="38"/>
      <c r="D25" s="38"/>
      <c r="E25" s="38"/>
      <c r="F25" s="38"/>
      <c r="G25" s="39"/>
      <c r="H25" s="37">
        <v>29196</v>
      </c>
      <c r="I25" s="38"/>
      <c r="J25" s="38"/>
      <c r="K25" s="38"/>
      <c r="L25" s="38"/>
      <c r="M25" s="38"/>
      <c r="N25" s="39"/>
      <c r="O25" s="129">
        <f t="shared" si="0"/>
        <v>229990</v>
      </c>
      <c r="P25" s="130"/>
      <c r="Q25" s="130"/>
      <c r="R25" s="130"/>
      <c r="S25" s="130"/>
      <c r="T25" s="130"/>
      <c r="U25" s="131"/>
      <c r="V25" s="37">
        <v>158050</v>
      </c>
      <c r="W25" s="38"/>
      <c r="X25" s="38"/>
      <c r="Y25" s="38"/>
      <c r="Z25" s="38"/>
      <c r="AA25" s="39"/>
      <c r="AB25" s="129">
        <f t="shared" si="1"/>
        <v>71940</v>
      </c>
      <c r="AC25" s="130"/>
      <c r="AD25" s="130"/>
      <c r="AE25" s="130"/>
      <c r="AF25" s="130"/>
      <c r="AG25" s="148"/>
    </row>
    <row r="26" spans="1:33" ht="25.5" customHeight="1">
      <c r="A26" s="37">
        <v>147331</v>
      </c>
      <c r="B26" s="38"/>
      <c r="C26" s="38"/>
      <c r="D26" s="38"/>
      <c r="E26" s="38"/>
      <c r="F26" s="38"/>
      <c r="G26" s="39"/>
      <c r="H26" s="37">
        <v>0</v>
      </c>
      <c r="I26" s="38"/>
      <c r="J26" s="38"/>
      <c r="K26" s="38"/>
      <c r="L26" s="38"/>
      <c r="M26" s="38"/>
      <c r="N26" s="39"/>
      <c r="O26" s="129">
        <f t="shared" si="0"/>
        <v>147331</v>
      </c>
      <c r="P26" s="130"/>
      <c r="Q26" s="130"/>
      <c r="R26" s="130"/>
      <c r="S26" s="130"/>
      <c r="T26" s="130"/>
      <c r="U26" s="131"/>
      <c r="V26" s="37">
        <v>74434</v>
      </c>
      <c r="W26" s="38"/>
      <c r="X26" s="38"/>
      <c r="Y26" s="38"/>
      <c r="Z26" s="38"/>
      <c r="AA26" s="39"/>
      <c r="AB26" s="129">
        <f t="shared" si="1"/>
        <v>72897</v>
      </c>
      <c r="AC26" s="130"/>
      <c r="AD26" s="130"/>
      <c r="AE26" s="130"/>
      <c r="AF26" s="130"/>
      <c r="AG26" s="148"/>
    </row>
    <row r="27" spans="1:33" ht="25.5" customHeight="1">
      <c r="A27" s="37">
        <v>220895</v>
      </c>
      <c r="B27" s="38"/>
      <c r="C27" s="38"/>
      <c r="D27" s="38"/>
      <c r="E27" s="38"/>
      <c r="F27" s="38"/>
      <c r="G27" s="39"/>
      <c r="H27" s="37">
        <v>3190</v>
      </c>
      <c r="I27" s="38"/>
      <c r="J27" s="38"/>
      <c r="K27" s="38"/>
      <c r="L27" s="38"/>
      <c r="M27" s="38"/>
      <c r="N27" s="39"/>
      <c r="O27" s="129">
        <f t="shared" si="0"/>
        <v>224085</v>
      </c>
      <c r="P27" s="130"/>
      <c r="Q27" s="130"/>
      <c r="R27" s="130"/>
      <c r="S27" s="130"/>
      <c r="T27" s="130"/>
      <c r="U27" s="131"/>
      <c r="V27" s="37">
        <v>104400</v>
      </c>
      <c r="W27" s="38"/>
      <c r="X27" s="38"/>
      <c r="Y27" s="38"/>
      <c r="Z27" s="38"/>
      <c r="AA27" s="39"/>
      <c r="AB27" s="129">
        <f t="shared" si="1"/>
        <v>119685</v>
      </c>
      <c r="AC27" s="130"/>
      <c r="AD27" s="130"/>
      <c r="AE27" s="130"/>
      <c r="AF27" s="130"/>
      <c r="AG27" s="148"/>
    </row>
    <row r="28" spans="1:33" ht="25.5" customHeight="1">
      <c r="A28" s="37">
        <v>0</v>
      </c>
      <c r="B28" s="38"/>
      <c r="C28" s="38"/>
      <c r="D28" s="38"/>
      <c r="E28" s="38"/>
      <c r="F28" s="38"/>
      <c r="G28" s="39"/>
      <c r="H28" s="37">
        <v>0</v>
      </c>
      <c r="I28" s="38"/>
      <c r="J28" s="38"/>
      <c r="K28" s="38"/>
      <c r="L28" s="38"/>
      <c r="M28" s="38"/>
      <c r="N28" s="39"/>
      <c r="O28" s="129">
        <f t="shared" si="0"/>
        <v>0</v>
      </c>
      <c r="P28" s="130"/>
      <c r="Q28" s="130"/>
      <c r="R28" s="130"/>
      <c r="S28" s="130"/>
      <c r="T28" s="130"/>
      <c r="U28" s="131"/>
      <c r="V28" s="37">
        <v>0</v>
      </c>
      <c r="W28" s="38"/>
      <c r="X28" s="38"/>
      <c r="Y28" s="38"/>
      <c r="Z28" s="38"/>
      <c r="AA28" s="39"/>
      <c r="AB28" s="129">
        <f t="shared" si="1"/>
        <v>0</v>
      </c>
      <c r="AC28" s="130"/>
      <c r="AD28" s="130"/>
      <c r="AE28" s="130"/>
      <c r="AF28" s="130"/>
      <c r="AG28" s="148"/>
    </row>
    <row r="29" spans="1:33" ht="25.5" customHeight="1">
      <c r="A29" s="37">
        <v>5994</v>
      </c>
      <c r="B29" s="38"/>
      <c r="C29" s="38"/>
      <c r="D29" s="38"/>
      <c r="E29" s="38"/>
      <c r="F29" s="38"/>
      <c r="G29" s="39"/>
      <c r="H29" s="37">
        <v>0</v>
      </c>
      <c r="I29" s="38"/>
      <c r="J29" s="38"/>
      <c r="K29" s="38"/>
      <c r="L29" s="38"/>
      <c r="M29" s="38"/>
      <c r="N29" s="39"/>
      <c r="O29" s="129">
        <f t="shared" si="0"/>
        <v>5994</v>
      </c>
      <c r="P29" s="130"/>
      <c r="Q29" s="130"/>
      <c r="R29" s="130"/>
      <c r="S29" s="130"/>
      <c r="T29" s="130"/>
      <c r="U29" s="131"/>
      <c r="V29" s="37">
        <v>2900</v>
      </c>
      <c r="W29" s="38"/>
      <c r="X29" s="38"/>
      <c r="Y29" s="38"/>
      <c r="Z29" s="38"/>
      <c r="AA29" s="39"/>
      <c r="AB29" s="129">
        <f t="shared" si="1"/>
        <v>3094</v>
      </c>
      <c r="AC29" s="130"/>
      <c r="AD29" s="130"/>
      <c r="AE29" s="130"/>
      <c r="AF29" s="130"/>
      <c r="AG29" s="148"/>
    </row>
    <row r="30" spans="1:33" ht="30" customHeight="1">
      <c r="A30" s="153">
        <f>SUM(A8:G29)+SUM('55'!A24:G31)</f>
        <v>8781188</v>
      </c>
      <c r="B30" s="154"/>
      <c r="C30" s="154"/>
      <c r="D30" s="154"/>
      <c r="E30" s="154"/>
      <c r="F30" s="154"/>
      <c r="G30" s="155"/>
      <c r="H30" s="153">
        <f>SUM(H8:N29)+SUM('55'!H24:N31)</f>
        <v>285226</v>
      </c>
      <c r="I30" s="154"/>
      <c r="J30" s="154"/>
      <c r="K30" s="154"/>
      <c r="L30" s="154"/>
      <c r="M30" s="154"/>
      <c r="N30" s="155"/>
      <c r="O30" s="153">
        <f>SUM(O8:U29)+SUM('55'!O24:U31)</f>
        <v>9066414</v>
      </c>
      <c r="P30" s="154"/>
      <c r="Q30" s="154"/>
      <c r="R30" s="154"/>
      <c r="S30" s="154"/>
      <c r="T30" s="154"/>
      <c r="U30" s="155"/>
      <c r="V30" s="153">
        <f>SUM(V8:AA29)+SUM('55'!V24:AA31)</f>
        <v>3912831</v>
      </c>
      <c r="W30" s="154"/>
      <c r="X30" s="154"/>
      <c r="Y30" s="154"/>
      <c r="Z30" s="154"/>
      <c r="AA30" s="154"/>
      <c r="AB30" s="153">
        <f>SUM(AB8:AG29)+SUM('55'!AB24:AG31)</f>
        <v>5153583</v>
      </c>
      <c r="AC30" s="154"/>
      <c r="AD30" s="154"/>
      <c r="AE30" s="154"/>
      <c r="AF30" s="154"/>
      <c r="AG30" s="156"/>
    </row>
    <row r="31" spans="1:33" ht="30" customHeight="1" thickBot="1">
      <c r="A31" s="168">
        <f>SUM('55'!A19:G19)+SUM('55'!A23:G23)+SUM('57'!A30:G30)</f>
        <v>41293941</v>
      </c>
      <c r="B31" s="169"/>
      <c r="C31" s="169"/>
      <c r="D31" s="169"/>
      <c r="E31" s="169"/>
      <c r="F31" s="169"/>
      <c r="G31" s="180"/>
      <c r="H31" s="168">
        <f>SUM('55'!H19:N19)+SUM('55'!H23:N23)+SUM('57'!H30:N30)</f>
        <v>1565243</v>
      </c>
      <c r="I31" s="169"/>
      <c r="J31" s="169"/>
      <c r="K31" s="169"/>
      <c r="L31" s="169"/>
      <c r="M31" s="169"/>
      <c r="N31" s="180"/>
      <c r="O31" s="168">
        <f>SUM('55'!O19:U19)+SUM('55'!O23:U23)+SUM('57'!O30:U30)</f>
        <v>42859184</v>
      </c>
      <c r="P31" s="169"/>
      <c r="Q31" s="169"/>
      <c r="R31" s="169"/>
      <c r="S31" s="169"/>
      <c r="T31" s="169"/>
      <c r="U31" s="180"/>
      <c r="V31" s="168">
        <f>SUM('55'!V19:AA19)+SUM('55'!V23:AA23)+SUM('57'!V30:AA30)</f>
        <v>20473084</v>
      </c>
      <c r="W31" s="169"/>
      <c r="X31" s="169"/>
      <c r="Y31" s="169"/>
      <c r="Z31" s="169"/>
      <c r="AA31" s="169"/>
      <c r="AB31" s="168">
        <f>SUM('55'!AB19:AG19)+SUM('55'!AB23:AG23)+SUM('57'!AB30:AG30)</f>
        <v>22386100</v>
      </c>
      <c r="AC31" s="169"/>
      <c r="AD31" s="169"/>
      <c r="AE31" s="169"/>
      <c r="AF31" s="169"/>
      <c r="AG31" s="170"/>
    </row>
  </sheetData>
  <sheetProtection/>
  <mergeCells count="131">
    <mergeCell ref="H29:N29"/>
    <mergeCell ref="A29:G29"/>
    <mergeCell ref="H31:N31"/>
    <mergeCell ref="H30:N30"/>
    <mergeCell ref="A31:G31"/>
    <mergeCell ref="A30:G30"/>
    <mergeCell ref="A20:G20"/>
    <mergeCell ref="A24:G24"/>
    <mergeCell ref="A23:G23"/>
    <mergeCell ref="H22:N22"/>
    <mergeCell ref="A22:G22"/>
    <mergeCell ref="A21:G21"/>
    <mergeCell ref="H21:N21"/>
    <mergeCell ref="H20:N20"/>
    <mergeCell ref="O24:U24"/>
    <mergeCell ref="O25:U25"/>
    <mergeCell ref="O26:U26"/>
    <mergeCell ref="O27:U27"/>
    <mergeCell ref="O28:U28"/>
    <mergeCell ref="O29:U29"/>
    <mergeCell ref="O30:U30"/>
    <mergeCell ref="O31:U31"/>
    <mergeCell ref="O16:U16"/>
    <mergeCell ref="O17:U17"/>
    <mergeCell ref="O18:U18"/>
    <mergeCell ref="O19:U19"/>
    <mergeCell ref="O20:U20"/>
    <mergeCell ref="O21:U21"/>
    <mergeCell ref="O22:U22"/>
    <mergeCell ref="O23:U23"/>
    <mergeCell ref="O8:U8"/>
    <mergeCell ref="O9:U9"/>
    <mergeCell ref="O10:U10"/>
    <mergeCell ref="O11:U11"/>
    <mergeCell ref="A15:G15"/>
    <mergeCell ref="A14:G14"/>
    <mergeCell ref="O12:U12"/>
    <mergeCell ref="O13:U13"/>
    <mergeCell ref="O14:U14"/>
    <mergeCell ref="O15:U15"/>
    <mergeCell ref="A13:G13"/>
    <mergeCell ref="A12:G12"/>
    <mergeCell ref="H13:N13"/>
    <mergeCell ref="A19:G19"/>
    <mergeCell ref="A18:G18"/>
    <mergeCell ref="A17:G17"/>
    <mergeCell ref="A16:G16"/>
    <mergeCell ref="H10:N10"/>
    <mergeCell ref="A10:G10"/>
    <mergeCell ref="A9:G9"/>
    <mergeCell ref="A8:G8"/>
    <mergeCell ref="H9:N9"/>
    <mergeCell ref="H8:N8"/>
    <mergeCell ref="A11:G11"/>
    <mergeCell ref="H12:N12"/>
    <mergeCell ref="H11:N11"/>
    <mergeCell ref="A28:G28"/>
    <mergeCell ref="A27:G27"/>
    <mergeCell ref="A26:G26"/>
    <mergeCell ref="A25:G25"/>
    <mergeCell ref="H16:N16"/>
    <mergeCell ref="H15:N15"/>
    <mergeCell ref="H14:N14"/>
    <mergeCell ref="H17:N17"/>
    <mergeCell ref="H28:N28"/>
    <mergeCell ref="H27:N27"/>
    <mergeCell ref="H26:N26"/>
    <mergeCell ref="H25:N25"/>
    <mergeCell ref="H24:N24"/>
    <mergeCell ref="H23:N23"/>
    <mergeCell ref="H19:N19"/>
    <mergeCell ref="H18:N18"/>
    <mergeCell ref="A5:U5"/>
    <mergeCell ref="O6:U6"/>
    <mergeCell ref="O7:U7"/>
    <mergeCell ref="A7:G7"/>
    <mergeCell ref="A6:G6"/>
    <mergeCell ref="H7:N7"/>
    <mergeCell ref="H6:N6"/>
    <mergeCell ref="V11:AA11"/>
    <mergeCell ref="AB11:AG11"/>
    <mergeCell ref="V5:AA6"/>
    <mergeCell ref="AB5:AG6"/>
    <mergeCell ref="V7:AA7"/>
    <mergeCell ref="AB7:AG7"/>
    <mergeCell ref="V8:AA8"/>
    <mergeCell ref="AB8:AG8"/>
    <mergeCell ref="V9:AA9"/>
    <mergeCell ref="AB9:AG9"/>
    <mergeCell ref="V10:AA10"/>
    <mergeCell ref="AB10:AG10"/>
    <mergeCell ref="V17:AA17"/>
    <mergeCell ref="AB17:AG17"/>
    <mergeCell ref="V12:AA12"/>
    <mergeCell ref="AB12:AG12"/>
    <mergeCell ref="V13:AA13"/>
    <mergeCell ref="AB13:AG13"/>
    <mergeCell ref="V14:AA14"/>
    <mergeCell ref="AB14:AG14"/>
    <mergeCell ref="V15:AA15"/>
    <mergeCell ref="AB15:AG15"/>
    <mergeCell ref="V16:AA16"/>
    <mergeCell ref="AB16:AG16"/>
    <mergeCell ref="V23:AA23"/>
    <mergeCell ref="AB23:AG23"/>
    <mergeCell ref="V18:AA18"/>
    <mergeCell ref="AB18:AG18"/>
    <mergeCell ref="V19:AA19"/>
    <mergeCell ref="AB19:AG19"/>
    <mergeCell ref="V20:AA20"/>
    <mergeCell ref="AB20:AG20"/>
    <mergeCell ref="V21:AA21"/>
    <mergeCell ref="AB21:AG21"/>
    <mergeCell ref="V22:AA22"/>
    <mergeCell ref="AB22:AG22"/>
    <mergeCell ref="V29:AA29"/>
    <mergeCell ref="AB29:AG29"/>
    <mergeCell ref="V24:AA24"/>
    <mergeCell ref="AB24:AG24"/>
    <mergeCell ref="V25:AA25"/>
    <mergeCell ref="AB25:AG25"/>
    <mergeCell ref="V26:AA26"/>
    <mergeCell ref="AB26:AG26"/>
    <mergeCell ref="V27:AA27"/>
    <mergeCell ref="AB27:AG27"/>
    <mergeCell ref="V28:AA28"/>
    <mergeCell ref="AB28:AG28"/>
    <mergeCell ref="V30:AA30"/>
    <mergeCell ref="AB30:AG30"/>
    <mergeCell ref="V31:AA31"/>
    <mergeCell ref="AB31:AG31"/>
  </mergeCells>
  <printOptions horizontalCentered="1" verticalCentered="1"/>
  <pageMargins left="0.7874015748031497" right="0.7874015748031497" top="0" bottom="0.7874015748031497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N27"/>
  <sheetViews>
    <sheetView zoomScale="75" zoomScaleNormal="75" zoomScaleSheetLayoutView="100" zoomScalePageLayoutView="0" workbookViewId="0" topLeftCell="D1">
      <selection activeCell="J2" sqref="J2"/>
    </sheetView>
  </sheetViews>
  <sheetFormatPr defaultColWidth="2.625" defaultRowHeight="13.5"/>
  <cols>
    <col min="1" max="4" width="2.625" style="20" customWidth="1"/>
    <col min="5" max="6" width="2.00390625" style="20" customWidth="1"/>
    <col min="7" max="7" width="2.50390625" style="20" customWidth="1"/>
    <col min="8" max="8" width="2.625" style="20" customWidth="1"/>
    <col min="9" max="9" width="2.25390625" style="20" customWidth="1"/>
    <col min="10" max="10" width="1.625" style="20" customWidth="1"/>
    <col min="11" max="11" width="1.75390625" style="20" customWidth="1"/>
    <col min="12" max="15" width="3.125" style="20" customWidth="1"/>
    <col min="16" max="16" width="2.625" style="20" customWidth="1"/>
    <col min="17" max="17" width="1.75390625" style="20" customWidth="1"/>
    <col min="18" max="18" width="2.125" style="20" customWidth="1"/>
    <col min="19" max="19" width="1.625" style="20" customWidth="1"/>
    <col min="20" max="23" width="3.375" style="20" customWidth="1"/>
    <col min="24" max="25" width="2.125" style="20" customWidth="1"/>
    <col min="26" max="26" width="2.50390625" style="20" customWidth="1"/>
    <col min="27" max="27" width="1.625" style="20" customWidth="1"/>
    <col min="28" max="31" width="3.125" style="20" customWidth="1"/>
    <col min="32" max="32" width="2.125" style="20" customWidth="1"/>
    <col min="33" max="33" width="2.625" style="20" customWidth="1"/>
    <col min="34" max="35" width="1.75390625" style="20" customWidth="1"/>
    <col min="36" max="37" width="3.125" style="20" customWidth="1"/>
    <col min="38" max="38" width="4.125" style="20" customWidth="1"/>
    <col min="39" max="39" width="3.125" style="20" customWidth="1"/>
    <col min="40" max="16384" width="2.625" style="20" customWidth="1"/>
  </cols>
  <sheetData>
    <row r="1" ht="34.5" customHeight="1"/>
    <row r="2" ht="13.5" customHeight="1"/>
    <row r="3" ht="13.5" customHeight="1"/>
    <row r="5" spans="1:39" ht="13.5" customHeight="1">
      <c r="A5" s="196" t="s">
        <v>16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ht="14.25" customHeight="1" thickBo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39" ht="23.25" customHeight="1">
      <c r="A7" s="207" t="s">
        <v>130</v>
      </c>
      <c r="B7" s="208"/>
      <c r="C7" s="92"/>
      <c r="D7" s="92"/>
      <c r="E7" s="92"/>
      <c r="F7" s="92"/>
      <c r="G7" s="92"/>
      <c r="H7" s="91" t="s">
        <v>131</v>
      </c>
      <c r="I7" s="74"/>
      <c r="J7" s="74"/>
      <c r="K7" s="74"/>
      <c r="L7" s="74"/>
      <c r="M7" s="74"/>
      <c r="N7" s="74"/>
      <c r="O7" s="75"/>
      <c r="P7" s="91" t="s">
        <v>60</v>
      </c>
      <c r="Q7" s="74"/>
      <c r="R7" s="74"/>
      <c r="S7" s="74"/>
      <c r="T7" s="74"/>
      <c r="U7" s="74"/>
      <c r="V7" s="74"/>
      <c r="W7" s="75"/>
      <c r="X7" s="91" t="s">
        <v>61</v>
      </c>
      <c r="Y7" s="74"/>
      <c r="Z7" s="74"/>
      <c r="AA7" s="74"/>
      <c r="AB7" s="74"/>
      <c r="AC7" s="74"/>
      <c r="AD7" s="74"/>
      <c r="AE7" s="74"/>
      <c r="AF7" s="226" t="s">
        <v>62</v>
      </c>
      <c r="AG7" s="74"/>
      <c r="AH7" s="74"/>
      <c r="AI7" s="74"/>
      <c r="AJ7" s="74"/>
      <c r="AK7" s="74"/>
      <c r="AL7" s="74"/>
      <c r="AM7" s="227"/>
    </row>
    <row r="8" spans="1:39" ht="23.25" customHeight="1">
      <c r="A8" s="209"/>
      <c r="B8" s="210"/>
      <c r="C8" s="211"/>
      <c r="D8" s="211"/>
      <c r="E8" s="211"/>
      <c r="F8" s="211"/>
      <c r="G8" s="211"/>
      <c r="H8" s="141"/>
      <c r="I8" s="76"/>
      <c r="J8" s="76"/>
      <c r="K8" s="76"/>
      <c r="L8" s="76"/>
      <c r="M8" s="76"/>
      <c r="N8" s="76"/>
      <c r="O8" s="77"/>
      <c r="P8" s="141"/>
      <c r="Q8" s="76"/>
      <c r="R8" s="76"/>
      <c r="S8" s="76"/>
      <c r="T8" s="76"/>
      <c r="U8" s="76"/>
      <c r="V8" s="76"/>
      <c r="W8" s="77"/>
      <c r="X8" s="141"/>
      <c r="Y8" s="76"/>
      <c r="Z8" s="76"/>
      <c r="AA8" s="76"/>
      <c r="AB8" s="76"/>
      <c r="AC8" s="76"/>
      <c r="AD8" s="76"/>
      <c r="AE8" s="76"/>
      <c r="AF8" s="187"/>
      <c r="AG8" s="188"/>
      <c r="AH8" s="188"/>
      <c r="AI8" s="188"/>
      <c r="AJ8" s="188"/>
      <c r="AK8" s="188"/>
      <c r="AL8" s="188"/>
      <c r="AM8" s="189"/>
    </row>
    <row r="9" spans="1:39" ht="21" customHeight="1">
      <c r="A9" s="209"/>
      <c r="B9" s="210"/>
      <c r="C9" s="211"/>
      <c r="D9" s="211"/>
      <c r="E9" s="211"/>
      <c r="F9" s="211"/>
      <c r="G9" s="211"/>
      <c r="H9" s="190" t="s">
        <v>132</v>
      </c>
      <c r="I9" s="191"/>
      <c r="J9" s="191"/>
      <c r="K9" s="192"/>
      <c r="L9" s="231" t="s">
        <v>133</v>
      </c>
      <c r="M9" s="232"/>
      <c r="N9" s="232"/>
      <c r="O9" s="233"/>
      <c r="P9" s="190" t="s">
        <v>132</v>
      </c>
      <c r="Q9" s="191"/>
      <c r="R9" s="191"/>
      <c r="S9" s="192"/>
      <c r="T9" s="190" t="s">
        <v>133</v>
      </c>
      <c r="U9" s="191"/>
      <c r="V9" s="191"/>
      <c r="W9" s="192"/>
      <c r="X9" s="190" t="s">
        <v>132</v>
      </c>
      <c r="Y9" s="191"/>
      <c r="Z9" s="191"/>
      <c r="AA9" s="192"/>
      <c r="AB9" s="190" t="s">
        <v>133</v>
      </c>
      <c r="AC9" s="191"/>
      <c r="AD9" s="191"/>
      <c r="AE9" s="192"/>
      <c r="AF9" s="190" t="s">
        <v>132</v>
      </c>
      <c r="AG9" s="191"/>
      <c r="AH9" s="191"/>
      <c r="AI9" s="192"/>
      <c r="AJ9" s="190" t="s">
        <v>133</v>
      </c>
      <c r="AK9" s="191"/>
      <c r="AL9" s="191"/>
      <c r="AM9" s="192"/>
    </row>
    <row r="10" spans="1:39" ht="21" customHeight="1">
      <c r="A10" s="212"/>
      <c r="B10" s="211"/>
      <c r="C10" s="211"/>
      <c r="D10" s="211"/>
      <c r="E10" s="211"/>
      <c r="F10" s="211"/>
      <c r="G10" s="211"/>
      <c r="H10" s="193" t="s">
        <v>218</v>
      </c>
      <c r="I10" s="194"/>
      <c r="J10" s="194"/>
      <c r="K10" s="195"/>
      <c r="L10" s="228" t="s">
        <v>134</v>
      </c>
      <c r="M10" s="229"/>
      <c r="N10" s="229"/>
      <c r="O10" s="230"/>
      <c r="P10" s="193" t="s">
        <v>153</v>
      </c>
      <c r="Q10" s="194"/>
      <c r="R10" s="194"/>
      <c r="S10" s="195"/>
      <c r="T10" s="187" t="s">
        <v>135</v>
      </c>
      <c r="U10" s="188"/>
      <c r="V10" s="188"/>
      <c r="W10" s="189"/>
      <c r="X10" s="193" t="s">
        <v>153</v>
      </c>
      <c r="Y10" s="194"/>
      <c r="Z10" s="194"/>
      <c r="AA10" s="195"/>
      <c r="AB10" s="187" t="s">
        <v>134</v>
      </c>
      <c r="AC10" s="188"/>
      <c r="AD10" s="188"/>
      <c r="AE10" s="189"/>
      <c r="AF10" s="193" t="s">
        <v>153</v>
      </c>
      <c r="AG10" s="194"/>
      <c r="AH10" s="194"/>
      <c r="AI10" s="195"/>
      <c r="AJ10" s="187" t="s">
        <v>134</v>
      </c>
      <c r="AK10" s="188"/>
      <c r="AL10" s="188"/>
      <c r="AM10" s="189"/>
    </row>
    <row r="11" spans="1:39" ht="42" customHeight="1">
      <c r="A11" s="218" t="s">
        <v>182</v>
      </c>
      <c r="B11" s="219"/>
      <c r="C11" s="220"/>
      <c r="D11" s="124" t="s">
        <v>63</v>
      </c>
      <c r="E11" s="124"/>
      <c r="F11" s="124"/>
      <c r="G11" s="213"/>
      <c r="H11" s="181">
        <v>266</v>
      </c>
      <c r="I11" s="182"/>
      <c r="J11" s="182"/>
      <c r="K11" s="183"/>
      <c r="L11" s="181">
        <v>783302</v>
      </c>
      <c r="M11" s="182"/>
      <c r="N11" s="182"/>
      <c r="O11" s="183"/>
      <c r="P11" s="181">
        <v>233</v>
      </c>
      <c r="Q11" s="182"/>
      <c r="R11" s="182"/>
      <c r="S11" s="183"/>
      <c r="T11" s="181">
        <v>710726</v>
      </c>
      <c r="U11" s="182"/>
      <c r="V11" s="182"/>
      <c r="W11" s="183"/>
      <c r="X11" s="181">
        <v>237</v>
      </c>
      <c r="Y11" s="182"/>
      <c r="Z11" s="182"/>
      <c r="AA11" s="183"/>
      <c r="AB11" s="181">
        <v>746728</v>
      </c>
      <c r="AC11" s="182"/>
      <c r="AD11" s="182"/>
      <c r="AE11" s="183"/>
      <c r="AF11" s="181">
        <v>200</v>
      </c>
      <c r="AG11" s="182"/>
      <c r="AH11" s="182"/>
      <c r="AI11" s="183"/>
      <c r="AJ11" s="181">
        <v>645357</v>
      </c>
      <c r="AK11" s="182"/>
      <c r="AL11" s="182"/>
      <c r="AM11" s="183"/>
    </row>
    <row r="12" spans="1:39" ht="42" customHeight="1">
      <c r="A12" s="212"/>
      <c r="B12" s="211"/>
      <c r="C12" s="211"/>
      <c r="D12" s="124" t="s">
        <v>64</v>
      </c>
      <c r="E12" s="124"/>
      <c r="F12" s="124"/>
      <c r="G12" s="213"/>
      <c r="H12" s="181">
        <v>38</v>
      </c>
      <c r="I12" s="182"/>
      <c r="J12" s="182"/>
      <c r="K12" s="183"/>
      <c r="L12" s="181">
        <v>109350</v>
      </c>
      <c r="M12" s="182"/>
      <c r="N12" s="182"/>
      <c r="O12" s="183"/>
      <c r="P12" s="181">
        <v>32</v>
      </c>
      <c r="Q12" s="182"/>
      <c r="R12" s="182"/>
      <c r="S12" s="183"/>
      <c r="T12" s="181">
        <v>97494</v>
      </c>
      <c r="U12" s="182"/>
      <c r="V12" s="182"/>
      <c r="W12" s="183"/>
      <c r="X12" s="181">
        <v>30</v>
      </c>
      <c r="Y12" s="182"/>
      <c r="Z12" s="182"/>
      <c r="AA12" s="183"/>
      <c r="AB12" s="181">
        <v>94276</v>
      </c>
      <c r="AC12" s="182"/>
      <c r="AD12" s="182"/>
      <c r="AE12" s="183"/>
      <c r="AF12" s="181">
        <v>18</v>
      </c>
      <c r="AG12" s="182"/>
      <c r="AH12" s="182"/>
      <c r="AI12" s="183"/>
      <c r="AJ12" s="181">
        <v>58523</v>
      </c>
      <c r="AK12" s="182"/>
      <c r="AL12" s="182"/>
      <c r="AM12" s="183"/>
    </row>
    <row r="13" spans="1:39" ht="42" customHeight="1">
      <c r="A13" s="221"/>
      <c r="B13" s="222"/>
      <c r="C13" s="222"/>
      <c r="D13" s="124" t="s">
        <v>32</v>
      </c>
      <c r="E13" s="124"/>
      <c r="F13" s="124"/>
      <c r="G13" s="124"/>
      <c r="H13" s="100">
        <f>SUM(H11:K12)</f>
        <v>304</v>
      </c>
      <c r="I13" s="101"/>
      <c r="J13" s="101"/>
      <c r="K13" s="102"/>
      <c r="L13" s="100">
        <f>SUM(L11:O12)</f>
        <v>892652</v>
      </c>
      <c r="M13" s="101"/>
      <c r="N13" s="101"/>
      <c r="O13" s="102"/>
      <c r="P13" s="100">
        <f>SUM(P11:S12)</f>
        <v>265</v>
      </c>
      <c r="Q13" s="101"/>
      <c r="R13" s="101"/>
      <c r="S13" s="102"/>
      <c r="T13" s="100">
        <f>SUM(T11:W12)</f>
        <v>808220</v>
      </c>
      <c r="U13" s="101"/>
      <c r="V13" s="101"/>
      <c r="W13" s="102"/>
      <c r="X13" s="100">
        <f>SUM(X11:AA12)</f>
        <v>267</v>
      </c>
      <c r="Y13" s="101"/>
      <c r="Z13" s="101"/>
      <c r="AA13" s="102"/>
      <c r="AB13" s="100">
        <f>SUM(AB11:AE12)</f>
        <v>841004</v>
      </c>
      <c r="AC13" s="101"/>
      <c r="AD13" s="101"/>
      <c r="AE13" s="102"/>
      <c r="AF13" s="100">
        <f>SUM(AF11:AI12)</f>
        <v>218</v>
      </c>
      <c r="AG13" s="101"/>
      <c r="AH13" s="101"/>
      <c r="AI13" s="102"/>
      <c r="AJ13" s="100">
        <f>SUM(AJ11:AM12)</f>
        <v>703880</v>
      </c>
      <c r="AK13" s="101"/>
      <c r="AL13" s="101"/>
      <c r="AM13" s="102"/>
    </row>
    <row r="14" spans="1:39" ht="41.25" customHeight="1">
      <c r="A14" s="218" t="s">
        <v>35</v>
      </c>
      <c r="B14" s="219"/>
      <c r="C14" s="220"/>
      <c r="D14" s="124" t="s">
        <v>63</v>
      </c>
      <c r="E14" s="124"/>
      <c r="F14" s="124"/>
      <c r="G14" s="124"/>
      <c r="H14" s="100">
        <v>0</v>
      </c>
      <c r="I14" s="101"/>
      <c r="J14" s="101"/>
      <c r="K14" s="102"/>
      <c r="L14" s="100">
        <v>0</v>
      </c>
      <c r="M14" s="101"/>
      <c r="N14" s="101"/>
      <c r="O14" s="102"/>
      <c r="P14" s="100">
        <v>0</v>
      </c>
      <c r="Q14" s="101"/>
      <c r="R14" s="101"/>
      <c r="S14" s="102"/>
      <c r="T14" s="100">
        <v>0</v>
      </c>
      <c r="U14" s="101"/>
      <c r="V14" s="101"/>
      <c r="W14" s="102"/>
      <c r="X14" s="100">
        <v>0</v>
      </c>
      <c r="Y14" s="101"/>
      <c r="Z14" s="101"/>
      <c r="AA14" s="102"/>
      <c r="AB14" s="100">
        <v>0</v>
      </c>
      <c r="AC14" s="101"/>
      <c r="AD14" s="101"/>
      <c r="AE14" s="102"/>
      <c r="AF14" s="100">
        <v>0</v>
      </c>
      <c r="AG14" s="101"/>
      <c r="AH14" s="101"/>
      <c r="AI14" s="102"/>
      <c r="AJ14" s="100">
        <v>0</v>
      </c>
      <c r="AK14" s="101"/>
      <c r="AL14" s="101"/>
      <c r="AM14" s="102"/>
    </row>
    <row r="15" spans="1:39" ht="41.25" customHeight="1">
      <c r="A15" s="212"/>
      <c r="B15" s="211"/>
      <c r="C15" s="211"/>
      <c r="D15" s="124" t="s">
        <v>64</v>
      </c>
      <c r="E15" s="124"/>
      <c r="F15" s="124"/>
      <c r="G15" s="124"/>
      <c r="H15" s="100">
        <v>0</v>
      </c>
      <c r="I15" s="101"/>
      <c r="J15" s="101"/>
      <c r="K15" s="102"/>
      <c r="L15" s="100">
        <v>0</v>
      </c>
      <c r="M15" s="101"/>
      <c r="N15" s="101"/>
      <c r="O15" s="102"/>
      <c r="P15" s="100">
        <v>0</v>
      </c>
      <c r="Q15" s="101"/>
      <c r="R15" s="101"/>
      <c r="S15" s="102"/>
      <c r="T15" s="100">
        <v>0</v>
      </c>
      <c r="U15" s="101"/>
      <c r="V15" s="101"/>
      <c r="W15" s="102"/>
      <c r="X15" s="100">
        <v>0</v>
      </c>
      <c r="Y15" s="101"/>
      <c r="Z15" s="101"/>
      <c r="AA15" s="102"/>
      <c r="AB15" s="100">
        <v>0</v>
      </c>
      <c r="AC15" s="101"/>
      <c r="AD15" s="101"/>
      <c r="AE15" s="102"/>
      <c r="AF15" s="100">
        <v>0</v>
      </c>
      <c r="AG15" s="101"/>
      <c r="AH15" s="101"/>
      <c r="AI15" s="102"/>
      <c r="AJ15" s="100">
        <v>0</v>
      </c>
      <c r="AK15" s="101"/>
      <c r="AL15" s="101"/>
      <c r="AM15" s="102"/>
    </row>
    <row r="16" spans="1:39" ht="42" customHeight="1">
      <c r="A16" s="212"/>
      <c r="B16" s="211"/>
      <c r="C16" s="223"/>
      <c r="D16" s="141" t="s">
        <v>137</v>
      </c>
      <c r="E16" s="76"/>
      <c r="F16" s="76"/>
      <c r="G16" s="77"/>
      <c r="H16" s="100">
        <f>SUM(H14:K15)</f>
        <v>0</v>
      </c>
      <c r="I16" s="101"/>
      <c r="J16" s="101"/>
      <c r="K16" s="102"/>
      <c r="L16" s="100">
        <f>SUM(L14:O15)</f>
        <v>0</v>
      </c>
      <c r="M16" s="101"/>
      <c r="N16" s="101"/>
      <c r="O16" s="102"/>
      <c r="P16" s="100">
        <f>SUM(P14:S15)</f>
        <v>0</v>
      </c>
      <c r="Q16" s="101"/>
      <c r="R16" s="101"/>
      <c r="S16" s="102"/>
      <c r="T16" s="100">
        <f>SUM(T14:W15)</f>
        <v>0</v>
      </c>
      <c r="U16" s="101"/>
      <c r="V16" s="101"/>
      <c r="W16" s="102"/>
      <c r="X16" s="100">
        <f>SUM(X14:AA15)</f>
        <v>0</v>
      </c>
      <c r="Y16" s="101"/>
      <c r="Z16" s="101"/>
      <c r="AA16" s="102"/>
      <c r="AB16" s="100">
        <f>SUM(AB14:AE15)</f>
        <v>0</v>
      </c>
      <c r="AC16" s="101"/>
      <c r="AD16" s="101"/>
      <c r="AE16" s="102"/>
      <c r="AF16" s="100">
        <f>SUM(AF14:AI15)</f>
        <v>0</v>
      </c>
      <c r="AG16" s="101"/>
      <c r="AH16" s="101"/>
      <c r="AI16" s="102"/>
      <c r="AJ16" s="100">
        <f>SUM(AJ14:AM15)</f>
        <v>0</v>
      </c>
      <c r="AK16" s="101"/>
      <c r="AL16" s="101"/>
      <c r="AM16" s="102"/>
    </row>
    <row r="17" spans="1:39" ht="42" customHeight="1">
      <c r="A17" s="224" t="s">
        <v>15</v>
      </c>
      <c r="B17" s="124" t="s">
        <v>183</v>
      </c>
      <c r="C17" s="124"/>
      <c r="D17" s="124" t="s">
        <v>63</v>
      </c>
      <c r="E17" s="124"/>
      <c r="F17" s="124"/>
      <c r="G17" s="124"/>
      <c r="H17" s="181">
        <v>38</v>
      </c>
      <c r="I17" s="182"/>
      <c r="J17" s="182"/>
      <c r="K17" s="183"/>
      <c r="L17" s="181">
        <v>112147</v>
      </c>
      <c r="M17" s="182"/>
      <c r="N17" s="182"/>
      <c r="O17" s="183"/>
      <c r="P17" s="181">
        <v>43</v>
      </c>
      <c r="Q17" s="182"/>
      <c r="R17" s="182"/>
      <c r="S17" s="183"/>
      <c r="T17" s="181">
        <v>131042</v>
      </c>
      <c r="U17" s="182"/>
      <c r="V17" s="182"/>
      <c r="W17" s="183"/>
      <c r="X17" s="181">
        <v>48</v>
      </c>
      <c r="Y17" s="182"/>
      <c r="Z17" s="182"/>
      <c r="AA17" s="183"/>
      <c r="AB17" s="181">
        <v>151033</v>
      </c>
      <c r="AC17" s="182"/>
      <c r="AD17" s="182"/>
      <c r="AE17" s="183"/>
      <c r="AF17" s="181">
        <v>44</v>
      </c>
      <c r="AG17" s="182"/>
      <c r="AH17" s="182"/>
      <c r="AI17" s="183"/>
      <c r="AJ17" s="181">
        <v>142731</v>
      </c>
      <c r="AK17" s="182"/>
      <c r="AL17" s="182"/>
      <c r="AM17" s="183"/>
    </row>
    <row r="18" spans="1:40" ht="42" customHeight="1">
      <c r="A18" s="225"/>
      <c r="B18" s="124"/>
      <c r="C18" s="124"/>
      <c r="D18" s="60" t="s">
        <v>64</v>
      </c>
      <c r="E18" s="60"/>
      <c r="F18" s="60"/>
      <c r="G18" s="60"/>
      <c r="H18" s="181">
        <v>8</v>
      </c>
      <c r="I18" s="182"/>
      <c r="J18" s="182"/>
      <c r="K18" s="183"/>
      <c r="L18" s="181">
        <v>23580</v>
      </c>
      <c r="M18" s="182"/>
      <c r="N18" s="182"/>
      <c r="O18" s="183"/>
      <c r="P18" s="181">
        <v>3</v>
      </c>
      <c r="Q18" s="182"/>
      <c r="R18" s="182"/>
      <c r="S18" s="183"/>
      <c r="T18" s="181">
        <v>9111</v>
      </c>
      <c r="U18" s="182"/>
      <c r="V18" s="182"/>
      <c r="W18" s="183"/>
      <c r="X18" s="181">
        <v>4</v>
      </c>
      <c r="Y18" s="182"/>
      <c r="Z18" s="182"/>
      <c r="AA18" s="183"/>
      <c r="AB18" s="181">
        <v>12589</v>
      </c>
      <c r="AC18" s="182"/>
      <c r="AD18" s="182"/>
      <c r="AE18" s="183"/>
      <c r="AF18" s="181">
        <v>6</v>
      </c>
      <c r="AG18" s="182"/>
      <c r="AH18" s="182"/>
      <c r="AI18" s="183"/>
      <c r="AJ18" s="181">
        <v>19432</v>
      </c>
      <c r="AK18" s="182"/>
      <c r="AL18" s="182"/>
      <c r="AM18" s="183"/>
      <c r="AN18" s="2"/>
    </row>
    <row r="19" spans="1:39" ht="42" customHeight="1">
      <c r="A19" s="225"/>
      <c r="B19" s="124"/>
      <c r="C19" s="124"/>
      <c r="D19" s="60" t="s">
        <v>193</v>
      </c>
      <c r="E19" s="60"/>
      <c r="F19" s="60"/>
      <c r="G19" s="60"/>
      <c r="H19" s="100">
        <f>SUM(H17:K18)</f>
        <v>46</v>
      </c>
      <c r="I19" s="101"/>
      <c r="J19" s="101"/>
      <c r="K19" s="102"/>
      <c r="L19" s="100">
        <f>SUM(L17:O18)</f>
        <v>135727</v>
      </c>
      <c r="M19" s="101"/>
      <c r="N19" s="101"/>
      <c r="O19" s="102"/>
      <c r="P19" s="100">
        <f>SUM(P17:S18)</f>
        <v>46</v>
      </c>
      <c r="Q19" s="101"/>
      <c r="R19" s="101"/>
      <c r="S19" s="102"/>
      <c r="T19" s="100">
        <f>SUM(T17:W18)</f>
        <v>140153</v>
      </c>
      <c r="U19" s="101"/>
      <c r="V19" s="101"/>
      <c r="W19" s="102"/>
      <c r="X19" s="100">
        <f>SUM(X17:AA18)</f>
        <v>52</v>
      </c>
      <c r="Y19" s="101"/>
      <c r="Z19" s="101"/>
      <c r="AA19" s="102"/>
      <c r="AB19" s="100">
        <f>SUM(AB17:AE18)</f>
        <v>163622</v>
      </c>
      <c r="AC19" s="101"/>
      <c r="AD19" s="101"/>
      <c r="AE19" s="102"/>
      <c r="AF19" s="100">
        <f>SUM(AF17:AI18)</f>
        <v>50</v>
      </c>
      <c r="AG19" s="101"/>
      <c r="AH19" s="101"/>
      <c r="AI19" s="102"/>
      <c r="AJ19" s="100">
        <f>SUM(AJ17:AM18)</f>
        <v>162163</v>
      </c>
      <c r="AK19" s="101"/>
      <c r="AL19" s="101"/>
      <c r="AM19" s="102"/>
    </row>
    <row r="20" spans="1:39" ht="42" customHeight="1">
      <c r="A20" s="225"/>
      <c r="B20" s="124" t="s">
        <v>184</v>
      </c>
      <c r="C20" s="124"/>
      <c r="D20" s="60" t="s">
        <v>63</v>
      </c>
      <c r="E20" s="60"/>
      <c r="F20" s="60"/>
      <c r="G20" s="60"/>
      <c r="H20" s="181">
        <v>1</v>
      </c>
      <c r="I20" s="182"/>
      <c r="J20" s="182"/>
      <c r="K20" s="183"/>
      <c r="L20" s="181">
        <v>2968</v>
      </c>
      <c r="M20" s="182"/>
      <c r="N20" s="182"/>
      <c r="O20" s="183"/>
      <c r="P20" s="181">
        <v>0</v>
      </c>
      <c r="Q20" s="182"/>
      <c r="R20" s="182"/>
      <c r="S20" s="183"/>
      <c r="T20" s="181">
        <v>0</v>
      </c>
      <c r="U20" s="182"/>
      <c r="V20" s="182"/>
      <c r="W20" s="183"/>
      <c r="X20" s="181">
        <v>2</v>
      </c>
      <c r="Y20" s="182"/>
      <c r="Z20" s="182"/>
      <c r="AA20" s="183"/>
      <c r="AB20" s="181">
        <v>6319</v>
      </c>
      <c r="AC20" s="182"/>
      <c r="AD20" s="182"/>
      <c r="AE20" s="183"/>
      <c r="AF20" s="181">
        <v>1</v>
      </c>
      <c r="AG20" s="182"/>
      <c r="AH20" s="182"/>
      <c r="AI20" s="183"/>
      <c r="AJ20" s="181">
        <v>3209</v>
      </c>
      <c r="AK20" s="182"/>
      <c r="AL20" s="182"/>
      <c r="AM20" s="183"/>
    </row>
    <row r="21" spans="1:39" ht="42" customHeight="1">
      <c r="A21" s="225"/>
      <c r="B21" s="124"/>
      <c r="C21" s="124"/>
      <c r="D21" s="124" t="s">
        <v>64</v>
      </c>
      <c r="E21" s="124"/>
      <c r="F21" s="124"/>
      <c r="G21" s="124"/>
      <c r="H21" s="181">
        <v>0</v>
      </c>
      <c r="I21" s="182"/>
      <c r="J21" s="182"/>
      <c r="K21" s="183"/>
      <c r="L21" s="181">
        <v>0</v>
      </c>
      <c r="M21" s="182"/>
      <c r="N21" s="182"/>
      <c r="O21" s="183"/>
      <c r="P21" s="181">
        <v>0</v>
      </c>
      <c r="Q21" s="182"/>
      <c r="R21" s="182"/>
      <c r="S21" s="183"/>
      <c r="T21" s="181">
        <v>0</v>
      </c>
      <c r="U21" s="182"/>
      <c r="V21" s="182"/>
      <c r="W21" s="183"/>
      <c r="X21" s="181">
        <v>0</v>
      </c>
      <c r="Y21" s="182"/>
      <c r="Z21" s="182"/>
      <c r="AA21" s="183"/>
      <c r="AB21" s="181">
        <v>0</v>
      </c>
      <c r="AC21" s="182"/>
      <c r="AD21" s="182"/>
      <c r="AE21" s="183"/>
      <c r="AF21" s="181">
        <v>0</v>
      </c>
      <c r="AG21" s="182"/>
      <c r="AH21" s="182"/>
      <c r="AI21" s="183"/>
      <c r="AJ21" s="181">
        <v>0</v>
      </c>
      <c r="AK21" s="182"/>
      <c r="AL21" s="182"/>
      <c r="AM21" s="183"/>
    </row>
    <row r="22" spans="1:39" ht="41.25" customHeight="1">
      <c r="A22" s="225"/>
      <c r="B22" s="124"/>
      <c r="C22" s="124"/>
      <c r="D22" s="124" t="s">
        <v>138</v>
      </c>
      <c r="E22" s="124"/>
      <c r="F22" s="124"/>
      <c r="G22" s="124"/>
      <c r="H22" s="204">
        <f>SUM(H20:K21)</f>
        <v>1</v>
      </c>
      <c r="I22" s="205"/>
      <c r="J22" s="205"/>
      <c r="K22" s="206"/>
      <c r="L22" s="204">
        <f>SUM(L20:O21)</f>
        <v>2968</v>
      </c>
      <c r="M22" s="205"/>
      <c r="N22" s="205"/>
      <c r="O22" s="206"/>
      <c r="P22" s="204">
        <f>SUM(P20:S21)</f>
        <v>0</v>
      </c>
      <c r="Q22" s="205"/>
      <c r="R22" s="205"/>
      <c r="S22" s="206"/>
      <c r="T22" s="204">
        <f>SUM(T20:W21)</f>
        <v>0</v>
      </c>
      <c r="U22" s="205"/>
      <c r="V22" s="205"/>
      <c r="W22" s="206"/>
      <c r="X22" s="204">
        <f>SUM(X20:AA21)</f>
        <v>2</v>
      </c>
      <c r="Y22" s="205"/>
      <c r="Z22" s="205"/>
      <c r="AA22" s="206"/>
      <c r="AB22" s="204">
        <f>SUM(AB20:AE21)</f>
        <v>6319</v>
      </c>
      <c r="AC22" s="205"/>
      <c r="AD22" s="205"/>
      <c r="AE22" s="206"/>
      <c r="AF22" s="204">
        <f>SUM(AF20:AI21)</f>
        <v>1</v>
      </c>
      <c r="AG22" s="205"/>
      <c r="AH22" s="205"/>
      <c r="AI22" s="206"/>
      <c r="AJ22" s="204">
        <f>SUM(AJ20:AM21)</f>
        <v>3209</v>
      </c>
      <c r="AK22" s="205"/>
      <c r="AL22" s="205"/>
      <c r="AM22" s="206"/>
    </row>
    <row r="23" spans="1:39" ht="42" customHeight="1">
      <c r="A23" s="225"/>
      <c r="B23" s="60" t="s">
        <v>139</v>
      </c>
      <c r="C23" s="60"/>
      <c r="D23" s="60"/>
      <c r="E23" s="60"/>
      <c r="F23" s="60"/>
      <c r="G23" s="60"/>
      <c r="H23" s="204">
        <f>SUM(H19+H22)</f>
        <v>47</v>
      </c>
      <c r="I23" s="205"/>
      <c r="J23" s="205"/>
      <c r="K23" s="206"/>
      <c r="L23" s="204">
        <f>SUM(L19+L22)</f>
        <v>138695</v>
      </c>
      <c r="M23" s="205"/>
      <c r="N23" s="205"/>
      <c r="O23" s="206"/>
      <c r="P23" s="204">
        <f>SUM(P19+P22)</f>
        <v>46</v>
      </c>
      <c r="Q23" s="205"/>
      <c r="R23" s="205"/>
      <c r="S23" s="206"/>
      <c r="T23" s="204">
        <f>SUM(T19+T22)</f>
        <v>140153</v>
      </c>
      <c r="U23" s="205"/>
      <c r="V23" s="205"/>
      <c r="W23" s="206"/>
      <c r="X23" s="204">
        <f>SUM(X19+X22)</f>
        <v>54</v>
      </c>
      <c r="Y23" s="205"/>
      <c r="Z23" s="205"/>
      <c r="AA23" s="206"/>
      <c r="AB23" s="204">
        <f>SUM(AB19+AB22)</f>
        <v>169941</v>
      </c>
      <c r="AC23" s="205"/>
      <c r="AD23" s="205"/>
      <c r="AE23" s="206"/>
      <c r="AF23" s="204">
        <f>SUM(AF19+AF22)</f>
        <v>51</v>
      </c>
      <c r="AG23" s="205"/>
      <c r="AH23" s="205"/>
      <c r="AI23" s="206"/>
      <c r="AJ23" s="204">
        <f>SUM(AJ19+AJ22)</f>
        <v>165372</v>
      </c>
      <c r="AK23" s="205"/>
      <c r="AL23" s="205"/>
      <c r="AM23" s="206"/>
    </row>
    <row r="24" spans="1:39" ht="42" customHeight="1">
      <c r="A24" s="234" t="s">
        <v>142</v>
      </c>
      <c r="B24" s="235"/>
      <c r="C24" s="236"/>
      <c r="D24" s="126" t="s">
        <v>63</v>
      </c>
      <c r="E24" s="126"/>
      <c r="F24" s="126"/>
      <c r="G24" s="126"/>
      <c r="H24" s="198">
        <f>SUM(H11+H14+H17+H20)</f>
        <v>305</v>
      </c>
      <c r="I24" s="199"/>
      <c r="J24" s="199"/>
      <c r="K24" s="200"/>
      <c r="L24" s="198">
        <f>SUM(L11+L14+L17+L20)</f>
        <v>898417</v>
      </c>
      <c r="M24" s="199"/>
      <c r="N24" s="199"/>
      <c r="O24" s="200"/>
      <c r="P24" s="198">
        <f>SUM(P11+P14+P17+P20)</f>
        <v>276</v>
      </c>
      <c r="Q24" s="199"/>
      <c r="R24" s="199"/>
      <c r="S24" s="200"/>
      <c r="T24" s="198">
        <f>SUM(T11+T14+T17+T20)</f>
        <v>841768</v>
      </c>
      <c r="U24" s="199"/>
      <c r="V24" s="199"/>
      <c r="W24" s="200"/>
      <c r="X24" s="198">
        <f>SUM(X11+X14+X17+X20)</f>
        <v>287</v>
      </c>
      <c r="Y24" s="199"/>
      <c r="Z24" s="199"/>
      <c r="AA24" s="200"/>
      <c r="AB24" s="198">
        <f>SUM(AB11+AB14+AB17+AB20)</f>
        <v>904080</v>
      </c>
      <c r="AC24" s="199"/>
      <c r="AD24" s="199"/>
      <c r="AE24" s="200"/>
      <c r="AF24" s="198">
        <f>SUM(AF11+AF14+AF17+AF20)</f>
        <v>245</v>
      </c>
      <c r="AG24" s="199"/>
      <c r="AH24" s="199"/>
      <c r="AI24" s="200"/>
      <c r="AJ24" s="198">
        <f>SUM(AJ11+AJ14+AJ17+AJ20)</f>
        <v>791297</v>
      </c>
      <c r="AK24" s="199"/>
      <c r="AL24" s="199"/>
      <c r="AM24" s="200"/>
    </row>
    <row r="25" spans="1:39" ht="42" customHeight="1">
      <c r="A25" s="237"/>
      <c r="B25" s="238"/>
      <c r="C25" s="239"/>
      <c r="D25" s="126" t="s">
        <v>64</v>
      </c>
      <c r="E25" s="126"/>
      <c r="F25" s="126"/>
      <c r="G25" s="126"/>
      <c r="H25" s="198">
        <f>SUM(H12+H15+H18+H21)</f>
        <v>46</v>
      </c>
      <c r="I25" s="199"/>
      <c r="J25" s="199"/>
      <c r="K25" s="200"/>
      <c r="L25" s="198">
        <f>SUM(L12+L15+L18+L21)</f>
        <v>132930</v>
      </c>
      <c r="M25" s="199"/>
      <c r="N25" s="199"/>
      <c r="O25" s="200"/>
      <c r="P25" s="198">
        <f>SUM(P12+P15+P18+P21)</f>
        <v>35</v>
      </c>
      <c r="Q25" s="199"/>
      <c r="R25" s="199"/>
      <c r="S25" s="200"/>
      <c r="T25" s="198">
        <f>SUM(T12+T15+T18+T21)</f>
        <v>106605</v>
      </c>
      <c r="U25" s="199"/>
      <c r="V25" s="199"/>
      <c r="W25" s="200"/>
      <c r="X25" s="198">
        <f>SUM(X12+X15+X18+X21)</f>
        <v>34</v>
      </c>
      <c r="Y25" s="199"/>
      <c r="Z25" s="199"/>
      <c r="AA25" s="200"/>
      <c r="AB25" s="198">
        <f>SUM(AB12+AB15+AB18+AB21)</f>
        <v>106865</v>
      </c>
      <c r="AC25" s="199"/>
      <c r="AD25" s="199"/>
      <c r="AE25" s="200"/>
      <c r="AF25" s="198">
        <f>SUM(AF12+AF15+AF18+AF21)</f>
        <v>24</v>
      </c>
      <c r="AG25" s="199"/>
      <c r="AH25" s="199"/>
      <c r="AI25" s="200"/>
      <c r="AJ25" s="198">
        <f>SUM(AJ12+AJ15+AJ18+AJ21)</f>
        <v>77955</v>
      </c>
      <c r="AK25" s="199"/>
      <c r="AL25" s="199"/>
      <c r="AM25" s="200"/>
    </row>
    <row r="26" spans="1:39" ht="42" customHeight="1">
      <c r="A26" s="240"/>
      <c r="B26" s="241"/>
      <c r="C26" s="242"/>
      <c r="D26" s="126" t="s">
        <v>141</v>
      </c>
      <c r="E26" s="126"/>
      <c r="F26" s="126"/>
      <c r="G26" s="126"/>
      <c r="H26" s="198">
        <f>SUM(H24:K25)</f>
        <v>351</v>
      </c>
      <c r="I26" s="199"/>
      <c r="J26" s="199"/>
      <c r="K26" s="200"/>
      <c r="L26" s="198">
        <f>SUM(L24:O25)</f>
        <v>1031347</v>
      </c>
      <c r="M26" s="199"/>
      <c r="N26" s="199"/>
      <c r="O26" s="200"/>
      <c r="P26" s="198">
        <f>SUM(P24:S25)</f>
        <v>311</v>
      </c>
      <c r="Q26" s="199"/>
      <c r="R26" s="199"/>
      <c r="S26" s="200"/>
      <c r="T26" s="198">
        <f>SUM(T24:W25)</f>
        <v>948373</v>
      </c>
      <c r="U26" s="199"/>
      <c r="V26" s="199"/>
      <c r="W26" s="200"/>
      <c r="X26" s="198">
        <f>SUM(X24:AA25)</f>
        <v>321</v>
      </c>
      <c r="Y26" s="199"/>
      <c r="Z26" s="199"/>
      <c r="AA26" s="200"/>
      <c r="AB26" s="198">
        <f>SUM(AB24:AE25)</f>
        <v>1010945</v>
      </c>
      <c r="AC26" s="199"/>
      <c r="AD26" s="199"/>
      <c r="AE26" s="200"/>
      <c r="AF26" s="198">
        <f>SUM(AF24:AI25)</f>
        <v>269</v>
      </c>
      <c r="AG26" s="199"/>
      <c r="AH26" s="199"/>
      <c r="AI26" s="200"/>
      <c r="AJ26" s="198">
        <f>SUM(AJ24:AM25)</f>
        <v>869252</v>
      </c>
      <c r="AK26" s="199"/>
      <c r="AL26" s="199"/>
      <c r="AM26" s="200"/>
    </row>
    <row r="27" spans="1:39" ht="56.25" customHeight="1" thickBot="1">
      <c r="A27" s="214" t="s">
        <v>140</v>
      </c>
      <c r="B27" s="215"/>
      <c r="C27" s="216"/>
      <c r="D27" s="216"/>
      <c r="E27" s="216"/>
      <c r="F27" s="216"/>
      <c r="G27" s="217"/>
      <c r="H27" s="201"/>
      <c r="I27" s="202"/>
      <c r="J27" s="202"/>
      <c r="K27" s="203"/>
      <c r="L27" s="184">
        <f>ROUND(L26/'61'!AC26*100,1)</f>
        <v>2.4</v>
      </c>
      <c r="M27" s="185"/>
      <c r="N27" s="185"/>
      <c r="O27" s="186"/>
      <c r="P27" s="184"/>
      <c r="Q27" s="185"/>
      <c r="R27" s="185"/>
      <c r="S27" s="186"/>
      <c r="T27" s="184">
        <f>ROUND(T26/'61'!AC26*100,1)</f>
        <v>2.2</v>
      </c>
      <c r="U27" s="185"/>
      <c r="V27" s="185"/>
      <c r="W27" s="186"/>
      <c r="X27" s="184"/>
      <c r="Y27" s="185"/>
      <c r="Z27" s="185"/>
      <c r="AA27" s="186"/>
      <c r="AB27" s="184">
        <f>ROUND(AB26/'61'!AC26*100,1)</f>
        <v>2.4</v>
      </c>
      <c r="AC27" s="185"/>
      <c r="AD27" s="185"/>
      <c r="AE27" s="186"/>
      <c r="AF27" s="184"/>
      <c r="AG27" s="185"/>
      <c r="AH27" s="185"/>
      <c r="AI27" s="186"/>
      <c r="AJ27" s="184">
        <f>ROUND(AJ26/'61'!AC26*100,1)</f>
        <v>2</v>
      </c>
      <c r="AK27" s="185"/>
      <c r="AL27" s="185"/>
      <c r="AM27" s="186"/>
    </row>
  </sheetData>
  <sheetProtection/>
  <mergeCells count="181">
    <mergeCell ref="AF19:AI19"/>
    <mergeCell ref="AJ19:AM19"/>
    <mergeCell ref="P19:S19"/>
    <mergeCell ref="T19:W19"/>
    <mergeCell ref="X19:AA19"/>
    <mergeCell ref="AB19:AE19"/>
    <mergeCell ref="AJ22:AM22"/>
    <mergeCell ref="AF22:AI22"/>
    <mergeCell ref="AB22:AE22"/>
    <mergeCell ref="X22:AA22"/>
    <mergeCell ref="T22:W22"/>
    <mergeCell ref="P22:S22"/>
    <mergeCell ref="L22:O22"/>
    <mergeCell ref="H22:K22"/>
    <mergeCell ref="L13:O13"/>
    <mergeCell ref="H13:K13"/>
    <mergeCell ref="T16:W16"/>
    <mergeCell ref="P16:S16"/>
    <mergeCell ref="T15:W15"/>
    <mergeCell ref="P15:S15"/>
    <mergeCell ref="T14:W14"/>
    <mergeCell ref="P14:S14"/>
    <mergeCell ref="T13:W13"/>
    <mergeCell ref="P13:S13"/>
    <mergeCell ref="D26:G26"/>
    <mergeCell ref="D25:G25"/>
    <mergeCell ref="L16:O16"/>
    <mergeCell ref="H16:K16"/>
    <mergeCell ref="H19:K19"/>
    <mergeCell ref="L19:O19"/>
    <mergeCell ref="H24:K24"/>
    <mergeCell ref="L24:O24"/>
    <mergeCell ref="L23:O23"/>
    <mergeCell ref="H23:K23"/>
    <mergeCell ref="L15:O15"/>
    <mergeCell ref="H15:K15"/>
    <mergeCell ref="L14:O14"/>
    <mergeCell ref="H14:K14"/>
    <mergeCell ref="D14:G14"/>
    <mergeCell ref="D13:G13"/>
    <mergeCell ref="B17:C19"/>
    <mergeCell ref="D24:G24"/>
    <mergeCell ref="B23:G23"/>
    <mergeCell ref="D22:G22"/>
    <mergeCell ref="D21:G21"/>
    <mergeCell ref="B20:C22"/>
    <mergeCell ref="D20:G20"/>
    <mergeCell ref="A24:C26"/>
    <mergeCell ref="P9:S9"/>
    <mergeCell ref="L10:O10"/>
    <mergeCell ref="L9:O9"/>
    <mergeCell ref="H10:K10"/>
    <mergeCell ref="H9:K9"/>
    <mergeCell ref="AF7:AM8"/>
    <mergeCell ref="X7:AE8"/>
    <mergeCell ref="P7:W8"/>
    <mergeCell ref="H7:O8"/>
    <mergeCell ref="A27:G27"/>
    <mergeCell ref="A11:C13"/>
    <mergeCell ref="A14:C16"/>
    <mergeCell ref="A17:A23"/>
    <mergeCell ref="D12:G12"/>
    <mergeCell ref="D19:G19"/>
    <mergeCell ref="D18:G18"/>
    <mergeCell ref="D17:G17"/>
    <mergeCell ref="D16:G16"/>
    <mergeCell ref="D15:G15"/>
    <mergeCell ref="A7:G10"/>
    <mergeCell ref="AJ13:AM13"/>
    <mergeCell ref="AF13:AI13"/>
    <mergeCell ref="AB13:AE13"/>
    <mergeCell ref="X13:AA13"/>
    <mergeCell ref="D11:G11"/>
    <mergeCell ref="X9:AA9"/>
    <mergeCell ref="T10:W10"/>
    <mergeCell ref="T9:W9"/>
    <mergeCell ref="P10:S10"/>
    <mergeCell ref="AJ14:AM14"/>
    <mergeCell ref="X15:AA15"/>
    <mergeCell ref="AB15:AE15"/>
    <mergeCell ref="AF15:AI15"/>
    <mergeCell ref="AJ15:AM15"/>
    <mergeCell ref="X14:AA14"/>
    <mergeCell ref="AB14:AE14"/>
    <mergeCell ref="AF14:AI14"/>
    <mergeCell ref="AJ23:AM23"/>
    <mergeCell ref="AF23:AI23"/>
    <mergeCell ref="AB23:AE23"/>
    <mergeCell ref="X23:AA23"/>
    <mergeCell ref="X16:AA16"/>
    <mergeCell ref="AB16:AE16"/>
    <mergeCell ref="AF16:AI16"/>
    <mergeCell ref="AJ16:AM16"/>
    <mergeCell ref="P24:S24"/>
    <mergeCell ref="T24:W24"/>
    <mergeCell ref="T23:W23"/>
    <mergeCell ref="P23:S23"/>
    <mergeCell ref="X24:AA24"/>
    <mergeCell ref="AB24:AE24"/>
    <mergeCell ref="AF24:AI24"/>
    <mergeCell ref="AJ24:AM24"/>
    <mergeCell ref="AJ25:AM25"/>
    <mergeCell ref="L26:O26"/>
    <mergeCell ref="P26:S26"/>
    <mergeCell ref="T26:W26"/>
    <mergeCell ref="X26:AA26"/>
    <mergeCell ref="AB26:AE26"/>
    <mergeCell ref="AF26:AI26"/>
    <mergeCell ref="AJ26:AM26"/>
    <mergeCell ref="L25:O25"/>
    <mergeCell ref="T25:W25"/>
    <mergeCell ref="AB27:AE27"/>
    <mergeCell ref="AB25:AE25"/>
    <mergeCell ref="H25:K25"/>
    <mergeCell ref="AF25:AI25"/>
    <mergeCell ref="H26:K26"/>
    <mergeCell ref="H27:K27"/>
    <mergeCell ref="L27:O27"/>
    <mergeCell ref="X25:AA25"/>
    <mergeCell ref="P25:S25"/>
    <mergeCell ref="P27:S27"/>
    <mergeCell ref="T27:W27"/>
    <mergeCell ref="X27:AA27"/>
    <mergeCell ref="A5:N6"/>
    <mergeCell ref="AF27:AI27"/>
    <mergeCell ref="AB10:AE10"/>
    <mergeCell ref="AB9:AE9"/>
    <mergeCell ref="X10:AA10"/>
    <mergeCell ref="H18:K18"/>
    <mergeCell ref="L18:O18"/>
    <mergeCell ref="P18:S18"/>
    <mergeCell ref="AJ27:AM27"/>
    <mergeCell ref="AJ10:AM10"/>
    <mergeCell ref="AJ9:AM9"/>
    <mergeCell ref="AF10:AI10"/>
    <mergeCell ref="AF9:AI9"/>
    <mergeCell ref="AF18:AI18"/>
    <mergeCell ref="AJ18:AM18"/>
    <mergeCell ref="AF17:AI17"/>
    <mergeCell ref="AJ17:AM17"/>
    <mergeCell ref="AF11:AI11"/>
    <mergeCell ref="X18:AA18"/>
    <mergeCell ref="AB18:AE18"/>
    <mergeCell ref="H17:K17"/>
    <mergeCell ref="L17:O17"/>
    <mergeCell ref="P17:S17"/>
    <mergeCell ref="T17:W17"/>
    <mergeCell ref="X17:AA17"/>
    <mergeCell ref="AB17:AE17"/>
    <mergeCell ref="X11:AA11"/>
    <mergeCell ref="X12:AA12"/>
    <mergeCell ref="AB11:AE11"/>
    <mergeCell ref="AB12:AE12"/>
    <mergeCell ref="AF12:AI12"/>
    <mergeCell ref="AJ11:AM11"/>
    <mergeCell ref="AJ12:AM12"/>
    <mergeCell ref="H11:K11"/>
    <mergeCell ref="H12:K12"/>
    <mergeCell ref="L11:O11"/>
    <mergeCell ref="L12:O12"/>
    <mergeCell ref="P11:S11"/>
    <mergeCell ref="P12:S12"/>
    <mergeCell ref="T11:W11"/>
    <mergeCell ref="T12:W12"/>
    <mergeCell ref="H21:K21"/>
    <mergeCell ref="L21:O21"/>
    <mergeCell ref="P21:S21"/>
    <mergeCell ref="T21:W21"/>
    <mergeCell ref="H20:K20"/>
    <mergeCell ref="L20:O20"/>
    <mergeCell ref="P20:S20"/>
    <mergeCell ref="T20:W20"/>
    <mergeCell ref="T18:W18"/>
    <mergeCell ref="X21:AA21"/>
    <mergeCell ref="AB21:AE21"/>
    <mergeCell ref="AF21:AI21"/>
    <mergeCell ref="AJ21:AM21"/>
    <mergeCell ref="X20:AA20"/>
    <mergeCell ref="AB20:AE20"/>
    <mergeCell ref="AF20:AI20"/>
    <mergeCell ref="AJ20:AM20"/>
  </mergeCells>
  <dataValidations count="2">
    <dataValidation type="whole" allowBlank="1" showInputMessage="1" showErrorMessage="1" errorTitle="入力エラー" error="数値以外の入力または、10桁以上の入力は行えません。" sqref="AJ20:AM21 L11:L12 T11:T12 AB11:AB12 AJ11:AJ12 L17:L18 T17:T18 AB17:AB18 AJ17:AJ18 L20:O21 T20:W21 AB20:AE21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AF20:AI21 I21:K21 H20:H21 H11:H12 P11:P12 X11:X12 AF11:AF12 H17:H18 P17:P18 X17:X18 AF17:AF18 P20:S21 X20:AA21">
      <formula1>-99999</formula1>
      <formula2>999999</formula2>
    </dataValidation>
  </dataValidations>
  <printOptions horizontalCentered="1" verticalCentered="1"/>
  <pageMargins left="0.7874015748031497" right="0.7874015748031497" top="0.1968503937007874" bottom="0.7874015748031497" header="0" footer="0"/>
  <pageSetup horizontalDpi="600" verticalDpi="600" orientation="portrait" paperSize="9" scale="85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5:AN27"/>
  <sheetViews>
    <sheetView zoomScale="75" zoomScaleNormal="75" zoomScalePageLayoutView="0" workbookViewId="0" topLeftCell="A1">
      <selection activeCell="I3" sqref="I3"/>
    </sheetView>
  </sheetViews>
  <sheetFormatPr defaultColWidth="2.625" defaultRowHeight="13.5"/>
  <cols>
    <col min="1" max="2" width="2.625" style="20" customWidth="1"/>
    <col min="3" max="3" width="2.50390625" style="20" customWidth="1"/>
    <col min="4" max="4" width="2.00390625" style="20" customWidth="1"/>
    <col min="5" max="5" width="3.125" style="20" customWidth="1"/>
    <col min="6" max="10" width="2.625" style="20" customWidth="1"/>
    <col min="11" max="11" width="2.50390625" style="20" customWidth="1"/>
    <col min="12" max="12" width="2.00390625" style="20" customWidth="1"/>
    <col min="13" max="13" width="3.125" style="20" customWidth="1"/>
    <col min="14" max="14" width="2.625" style="20" customWidth="1"/>
    <col min="15" max="15" width="2.50390625" style="20" customWidth="1"/>
    <col min="16" max="18" width="2.625" style="20" customWidth="1"/>
    <col min="19" max="19" width="2.25390625" style="20" customWidth="1"/>
    <col min="20" max="20" width="2.00390625" style="20" customWidth="1"/>
    <col min="21" max="21" width="3.125" style="20" customWidth="1"/>
    <col min="22" max="26" width="2.625" style="20" customWidth="1"/>
    <col min="27" max="27" width="2.25390625" style="20" customWidth="1"/>
    <col min="28" max="28" width="2.00390625" style="20" customWidth="1"/>
    <col min="29" max="29" width="3.125" style="20" customWidth="1"/>
    <col min="30" max="34" width="2.625" style="20" customWidth="1"/>
    <col min="35" max="35" width="2.25390625" style="20" customWidth="1"/>
    <col min="36" max="36" width="2.00390625" style="20" customWidth="1"/>
    <col min="37" max="37" width="3.125" style="20" customWidth="1"/>
    <col min="38" max="16384" width="2.625" style="20" customWidth="1"/>
  </cols>
  <sheetData>
    <row r="1" ht="34.5" customHeight="1"/>
    <row r="5" spans="1:20" ht="13.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2"/>
      <c r="S5" s="22"/>
      <c r="T5" s="22"/>
    </row>
    <row r="6" spans="1:20" ht="14.25" thickBo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2"/>
      <c r="S6" s="22"/>
      <c r="T6" s="22"/>
    </row>
    <row r="7" spans="1:40" ht="23.25" customHeight="1">
      <c r="A7" s="55" t="s">
        <v>65</v>
      </c>
      <c r="B7" s="55"/>
      <c r="C7" s="55"/>
      <c r="D7" s="55"/>
      <c r="E7" s="55"/>
      <c r="F7" s="55"/>
      <c r="G7" s="55"/>
      <c r="H7" s="55"/>
      <c r="I7" s="55" t="s">
        <v>66</v>
      </c>
      <c r="J7" s="55"/>
      <c r="K7" s="55"/>
      <c r="L7" s="55"/>
      <c r="M7" s="55"/>
      <c r="N7" s="55"/>
      <c r="O7" s="55"/>
      <c r="P7" s="55"/>
      <c r="Q7" s="55" t="s">
        <v>67</v>
      </c>
      <c r="R7" s="55"/>
      <c r="S7" s="55"/>
      <c r="T7" s="55"/>
      <c r="U7" s="55"/>
      <c r="V7" s="55"/>
      <c r="W7" s="55"/>
      <c r="X7" s="55"/>
      <c r="Y7" s="55" t="s">
        <v>68</v>
      </c>
      <c r="Z7" s="55"/>
      <c r="AA7" s="55"/>
      <c r="AB7" s="55"/>
      <c r="AC7" s="55"/>
      <c r="AD7" s="55"/>
      <c r="AE7" s="55"/>
      <c r="AF7" s="55"/>
      <c r="AG7" s="55" t="s">
        <v>69</v>
      </c>
      <c r="AH7" s="55"/>
      <c r="AI7" s="55"/>
      <c r="AJ7" s="55"/>
      <c r="AK7" s="55"/>
      <c r="AL7" s="55"/>
      <c r="AM7" s="55"/>
      <c r="AN7" s="262"/>
    </row>
    <row r="8" spans="1:40" ht="23.2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263"/>
    </row>
    <row r="9" spans="1:40" ht="21" customHeight="1">
      <c r="A9" s="265" t="s">
        <v>17</v>
      </c>
      <c r="B9" s="191"/>
      <c r="C9" s="191"/>
      <c r="D9" s="266"/>
      <c r="E9" s="76" t="s">
        <v>18</v>
      </c>
      <c r="F9" s="76"/>
      <c r="G9" s="76"/>
      <c r="H9" s="77"/>
      <c r="I9" s="141" t="s">
        <v>17</v>
      </c>
      <c r="J9" s="76"/>
      <c r="K9" s="76"/>
      <c r="L9" s="77"/>
      <c r="M9" s="141" t="s">
        <v>18</v>
      </c>
      <c r="N9" s="76"/>
      <c r="O9" s="76"/>
      <c r="P9" s="77"/>
      <c r="Q9" s="141" t="s">
        <v>17</v>
      </c>
      <c r="R9" s="76"/>
      <c r="S9" s="76"/>
      <c r="T9" s="77"/>
      <c r="U9" s="141" t="s">
        <v>18</v>
      </c>
      <c r="V9" s="76"/>
      <c r="W9" s="76"/>
      <c r="X9" s="77"/>
      <c r="Y9" s="141" t="s">
        <v>17</v>
      </c>
      <c r="Z9" s="76"/>
      <c r="AA9" s="76"/>
      <c r="AB9" s="76"/>
      <c r="AC9" s="141" t="s">
        <v>18</v>
      </c>
      <c r="AD9" s="76"/>
      <c r="AE9" s="76"/>
      <c r="AF9" s="77"/>
      <c r="AG9" s="141" t="s">
        <v>17</v>
      </c>
      <c r="AH9" s="76"/>
      <c r="AI9" s="76"/>
      <c r="AJ9" s="76"/>
      <c r="AK9" s="231" t="s">
        <v>18</v>
      </c>
      <c r="AL9" s="232"/>
      <c r="AM9" s="232"/>
      <c r="AN9" s="261"/>
    </row>
    <row r="10" spans="1:40" ht="21" customHeight="1">
      <c r="A10" s="255" t="s">
        <v>153</v>
      </c>
      <c r="B10" s="256"/>
      <c r="C10" s="256"/>
      <c r="D10" s="257"/>
      <c r="E10" s="253" t="s">
        <v>19</v>
      </c>
      <c r="F10" s="253"/>
      <c r="G10" s="253"/>
      <c r="H10" s="254"/>
      <c r="I10" s="259" t="s">
        <v>219</v>
      </c>
      <c r="J10" s="256"/>
      <c r="K10" s="256"/>
      <c r="L10" s="257"/>
      <c r="M10" s="258" t="s">
        <v>143</v>
      </c>
      <c r="N10" s="253"/>
      <c r="O10" s="253"/>
      <c r="P10" s="254"/>
      <c r="Q10" s="259" t="s">
        <v>218</v>
      </c>
      <c r="R10" s="256"/>
      <c r="S10" s="256"/>
      <c r="T10" s="257"/>
      <c r="U10" s="258" t="s">
        <v>143</v>
      </c>
      <c r="V10" s="253"/>
      <c r="W10" s="253"/>
      <c r="X10" s="254"/>
      <c r="Y10" s="259" t="s">
        <v>218</v>
      </c>
      <c r="Z10" s="256"/>
      <c r="AA10" s="256"/>
      <c r="AB10" s="256"/>
      <c r="AC10" s="258" t="s">
        <v>143</v>
      </c>
      <c r="AD10" s="253"/>
      <c r="AE10" s="253"/>
      <c r="AF10" s="254"/>
      <c r="AG10" s="259" t="s">
        <v>218</v>
      </c>
      <c r="AH10" s="256"/>
      <c r="AI10" s="256"/>
      <c r="AJ10" s="256"/>
      <c r="AK10" s="228" t="s">
        <v>143</v>
      </c>
      <c r="AL10" s="229"/>
      <c r="AM10" s="229"/>
      <c r="AN10" s="260"/>
    </row>
    <row r="11" spans="1:40" ht="42" customHeight="1">
      <c r="A11" s="181">
        <v>202</v>
      </c>
      <c r="B11" s="182"/>
      <c r="C11" s="182"/>
      <c r="D11" s="183"/>
      <c r="E11" s="181">
        <v>676655</v>
      </c>
      <c r="F11" s="182"/>
      <c r="G11" s="182"/>
      <c r="H11" s="183"/>
      <c r="I11" s="181">
        <v>188</v>
      </c>
      <c r="J11" s="182"/>
      <c r="K11" s="182"/>
      <c r="L11" s="183"/>
      <c r="M11" s="181">
        <v>644244</v>
      </c>
      <c r="N11" s="182"/>
      <c r="O11" s="182"/>
      <c r="P11" s="183"/>
      <c r="Q11" s="181">
        <v>173</v>
      </c>
      <c r="R11" s="182"/>
      <c r="S11" s="182"/>
      <c r="T11" s="183"/>
      <c r="U11" s="181">
        <v>612704</v>
      </c>
      <c r="V11" s="182"/>
      <c r="W11" s="182"/>
      <c r="X11" s="183"/>
      <c r="Y11" s="181">
        <v>144</v>
      </c>
      <c r="Z11" s="182"/>
      <c r="AA11" s="182"/>
      <c r="AB11" s="183"/>
      <c r="AC11" s="181">
        <v>524215</v>
      </c>
      <c r="AD11" s="182"/>
      <c r="AE11" s="182"/>
      <c r="AF11" s="183"/>
      <c r="AG11" s="181">
        <v>145</v>
      </c>
      <c r="AH11" s="182"/>
      <c r="AI11" s="182"/>
      <c r="AJ11" s="183"/>
      <c r="AK11" s="181">
        <v>539657</v>
      </c>
      <c r="AL11" s="182"/>
      <c r="AM11" s="182"/>
      <c r="AN11" s="243"/>
    </row>
    <row r="12" spans="1:40" ht="42" customHeight="1">
      <c r="A12" s="181">
        <v>19</v>
      </c>
      <c r="B12" s="182"/>
      <c r="C12" s="182"/>
      <c r="D12" s="183"/>
      <c r="E12" s="181">
        <v>63595</v>
      </c>
      <c r="F12" s="182"/>
      <c r="G12" s="182"/>
      <c r="H12" s="183"/>
      <c r="I12" s="181">
        <v>22</v>
      </c>
      <c r="J12" s="182"/>
      <c r="K12" s="182"/>
      <c r="L12" s="183"/>
      <c r="M12" s="181">
        <v>75876</v>
      </c>
      <c r="N12" s="182"/>
      <c r="O12" s="182"/>
      <c r="P12" s="183"/>
      <c r="Q12" s="181">
        <v>18</v>
      </c>
      <c r="R12" s="182"/>
      <c r="S12" s="182"/>
      <c r="T12" s="183"/>
      <c r="U12" s="181">
        <v>63022</v>
      </c>
      <c r="V12" s="182"/>
      <c r="W12" s="182"/>
      <c r="X12" s="183"/>
      <c r="Y12" s="181">
        <v>17</v>
      </c>
      <c r="Z12" s="182"/>
      <c r="AA12" s="182"/>
      <c r="AB12" s="183"/>
      <c r="AC12" s="181">
        <v>61521</v>
      </c>
      <c r="AD12" s="182"/>
      <c r="AE12" s="182"/>
      <c r="AF12" s="183"/>
      <c r="AG12" s="181">
        <v>13</v>
      </c>
      <c r="AH12" s="182"/>
      <c r="AI12" s="182"/>
      <c r="AJ12" s="183"/>
      <c r="AK12" s="247">
        <v>48799</v>
      </c>
      <c r="AL12" s="248"/>
      <c r="AM12" s="248"/>
      <c r="AN12" s="249"/>
    </row>
    <row r="13" spans="1:40" ht="42" customHeight="1">
      <c r="A13" s="204">
        <f>SUM(A11:D12)</f>
        <v>221</v>
      </c>
      <c r="B13" s="205"/>
      <c r="C13" s="205"/>
      <c r="D13" s="206"/>
      <c r="E13" s="204">
        <f>SUM(E11:H12)</f>
        <v>740250</v>
      </c>
      <c r="F13" s="205"/>
      <c r="G13" s="205"/>
      <c r="H13" s="206"/>
      <c r="I13" s="204">
        <f>SUM(I11:L12)</f>
        <v>210</v>
      </c>
      <c r="J13" s="205"/>
      <c r="K13" s="205"/>
      <c r="L13" s="206"/>
      <c r="M13" s="204">
        <f>SUM(M11:P12)</f>
        <v>720120</v>
      </c>
      <c r="N13" s="205"/>
      <c r="O13" s="205"/>
      <c r="P13" s="206"/>
      <c r="Q13" s="204">
        <f>SUM(Q11:T12)</f>
        <v>191</v>
      </c>
      <c r="R13" s="205"/>
      <c r="S13" s="205"/>
      <c r="T13" s="206"/>
      <c r="U13" s="204">
        <f>SUM(U11:X12)</f>
        <v>675726</v>
      </c>
      <c r="V13" s="205"/>
      <c r="W13" s="205"/>
      <c r="X13" s="206"/>
      <c r="Y13" s="204">
        <f>SUM(Y11:AB12)</f>
        <v>161</v>
      </c>
      <c r="Z13" s="205"/>
      <c r="AA13" s="205"/>
      <c r="AB13" s="206"/>
      <c r="AC13" s="204">
        <f>SUM(AC11:AF12)</f>
        <v>585736</v>
      </c>
      <c r="AD13" s="205"/>
      <c r="AE13" s="205"/>
      <c r="AF13" s="206"/>
      <c r="AG13" s="204">
        <f>SUM(AG11:AJ12)</f>
        <v>158</v>
      </c>
      <c r="AH13" s="205"/>
      <c r="AI13" s="205"/>
      <c r="AJ13" s="206"/>
      <c r="AK13" s="204">
        <f>SUM(AK11:AN12)</f>
        <v>588456</v>
      </c>
      <c r="AL13" s="205"/>
      <c r="AM13" s="205"/>
      <c r="AN13" s="246"/>
    </row>
    <row r="14" spans="1:40" ht="42" customHeight="1">
      <c r="A14" s="181">
        <v>0</v>
      </c>
      <c r="B14" s="182"/>
      <c r="C14" s="182"/>
      <c r="D14" s="183"/>
      <c r="E14" s="181">
        <v>0</v>
      </c>
      <c r="F14" s="182"/>
      <c r="G14" s="182"/>
      <c r="H14" s="183"/>
      <c r="I14" s="181">
        <v>0</v>
      </c>
      <c r="J14" s="182"/>
      <c r="K14" s="182"/>
      <c r="L14" s="183"/>
      <c r="M14" s="181">
        <v>0</v>
      </c>
      <c r="N14" s="182"/>
      <c r="O14" s="182"/>
      <c r="P14" s="183"/>
      <c r="Q14" s="181">
        <v>0</v>
      </c>
      <c r="R14" s="182"/>
      <c r="S14" s="182"/>
      <c r="T14" s="183"/>
      <c r="U14" s="181">
        <v>0</v>
      </c>
      <c r="V14" s="182"/>
      <c r="W14" s="182"/>
      <c r="X14" s="183"/>
      <c r="Y14" s="181">
        <v>0</v>
      </c>
      <c r="Z14" s="182"/>
      <c r="AA14" s="182"/>
      <c r="AB14" s="183"/>
      <c r="AC14" s="181">
        <v>0</v>
      </c>
      <c r="AD14" s="182"/>
      <c r="AE14" s="182"/>
      <c r="AF14" s="183"/>
      <c r="AG14" s="181">
        <v>0</v>
      </c>
      <c r="AH14" s="182"/>
      <c r="AI14" s="182"/>
      <c r="AJ14" s="183"/>
      <c r="AK14" s="181">
        <v>0</v>
      </c>
      <c r="AL14" s="182"/>
      <c r="AM14" s="182"/>
      <c r="AN14" s="243"/>
    </row>
    <row r="15" spans="1:40" ht="42" customHeight="1">
      <c r="A15" s="181">
        <v>0</v>
      </c>
      <c r="B15" s="182"/>
      <c r="C15" s="182"/>
      <c r="D15" s="183"/>
      <c r="E15" s="181">
        <v>0</v>
      </c>
      <c r="F15" s="182"/>
      <c r="G15" s="182"/>
      <c r="H15" s="183"/>
      <c r="I15" s="181">
        <v>0</v>
      </c>
      <c r="J15" s="182"/>
      <c r="K15" s="182"/>
      <c r="L15" s="183"/>
      <c r="M15" s="181">
        <v>0</v>
      </c>
      <c r="N15" s="182"/>
      <c r="O15" s="182"/>
      <c r="P15" s="183"/>
      <c r="Q15" s="181">
        <v>0</v>
      </c>
      <c r="R15" s="182"/>
      <c r="S15" s="182"/>
      <c r="T15" s="183"/>
      <c r="U15" s="181">
        <v>0</v>
      </c>
      <c r="V15" s="182"/>
      <c r="W15" s="182"/>
      <c r="X15" s="183"/>
      <c r="Y15" s="181">
        <v>0</v>
      </c>
      <c r="Z15" s="182"/>
      <c r="AA15" s="182"/>
      <c r="AB15" s="183"/>
      <c r="AC15" s="181">
        <v>0</v>
      </c>
      <c r="AD15" s="182"/>
      <c r="AE15" s="182"/>
      <c r="AF15" s="183"/>
      <c r="AG15" s="181">
        <v>0</v>
      </c>
      <c r="AH15" s="182"/>
      <c r="AI15" s="182"/>
      <c r="AJ15" s="183"/>
      <c r="AK15" s="247">
        <v>0</v>
      </c>
      <c r="AL15" s="248"/>
      <c r="AM15" s="248"/>
      <c r="AN15" s="249"/>
    </row>
    <row r="16" spans="1:40" ht="42" customHeight="1">
      <c r="A16" s="204">
        <f>SUM(A14:D15)</f>
        <v>0</v>
      </c>
      <c r="B16" s="205"/>
      <c r="C16" s="205"/>
      <c r="D16" s="206"/>
      <c r="E16" s="204">
        <f>SUM(E14:H15)</f>
        <v>0</v>
      </c>
      <c r="F16" s="205"/>
      <c r="G16" s="205"/>
      <c r="H16" s="206"/>
      <c r="I16" s="204">
        <f>SUM(I14:L15)</f>
        <v>0</v>
      </c>
      <c r="J16" s="205"/>
      <c r="K16" s="205"/>
      <c r="L16" s="206"/>
      <c r="M16" s="204">
        <f>SUM(M14:P15)</f>
        <v>0</v>
      </c>
      <c r="N16" s="205"/>
      <c r="O16" s="205"/>
      <c r="P16" s="206"/>
      <c r="Q16" s="204">
        <f>SUM(Q14:T15)</f>
        <v>0</v>
      </c>
      <c r="R16" s="205"/>
      <c r="S16" s="205"/>
      <c r="T16" s="206"/>
      <c r="U16" s="204">
        <f>SUM(U14:X15)</f>
        <v>0</v>
      </c>
      <c r="V16" s="205"/>
      <c r="W16" s="205"/>
      <c r="X16" s="206"/>
      <c r="Y16" s="204">
        <f>SUM(Y14:AB15)</f>
        <v>0</v>
      </c>
      <c r="Z16" s="205"/>
      <c r="AA16" s="205"/>
      <c r="AB16" s="206"/>
      <c r="AC16" s="204">
        <f>SUM(AC14:AF15)</f>
        <v>0</v>
      </c>
      <c r="AD16" s="205"/>
      <c r="AE16" s="205"/>
      <c r="AF16" s="206"/>
      <c r="AG16" s="204">
        <f>SUM(AG14:AJ15)</f>
        <v>0</v>
      </c>
      <c r="AH16" s="205"/>
      <c r="AI16" s="205"/>
      <c r="AJ16" s="206"/>
      <c r="AK16" s="204">
        <f>SUM(AK14:AN15)</f>
        <v>0</v>
      </c>
      <c r="AL16" s="205"/>
      <c r="AM16" s="205"/>
      <c r="AN16" s="246"/>
    </row>
    <row r="17" spans="1:40" ht="42" customHeight="1">
      <c r="A17" s="181">
        <v>52</v>
      </c>
      <c r="B17" s="182"/>
      <c r="C17" s="182"/>
      <c r="D17" s="183"/>
      <c r="E17" s="181">
        <v>174463</v>
      </c>
      <c r="F17" s="182"/>
      <c r="G17" s="182"/>
      <c r="H17" s="183"/>
      <c r="I17" s="181">
        <v>31</v>
      </c>
      <c r="J17" s="182"/>
      <c r="K17" s="182"/>
      <c r="L17" s="183"/>
      <c r="M17" s="181">
        <v>107020</v>
      </c>
      <c r="N17" s="182"/>
      <c r="O17" s="182"/>
      <c r="P17" s="183"/>
      <c r="Q17" s="181">
        <v>42</v>
      </c>
      <c r="R17" s="182"/>
      <c r="S17" s="182"/>
      <c r="T17" s="183"/>
      <c r="U17" s="181">
        <v>149259</v>
      </c>
      <c r="V17" s="182"/>
      <c r="W17" s="182"/>
      <c r="X17" s="183"/>
      <c r="Y17" s="181">
        <v>34</v>
      </c>
      <c r="Z17" s="182"/>
      <c r="AA17" s="182"/>
      <c r="AB17" s="183"/>
      <c r="AC17" s="181">
        <v>124255</v>
      </c>
      <c r="AD17" s="182"/>
      <c r="AE17" s="182"/>
      <c r="AF17" s="183"/>
      <c r="AG17" s="181">
        <v>43</v>
      </c>
      <c r="AH17" s="182"/>
      <c r="AI17" s="182"/>
      <c r="AJ17" s="183"/>
      <c r="AK17" s="181">
        <v>160382</v>
      </c>
      <c r="AL17" s="182"/>
      <c r="AM17" s="182"/>
      <c r="AN17" s="243"/>
    </row>
    <row r="18" spans="1:40" ht="42" customHeight="1">
      <c r="A18" s="181">
        <v>5</v>
      </c>
      <c r="B18" s="182"/>
      <c r="C18" s="182"/>
      <c r="D18" s="183"/>
      <c r="E18" s="181">
        <v>16544</v>
      </c>
      <c r="F18" s="182"/>
      <c r="G18" s="182"/>
      <c r="H18" s="183"/>
      <c r="I18" s="181">
        <v>0</v>
      </c>
      <c r="J18" s="182"/>
      <c r="K18" s="182"/>
      <c r="L18" s="183"/>
      <c r="M18" s="181">
        <v>0</v>
      </c>
      <c r="N18" s="182"/>
      <c r="O18" s="182"/>
      <c r="P18" s="183"/>
      <c r="Q18" s="181">
        <v>4</v>
      </c>
      <c r="R18" s="182"/>
      <c r="S18" s="182"/>
      <c r="T18" s="183"/>
      <c r="U18" s="181">
        <v>14046</v>
      </c>
      <c r="V18" s="182"/>
      <c r="W18" s="182"/>
      <c r="X18" s="183"/>
      <c r="Y18" s="181">
        <v>4</v>
      </c>
      <c r="Z18" s="182"/>
      <c r="AA18" s="182"/>
      <c r="AB18" s="183"/>
      <c r="AC18" s="181">
        <v>14413</v>
      </c>
      <c r="AD18" s="182"/>
      <c r="AE18" s="182"/>
      <c r="AF18" s="183"/>
      <c r="AG18" s="181">
        <v>3</v>
      </c>
      <c r="AH18" s="182"/>
      <c r="AI18" s="182"/>
      <c r="AJ18" s="183"/>
      <c r="AK18" s="247">
        <v>11155</v>
      </c>
      <c r="AL18" s="248"/>
      <c r="AM18" s="248"/>
      <c r="AN18" s="249"/>
    </row>
    <row r="19" spans="1:40" ht="42" customHeight="1">
      <c r="A19" s="204">
        <f>SUM(A17:D18)</f>
        <v>57</v>
      </c>
      <c r="B19" s="205"/>
      <c r="C19" s="205"/>
      <c r="D19" s="206"/>
      <c r="E19" s="204">
        <f>SUM(E17:H18)</f>
        <v>191007</v>
      </c>
      <c r="F19" s="205"/>
      <c r="G19" s="205"/>
      <c r="H19" s="206"/>
      <c r="I19" s="204">
        <f>SUM(I17:L18)</f>
        <v>31</v>
      </c>
      <c r="J19" s="205"/>
      <c r="K19" s="205"/>
      <c r="L19" s="206"/>
      <c r="M19" s="204">
        <f>SUM(M17:P18)</f>
        <v>107020</v>
      </c>
      <c r="N19" s="205"/>
      <c r="O19" s="205"/>
      <c r="P19" s="206"/>
      <c r="Q19" s="204">
        <f>SUM(Q17:T18)</f>
        <v>46</v>
      </c>
      <c r="R19" s="205"/>
      <c r="S19" s="205"/>
      <c r="T19" s="206"/>
      <c r="U19" s="204">
        <f>SUM(U17:X18)</f>
        <v>163305</v>
      </c>
      <c r="V19" s="205"/>
      <c r="W19" s="205"/>
      <c r="X19" s="206"/>
      <c r="Y19" s="204">
        <f>SUM(Y17:AB18)</f>
        <v>38</v>
      </c>
      <c r="Z19" s="205"/>
      <c r="AA19" s="205"/>
      <c r="AB19" s="206"/>
      <c r="AC19" s="204">
        <f>SUM(AC17:AF18)</f>
        <v>138668</v>
      </c>
      <c r="AD19" s="205"/>
      <c r="AE19" s="205"/>
      <c r="AF19" s="206"/>
      <c r="AG19" s="204">
        <f>SUM(AG17:AJ18)</f>
        <v>46</v>
      </c>
      <c r="AH19" s="205"/>
      <c r="AI19" s="205"/>
      <c r="AJ19" s="206"/>
      <c r="AK19" s="204">
        <f>SUM(AK17:AN18)</f>
        <v>171537</v>
      </c>
      <c r="AL19" s="205"/>
      <c r="AM19" s="205"/>
      <c r="AN19" s="246"/>
    </row>
    <row r="20" spans="1:40" ht="42" customHeight="1">
      <c r="A20" s="181">
        <v>3</v>
      </c>
      <c r="B20" s="182"/>
      <c r="C20" s="182"/>
      <c r="D20" s="183"/>
      <c r="E20" s="181">
        <v>10058</v>
      </c>
      <c r="F20" s="182"/>
      <c r="G20" s="182"/>
      <c r="H20" s="183"/>
      <c r="I20" s="181">
        <v>3</v>
      </c>
      <c r="J20" s="182"/>
      <c r="K20" s="182"/>
      <c r="L20" s="183"/>
      <c r="M20" s="181">
        <v>10432</v>
      </c>
      <c r="N20" s="182"/>
      <c r="O20" s="182"/>
      <c r="P20" s="183"/>
      <c r="Q20" s="181">
        <v>2</v>
      </c>
      <c r="R20" s="182"/>
      <c r="S20" s="182"/>
      <c r="T20" s="183"/>
      <c r="U20" s="181">
        <v>7139</v>
      </c>
      <c r="V20" s="182"/>
      <c r="W20" s="182"/>
      <c r="X20" s="183"/>
      <c r="Y20" s="181">
        <v>2</v>
      </c>
      <c r="Z20" s="182"/>
      <c r="AA20" s="182"/>
      <c r="AB20" s="183"/>
      <c r="AC20" s="181">
        <v>7349</v>
      </c>
      <c r="AD20" s="182"/>
      <c r="AE20" s="182"/>
      <c r="AF20" s="183"/>
      <c r="AG20" s="181">
        <v>2</v>
      </c>
      <c r="AH20" s="182"/>
      <c r="AI20" s="182"/>
      <c r="AJ20" s="183"/>
      <c r="AK20" s="181">
        <v>7545</v>
      </c>
      <c r="AL20" s="182"/>
      <c r="AM20" s="182"/>
      <c r="AN20" s="243"/>
    </row>
    <row r="21" spans="1:40" ht="42" customHeight="1">
      <c r="A21" s="181">
        <v>0</v>
      </c>
      <c r="B21" s="182"/>
      <c r="C21" s="182"/>
      <c r="D21" s="183"/>
      <c r="E21" s="181">
        <v>0</v>
      </c>
      <c r="F21" s="182"/>
      <c r="G21" s="182"/>
      <c r="H21" s="183"/>
      <c r="I21" s="181">
        <v>0</v>
      </c>
      <c r="J21" s="182"/>
      <c r="K21" s="182"/>
      <c r="L21" s="183"/>
      <c r="M21" s="181">
        <v>0</v>
      </c>
      <c r="N21" s="182"/>
      <c r="O21" s="182"/>
      <c r="P21" s="183"/>
      <c r="Q21" s="181">
        <v>0</v>
      </c>
      <c r="R21" s="182"/>
      <c r="S21" s="182"/>
      <c r="T21" s="183"/>
      <c r="U21" s="181">
        <v>0</v>
      </c>
      <c r="V21" s="182"/>
      <c r="W21" s="182"/>
      <c r="X21" s="183"/>
      <c r="Y21" s="181">
        <v>0</v>
      </c>
      <c r="Z21" s="182"/>
      <c r="AA21" s="182"/>
      <c r="AB21" s="183"/>
      <c r="AC21" s="181">
        <v>0</v>
      </c>
      <c r="AD21" s="182"/>
      <c r="AE21" s="182"/>
      <c r="AF21" s="183"/>
      <c r="AG21" s="181">
        <v>2</v>
      </c>
      <c r="AH21" s="182"/>
      <c r="AI21" s="182"/>
      <c r="AJ21" s="183"/>
      <c r="AK21" s="247">
        <v>7461</v>
      </c>
      <c r="AL21" s="248"/>
      <c r="AM21" s="248"/>
      <c r="AN21" s="249"/>
    </row>
    <row r="22" spans="1:40" ht="42" customHeight="1">
      <c r="A22" s="204">
        <f>SUM(A20:D21)</f>
        <v>3</v>
      </c>
      <c r="B22" s="205"/>
      <c r="C22" s="205"/>
      <c r="D22" s="206"/>
      <c r="E22" s="204">
        <f>SUM(E20:H21)</f>
        <v>10058</v>
      </c>
      <c r="F22" s="205"/>
      <c r="G22" s="205"/>
      <c r="H22" s="206"/>
      <c r="I22" s="204">
        <f>SUM(I20:L21)</f>
        <v>3</v>
      </c>
      <c r="J22" s="205"/>
      <c r="K22" s="205"/>
      <c r="L22" s="206"/>
      <c r="M22" s="204">
        <f>SUM(M20:P21)</f>
        <v>10432</v>
      </c>
      <c r="N22" s="205"/>
      <c r="O22" s="205"/>
      <c r="P22" s="206"/>
      <c r="Q22" s="204">
        <f>SUM(Q20:T21)</f>
        <v>2</v>
      </c>
      <c r="R22" s="205"/>
      <c r="S22" s="205"/>
      <c r="T22" s="206"/>
      <c r="U22" s="204">
        <f>SUM(U20:X21)</f>
        <v>7139</v>
      </c>
      <c r="V22" s="205"/>
      <c r="W22" s="205"/>
      <c r="X22" s="206"/>
      <c r="Y22" s="204">
        <f>SUM(Y20:AB21)</f>
        <v>2</v>
      </c>
      <c r="Z22" s="205"/>
      <c r="AA22" s="205"/>
      <c r="AB22" s="206"/>
      <c r="AC22" s="204">
        <f>SUM(AC20:AF21)</f>
        <v>7349</v>
      </c>
      <c r="AD22" s="205"/>
      <c r="AE22" s="205"/>
      <c r="AF22" s="206"/>
      <c r="AG22" s="204">
        <f>SUM(AG20:AJ21)</f>
        <v>4</v>
      </c>
      <c r="AH22" s="205"/>
      <c r="AI22" s="205"/>
      <c r="AJ22" s="206"/>
      <c r="AK22" s="204">
        <f>SUM(AK20:AN21)</f>
        <v>15006</v>
      </c>
      <c r="AL22" s="205"/>
      <c r="AM22" s="205"/>
      <c r="AN22" s="246"/>
    </row>
    <row r="23" spans="1:40" ht="42" customHeight="1">
      <c r="A23" s="204">
        <f>SUM(A19+A22)</f>
        <v>60</v>
      </c>
      <c r="B23" s="205"/>
      <c r="C23" s="205"/>
      <c r="D23" s="206"/>
      <c r="E23" s="204">
        <f>SUM(E19+E22)</f>
        <v>201065</v>
      </c>
      <c r="F23" s="205"/>
      <c r="G23" s="205"/>
      <c r="H23" s="206"/>
      <c r="I23" s="204">
        <f>SUM(I19+I22)</f>
        <v>34</v>
      </c>
      <c r="J23" s="205"/>
      <c r="K23" s="205"/>
      <c r="L23" s="206"/>
      <c r="M23" s="204">
        <f>SUM(M19+M22)</f>
        <v>117452</v>
      </c>
      <c r="N23" s="205"/>
      <c r="O23" s="205"/>
      <c r="P23" s="206"/>
      <c r="Q23" s="204">
        <f>SUM(Q19+Q22)</f>
        <v>48</v>
      </c>
      <c r="R23" s="205"/>
      <c r="S23" s="205"/>
      <c r="T23" s="206"/>
      <c r="U23" s="204">
        <f>SUM(U19+U22)</f>
        <v>170444</v>
      </c>
      <c r="V23" s="205"/>
      <c r="W23" s="205"/>
      <c r="X23" s="206"/>
      <c r="Y23" s="204">
        <f>SUM(Y19+Y22)</f>
        <v>40</v>
      </c>
      <c r="Z23" s="205"/>
      <c r="AA23" s="205"/>
      <c r="AB23" s="206"/>
      <c r="AC23" s="204">
        <f>SUM(AC19+AC22)</f>
        <v>146017</v>
      </c>
      <c r="AD23" s="205"/>
      <c r="AE23" s="205"/>
      <c r="AF23" s="206"/>
      <c r="AG23" s="204">
        <f>SUM(AG19+AG22)</f>
        <v>50</v>
      </c>
      <c r="AH23" s="205"/>
      <c r="AI23" s="205"/>
      <c r="AJ23" s="206"/>
      <c r="AK23" s="204">
        <f>SUM(AK19+AK22)</f>
        <v>186543</v>
      </c>
      <c r="AL23" s="205"/>
      <c r="AM23" s="205"/>
      <c r="AN23" s="246"/>
    </row>
    <row r="24" spans="1:40" ht="42" customHeight="1">
      <c r="A24" s="198">
        <f>SUM(A11+A14+A17+A20)</f>
        <v>257</v>
      </c>
      <c r="B24" s="199"/>
      <c r="C24" s="199"/>
      <c r="D24" s="200"/>
      <c r="E24" s="198">
        <f>SUM(E11+E14+E17+E20)</f>
        <v>861176</v>
      </c>
      <c r="F24" s="199"/>
      <c r="G24" s="199"/>
      <c r="H24" s="200"/>
      <c r="I24" s="198">
        <f>SUM(I11+I14+I17+I20)</f>
        <v>222</v>
      </c>
      <c r="J24" s="199"/>
      <c r="K24" s="199"/>
      <c r="L24" s="200"/>
      <c r="M24" s="198">
        <f>SUM(M11+M14+M17+M20)</f>
        <v>761696</v>
      </c>
      <c r="N24" s="199"/>
      <c r="O24" s="199"/>
      <c r="P24" s="200"/>
      <c r="Q24" s="198">
        <f>SUM(Q11+Q14+Q17+Q20)</f>
        <v>217</v>
      </c>
      <c r="R24" s="199"/>
      <c r="S24" s="199"/>
      <c r="T24" s="200"/>
      <c r="U24" s="198">
        <f>SUM(U11+U14+U17+U20)</f>
        <v>769102</v>
      </c>
      <c r="V24" s="199"/>
      <c r="W24" s="199"/>
      <c r="X24" s="200"/>
      <c r="Y24" s="198">
        <f>SUM(Y11+Y14+Y17+Y20)</f>
        <v>180</v>
      </c>
      <c r="Z24" s="199"/>
      <c r="AA24" s="199"/>
      <c r="AB24" s="200"/>
      <c r="AC24" s="198">
        <f>SUM(AC11+AC14+AC17+AC20)</f>
        <v>655819</v>
      </c>
      <c r="AD24" s="199"/>
      <c r="AE24" s="199"/>
      <c r="AF24" s="200"/>
      <c r="AG24" s="198">
        <f>SUM(AG11+AG14+AG17+AG20)</f>
        <v>190</v>
      </c>
      <c r="AH24" s="199"/>
      <c r="AI24" s="199"/>
      <c r="AJ24" s="200"/>
      <c r="AK24" s="198">
        <f>SUM(AK11+AK14+AK17+AK20)</f>
        <v>707584</v>
      </c>
      <c r="AL24" s="199"/>
      <c r="AM24" s="199"/>
      <c r="AN24" s="244"/>
    </row>
    <row r="25" spans="1:40" ht="42" customHeight="1">
      <c r="A25" s="198">
        <f>SUM(A12+A15+A18+A21)</f>
        <v>24</v>
      </c>
      <c r="B25" s="199"/>
      <c r="C25" s="199"/>
      <c r="D25" s="200"/>
      <c r="E25" s="198">
        <f>SUM(E12+E15+E18+E21)</f>
        <v>80139</v>
      </c>
      <c r="F25" s="199"/>
      <c r="G25" s="199"/>
      <c r="H25" s="200"/>
      <c r="I25" s="198">
        <f>SUM(I12+I15+I18+I21)</f>
        <v>22</v>
      </c>
      <c r="J25" s="199"/>
      <c r="K25" s="199"/>
      <c r="L25" s="200"/>
      <c r="M25" s="198">
        <f>SUM(M12+M15+M18+M21)</f>
        <v>75876</v>
      </c>
      <c r="N25" s="199"/>
      <c r="O25" s="199"/>
      <c r="P25" s="200"/>
      <c r="Q25" s="198">
        <f>SUM(Q12+Q15+Q18+Q21)</f>
        <v>22</v>
      </c>
      <c r="R25" s="199"/>
      <c r="S25" s="199"/>
      <c r="T25" s="200"/>
      <c r="U25" s="198">
        <f>SUM(U12+U15+U18+U21)</f>
        <v>77068</v>
      </c>
      <c r="V25" s="199"/>
      <c r="W25" s="199"/>
      <c r="X25" s="200"/>
      <c r="Y25" s="198">
        <f>SUM(Y12+Y15+Y18+Y21)</f>
        <v>21</v>
      </c>
      <c r="Z25" s="199"/>
      <c r="AA25" s="199"/>
      <c r="AB25" s="200"/>
      <c r="AC25" s="198">
        <f>SUM(AC12+AC15+AC18+AC21)</f>
        <v>75934</v>
      </c>
      <c r="AD25" s="199"/>
      <c r="AE25" s="199"/>
      <c r="AF25" s="200"/>
      <c r="AG25" s="198">
        <f>SUM(AG12+AG15+AG18+AG21)</f>
        <v>18</v>
      </c>
      <c r="AH25" s="199"/>
      <c r="AI25" s="199"/>
      <c r="AJ25" s="200"/>
      <c r="AK25" s="198">
        <f>SUM(AK12+AK15+AK18+AK21)</f>
        <v>67415</v>
      </c>
      <c r="AL25" s="199"/>
      <c r="AM25" s="199"/>
      <c r="AN25" s="244"/>
    </row>
    <row r="26" spans="1:40" ht="42" customHeight="1">
      <c r="A26" s="198">
        <f>SUM(A24:D25)</f>
        <v>281</v>
      </c>
      <c r="B26" s="199"/>
      <c r="C26" s="199"/>
      <c r="D26" s="200"/>
      <c r="E26" s="198">
        <f>SUM(E24:H25)</f>
        <v>941315</v>
      </c>
      <c r="F26" s="199"/>
      <c r="G26" s="199"/>
      <c r="H26" s="200"/>
      <c r="I26" s="198">
        <f>SUM(I24:L25)</f>
        <v>244</v>
      </c>
      <c r="J26" s="199"/>
      <c r="K26" s="199"/>
      <c r="L26" s="200"/>
      <c r="M26" s="198">
        <f>SUM(M24:P25)</f>
        <v>837572</v>
      </c>
      <c r="N26" s="199"/>
      <c r="O26" s="199"/>
      <c r="P26" s="200"/>
      <c r="Q26" s="198">
        <f>SUM(Q24:T25)</f>
        <v>239</v>
      </c>
      <c r="R26" s="199"/>
      <c r="S26" s="199"/>
      <c r="T26" s="200"/>
      <c r="U26" s="198">
        <f>SUM(U24:X25)</f>
        <v>846170</v>
      </c>
      <c r="V26" s="199"/>
      <c r="W26" s="199"/>
      <c r="X26" s="200"/>
      <c r="Y26" s="198">
        <f>SUM(Y24:AB25)</f>
        <v>201</v>
      </c>
      <c r="Z26" s="199"/>
      <c r="AA26" s="199"/>
      <c r="AB26" s="200"/>
      <c r="AC26" s="198">
        <f>SUM(AC24:AF25)</f>
        <v>731753</v>
      </c>
      <c r="AD26" s="199"/>
      <c r="AE26" s="199"/>
      <c r="AF26" s="200"/>
      <c r="AG26" s="198">
        <f>SUM(AG24:AJ25)</f>
        <v>208</v>
      </c>
      <c r="AH26" s="199"/>
      <c r="AI26" s="199"/>
      <c r="AJ26" s="200"/>
      <c r="AK26" s="198">
        <f>SUM(AK24:AN25)</f>
        <v>774999</v>
      </c>
      <c r="AL26" s="199"/>
      <c r="AM26" s="199"/>
      <c r="AN26" s="244"/>
    </row>
    <row r="27" spans="1:40" ht="56.25" customHeight="1" thickBot="1">
      <c r="A27" s="250"/>
      <c r="B27" s="251"/>
      <c r="C27" s="251"/>
      <c r="D27" s="252"/>
      <c r="E27" s="184">
        <f>ROUND(E26/'61'!AC26*100,1)</f>
        <v>2.2</v>
      </c>
      <c r="F27" s="185"/>
      <c r="G27" s="185"/>
      <c r="H27" s="186"/>
      <c r="I27" s="184"/>
      <c r="J27" s="185"/>
      <c r="K27" s="185"/>
      <c r="L27" s="186"/>
      <c r="M27" s="184">
        <f>ROUND(M26/'61'!AC26*100,1)</f>
        <v>2</v>
      </c>
      <c r="N27" s="185"/>
      <c r="O27" s="185"/>
      <c r="P27" s="186"/>
      <c r="Q27" s="184"/>
      <c r="R27" s="185"/>
      <c r="S27" s="185"/>
      <c r="T27" s="186"/>
      <c r="U27" s="184">
        <f>ROUND(U26/'61'!AC26*100,1)</f>
        <v>2</v>
      </c>
      <c r="V27" s="185"/>
      <c r="W27" s="185"/>
      <c r="X27" s="186"/>
      <c r="Y27" s="184"/>
      <c r="Z27" s="185"/>
      <c r="AA27" s="185"/>
      <c r="AB27" s="186"/>
      <c r="AC27" s="184">
        <f>ROUND(AC26/'61'!AC26*100,1)</f>
        <v>1.7</v>
      </c>
      <c r="AD27" s="185"/>
      <c r="AE27" s="185"/>
      <c r="AF27" s="186"/>
      <c r="AG27" s="184"/>
      <c r="AH27" s="185"/>
      <c r="AI27" s="185"/>
      <c r="AJ27" s="186"/>
      <c r="AK27" s="184">
        <f>ROUND(AK26/'61'!AC26*100,1)</f>
        <v>1.8</v>
      </c>
      <c r="AL27" s="185"/>
      <c r="AM27" s="185"/>
      <c r="AN27" s="245"/>
    </row>
  </sheetData>
  <sheetProtection/>
  <mergeCells count="196">
    <mergeCell ref="M9:P9"/>
    <mergeCell ref="I9:L9"/>
    <mergeCell ref="A5:Q6"/>
    <mergeCell ref="Q7:X8"/>
    <mergeCell ref="I7:P8"/>
    <mergeCell ref="A7:H8"/>
    <mergeCell ref="E9:H9"/>
    <mergeCell ref="A9:D9"/>
    <mergeCell ref="AG7:AN8"/>
    <mergeCell ref="Y7:AF8"/>
    <mergeCell ref="U9:X9"/>
    <mergeCell ref="Q9:T9"/>
    <mergeCell ref="AK10:AN10"/>
    <mergeCell ref="AG10:AJ10"/>
    <mergeCell ref="Y9:AB9"/>
    <mergeCell ref="AC9:AF9"/>
    <mergeCell ref="AG9:AJ9"/>
    <mergeCell ref="AK9:AN9"/>
    <mergeCell ref="E10:H10"/>
    <mergeCell ref="A10:D10"/>
    <mergeCell ref="AC10:AF10"/>
    <mergeCell ref="Y10:AB10"/>
    <mergeCell ref="U10:X10"/>
    <mergeCell ref="Q10:T10"/>
    <mergeCell ref="M10:P10"/>
    <mergeCell ref="I10:L10"/>
    <mergeCell ref="A11:D11"/>
    <mergeCell ref="Q13:T13"/>
    <mergeCell ref="M13:P13"/>
    <mergeCell ref="I13:L13"/>
    <mergeCell ref="E13:H13"/>
    <mergeCell ref="A13:D13"/>
    <mergeCell ref="E12:H12"/>
    <mergeCell ref="A12:D12"/>
    <mergeCell ref="E11:H11"/>
    <mergeCell ref="I12:L12"/>
    <mergeCell ref="AK11:AN11"/>
    <mergeCell ref="AG11:AJ11"/>
    <mergeCell ref="AC11:AF11"/>
    <mergeCell ref="Y11:AB11"/>
    <mergeCell ref="AK12:AN12"/>
    <mergeCell ref="AG12:AJ12"/>
    <mergeCell ref="AC12:AF12"/>
    <mergeCell ref="Y12:AB12"/>
    <mergeCell ref="A14:D14"/>
    <mergeCell ref="AC14:AF14"/>
    <mergeCell ref="AG14:AJ14"/>
    <mergeCell ref="U11:X11"/>
    <mergeCell ref="Q11:T11"/>
    <mergeCell ref="M11:P11"/>
    <mergeCell ref="I11:L11"/>
    <mergeCell ref="U12:X12"/>
    <mergeCell ref="Q12:T12"/>
    <mergeCell ref="M12:P12"/>
    <mergeCell ref="Y13:AB13"/>
    <mergeCell ref="U13:X13"/>
    <mergeCell ref="AK14:AN14"/>
    <mergeCell ref="AK13:AN13"/>
    <mergeCell ref="AG13:AJ13"/>
    <mergeCell ref="AC13:AF13"/>
    <mergeCell ref="U14:X14"/>
    <mergeCell ref="Y14:AB14"/>
    <mergeCell ref="A15:D15"/>
    <mergeCell ref="E15:H15"/>
    <mergeCell ref="I15:L15"/>
    <mergeCell ref="M15:P15"/>
    <mergeCell ref="A21:D21"/>
    <mergeCell ref="A22:D22"/>
    <mergeCell ref="AG18:AJ18"/>
    <mergeCell ref="AK18:AN18"/>
    <mergeCell ref="U19:X19"/>
    <mergeCell ref="Y19:AB19"/>
    <mergeCell ref="AK19:AN19"/>
    <mergeCell ref="E19:H19"/>
    <mergeCell ref="I19:L19"/>
    <mergeCell ref="M19:P19"/>
    <mergeCell ref="I16:L16"/>
    <mergeCell ref="M16:P16"/>
    <mergeCell ref="AG16:AJ16"/>
    <mergeCell ref="AK16:AN16"/>
    <mergeCell ref="Q16:T16"/>
    <mergeCell ref="U16:X16"/>
    <mergeCell ref="Y16:AB16"/>
    <mergeCell ref="AC16:AF16"/>
    <mergeCell ref="A19:D19"/>
    <mergeCell ref="A20:D20"/>
    <mergeCell ref="A16:D16"/>
    <mergeCell ref="E16:H16"/>
    <mergeCell ref="M22:P22"/>
    <mergeCell ref="Q22:T22"/>
    <mergeCell ref="AG15:AJ15"/>
    <mergeCell ref="AK15:AN15"/>
    <mergeCell ref="Y15:AB15"/>
    <mergeCell ref="AC15:AF15"/>
    <mergeCell ref="Q15:T15"/>
    <mergeCell ref="U15:X15"/>
    <mergeCell ref="AK20:AN20"/>
    <mergeCell ref="AK21:AN21"/>
    <mergeCell ref="Q19:T19"/>
    <mergeCell ref="A27:D27"/>
    <mergeCell ref="A23:D23"/>
    <mergeCell ref="A24:D24"/>
    <mergeCell ref="A25:D25"/>
    <mergeCell ref="A26:D26"/>
    <mergeCell ref="E22:H22"/>
    <mergeCell ref="I22:L22"/>
    <mergeCell ref="Y22:AB22"/>
    <mergeCell ref="AC22:AF22"/>
    <mergeCell ref="AG22:AJ22"/>
    <mergeCell ref="Y21:AB21"/>
    <mergeCell ref="AC21:AF21"/>
    <mergeCell ref="AG21:AJ21"/>
    <mergeCell ref="U24:X24"/>
    <mergeCell ref="AK22:AN22"/>
    <mergeCell ref="Y24:AB24"/>
    <mergeCell ref="Q23:T23"/>
    <mergeCell ref="U23:X23"/>
    <mergeCell ref="Y23:AB23"/>
    <mergeCell ref="AK24:AN24"/>
    <mergeCell ref="AC24:AF24"/>
    <mergeCell ref="AK23:AN23"/>
    <mergeCell ref="U22:X22"/>
    <mergeCell ref="M25:P25"/>
    <mergeCell ref="Q25:T25"/>
    <mergeCell ref="E26:H26"/>
    <mergeCell ref="I26:L26"/>
    <mergeCell ref="M26:P26"/>
    <mergeCell ref="Q26:T26"/>
    <mergeCell ref="I14:L14"/>
    <mergeCell ref="M14:P14"/>
    <mergeCell ref="Q14:T14"/>
    <mergeCell ref="AK27:AN27"/>
    <mergeCell ref="U26:X26"/>
    <mergeCell ref="Y26:AB26"/>
    <mergeCell ref="AC26:AF26"/>
    <mergeCell ref="AG26:AJ26"/>
    <mergeCell ref="U27:X27"/>
    <mergeCell ref="Y27:AB27"/>
    <mergeCell ref="AK25:AN25"/>
    <mergeCell ref="E27:H27"/>
    <mergeCell ref="I27:L27"/>
    <mergeCell ref="M27:P27"/>
    <mergeCell ref="Q27:T27"/>
    <mergeCell ref="AC27:AF27"/>
    <mergeCell ref="AG27:AJ27"/>
    <mergeCell ref="AK26:AN26"/>
    <mergeCell ref="E25:H25"/>
    <mergeCell ref="I25:L25"/>
    <mergeCell ref="U25:X25"/>
    <mergeCell ref="Y25:AB25"/>
    <mergeCell ref="AC25:AF25"/>
    <mergeCell ref="AG25:AJ25"/>
    <mergeCell ref="E23:H23"/>
    <mergeCell ref="I23:L23"/>
    <mergeCell ref="M23:P23"/>
    <mergeCell ref="AG24:AJ24"/>
    <mergeCell ref="AC23:AF23"/>
    <mergeCell ref="AG23:AJ23"/>
    <mergeCell ref="E24:H24"/>
    <mergeCell ref="I24:L24"/>
    <mergeCell ref="M24:P24"/>
    <mergeCell ref="Q24:T24"/>
    <mergeCell ref="E17:H17"/>
    <mergeCell ref="I17:L17"/>
    <mergeCell ref="M17:P17"/>
    <mergeCell ref="Q17:T17"/>
    <mergeCell ref="E14:H14"/>
    <mergeCell ref="AK17:AN17"/>
    <mergeCell ref="A18:D18"/>
    <mergeCell ref="E18:H18"/>
    <mergeCell ref="I18:L18"/>
    <mergeCell ref="M18:P18"/>
    <mergeCell ref="Q18:T18"/>
    <mergeCell ref="U18:X18"/>
    <mergeCell ref="Y18:AB18"/>
    <mergeCell ref="A17:D17"/>
    <mergeCell ref="AG17:AJ17"/>
    <mergeCell ref="AG19:AJ19"/>
    <mergeCell ref="Y17:AB17"/>
    <mergeCell ref="AG20:AJ20"/>
    <mergeCell ref="AC19:AF19"/>
    <mergeCell ref="AC18:AF18"/>
    <mergeCell ref="AC17:AF17"/>
    <mergeCell ref="U17:X17"/>
    <mergeCell ref="Y20:AB20"/>
    <mergeCell ref="AC20:AF20"/>
    <mergeCell ref="E20:H20"/>
    <mergeCell ref="I20:L20"/>
    <mergeCell ref="E21:H21"/>
    <mergeCell ref="I21:L21"/>
    <mergeCell ref="M21:P21"/>
    <mergeCell ref="U20:X20"/>
    <mergeCell ref="Q21:T21"/>
    <mergeCell ref="U21:X21"/>
    <mergeCell ref="M20:P20"/>
    <mergeCell ref="Q20:T20"/>
  </mergeCells>
  <dataValidations count="2">
    <dataValidation type="whole" allowBlank="1" showInputMessage="1" showErrorMessage="1" errorTitle="入力エラー" error="数値以外の入力または、10桁以上の入力は行えません。" sqref="E11:E12 AC20:AC21 M20:M21 E20:E21 AC17:AC18 U17:U18 M17:M18 E17:E18 AC11:AC12 U11:U12 M11:M12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A11:A12 Y20:Y21 Q20:Q21 I20:I21 A20:A21 Y17:Y18 Q17:Q18 I17:I18 A17:A18 Y11:Y12 Q11:Q12 I11:I12">
      <formula1>-99999</formula1>
      <formula2>999999</formula2>
    </dataValidation>
  </dataValidations>
  <printOptions horizontalCentered="1" verticalCentered="1"/>
  <pageMargins left="0.7874015748031497" right="0.7874015748031497" top="0.3937007874015748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AM27"/>
  <sheetViews>
    <sheetView zoomScale="75" zoomScaleNormal="75" zoomScalePageLayoutView="0" workbookViewId="0" topLeftCell="A1">
      <selection activeCell="F2" sqref="F2"/>
    </sheetView>
  </sheetViews>
  <sheetFormatPr defaultColWidth="2.625" defaultRowHeight="13.5"/>
  <cols>
    <col min="1" max="6" width="2.625" style="20" customWidth="1"/>
    <col min="7" max="7" width="1.875" style="20" customWidth="1"/>
    <col min="8" max="8" width="2.625" style="20" customWidth="1"/>
    <col min="9" max="10" width="2.25390625" style="20" customWidth="1"/>
    <col min="11" max="11" width="2.125" style="20" customWidth="1"/>
    <col min="12" max="12" width="3.125" style="20" customWidth="1"/>
    <col min="13" max="18" width="2.625" style="20" customWidth="1"/>
    <col min="19" max="19" width="1.625" style="20" customWidth="1"/>
    <col min="20" max="20" width="2.625" style="20" customWidth="1"/>
    <col min="21" max="21" width="3.125" style="20" customWidth="1"/>
    <col min="22" max="26" width="2.625" style="20" customWidth="1"/>
    <col min="27" max="27" width="1.625" style="20" customWidth="1"/>
    <col min="28" max="31" width="3.125" style="20" customWidth="1"/>
    <col min="32" max="34" width="2.625" style="20" customWidth="1"/>
    <col min="35" max="35" width="2.125" style="20" customWidth="1"/>
    <col min="36" max="39" width="3.125" style="20" customWidth="1"/>
    <col min="40" max="16384" width="2.625" style="20" customWidth="1"/>
  </cols>
  <sheetData>
    <row r="1" ht="34.5" customHeight="1"/>
    <row r="5" spans="1:19" ht="13.5">
      <c r="A5" s="196" t="s">
        <v>14</v>
      </c>
      <c r="B5" s="196"/>
      <c r="C5" s="196"/>
      <c r="D5" s="196"/>
      <c r="E5" s="196"/>
      <c r="F5" s="196"/>
      <c r="G5" s="196"/>
      <c r="H5" s="196"/>
      <c r="I5" s="196"/>
      <c r="J5" s="196"/>
      <c r="K5" s="21"/>
      <c r="L5" s="21"/>
      <c r="M5" s="21"/>
      <c r="N5" s="21"/>
      <c r="O5" s="21"/>
      <c r="P5" s="21"/>
      <c r="Q5" s="22"/>
      <c r="R5" s="22"/>
      <c r="S5" s="22"/>
    </row>
    <row r="6" spans="1:19" ht="14.25" thickBo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34"/>
      <c r="L6" s="34"/>
      <c r="M6" s="34"/>
      <c r="N6" s="34"/>
      <c r="O6" s="34"/>
      <c r="P6" s="34"/>
      <c r="Q6" s="24"/>
      <c r="R6" s="24"/>
      <c r="S6" s="24"/>
    </row>
    <row r="7" spans="1:39" ht="23.25" customHeight="1">
      <c r="A7" s="56" t="s">
        <v>144</v>
      </c>
      <c r="B7" s="57"/>
      <c r="C7" s="57"/>
      <c r="D7" s="57"/>
      <c r="E7" s="57"/>
      <c r="F7" s="57"/>
      <c r="G7" s="57"/>
      <c r="H7" s="55" t="s">
        <v>70</v>
      </c>
      <c r="I7" s="55"/>
      <c r="J7" s="55"/>
      <c r="K7" s="55"/>
      <c r="L7" s="55"/>
      <c r="M7" s="55"/>
      <c r="N7" s="55"/>
      <c r="O7" s="55"/>
      <c r="P7" s="55" t="s">
        <v>71</v>
      </c>
      <c r="Q7" s="55"/>
      <c r="R7" s="55"/>
      <c r="S7" s="55"/>
      <c r="T7" s="55"/>
      <c r="U7" s="55"/>
      <c r="V7" s="55"/>
      <c r="W7" s="55"/>
      <c r="X7" s="55" t="s">
        <v>185</v>
      </c>
      <c r="Y7" s="55"/>
      <c r="Z7" s="55"/>
      <c r="AA7" s="55"/>
      <c r="AB7" s="55"/>
      <c r="AC7" s="55"/>
      <c r="AD7" s="55"/>
      <c r="AE7" s="55"/>
      <c r="AF7" s="55" t="s">
        <v>72</v>
      </c>
      <c r="AG7" s="55"/>
      <c r="AH7" s="55"/>
      <c r="AI7" s="55"/>
      <c r="AJ7" s="55"/>
      <c r="AK7" s="55"/>
      <c r="AL7" s="55"/>
      <c r="AM7" s="55"/>
    </row>
    <row r="8" spans="1:39" ht="23.25" customHeight="1">
      <c r="A8" s="59"/>
      <c r="B8" s="60"/>
      <c r="C8" s="60"/>
      <c r="D8" s="60"/>
      <c r="E8" s="60"/>
      <c r="F8" s="60"/>
      <c r="G8" s="60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</row>
    <row r="9" spans="1:39" ht="21" customHeight="1">
      <c r="A9" s="59"/>
      <c r="B9" s="60"/>
      <c r="C9" s="60"/>
      <c r="D9" s="60"/>
      <c r="E9" s="60"/>
      <c r="F9" s="60"/>
      <c r="G9" s="60"/>
      <c r="H9" s="305" t="s">
        <v>145</v>
      </c>
      <c r="I9" s="305"/>
      <c r="J9" s="305"/>
      <c r="K9" s="305"/>
      <c r="L9" s="305" t="s">
        <v>146</v>
      </c>
      <c r="M9" s="305"/>
      <c r="N9" s="305"/>
      <c r="O9" s="305"/>
      <c r="P9" s="305" t="s">
        <v>145</v>
      </c>
      <c r="Q9" s="305"/>
      <c r="R9" s="305"/>
      <c r="S9" s="305"/>
      <c r="T9" s="305" t="s">
        <v>146</v>
      </c>
      <c r="U9" s="305"/>
      <c r="V9" s="305"/>
      <c r="W9" s="305"/>
      <c r="X9" s="305" t="s">
        <v>145</v>
      </c>
      <c r="Y9" s="305"/>
      <c r="Z9" s="305"/>
      <c r="AA9" s="305"/>
      <c r="AB9" s="305" t="s">
        <v>146</v>
      </c>
      <c r="AC9" s="305"/>
      <c r="AD9" s="305"/>
      <c r="AE9" s="305"/>
      <c r="AF9" s="305" t="s">
        <v>145</v>
      </c>
      <c r="AG9" s="305"/>
      <c r="AH9" s="305"/>
      <c r="AI9" s="305"/>
      <c r="AJ9" s="305" t="s">
        <v>146</v>
      </c>
      <c r="AK9" s="305"/>
      <c r="AL9" s="305"/>
      <c r="AM9" s="305"/>
    </row>
    <row r="10" spans="1:39" ht="21" customHeight="1">
      <c r="A10" s="59"/>
      <c r="B10" s="60"/>
      <c r="C10" s="60"/>
      <c r="D10" s="60"/>
      <c r="E10" s="60"/>
      <c r="F10" s="60"/>
      <c r="G10" s="60"/>
      <c r="H10" s="308" t="s">
        <v>153</v>
      </c>
      <c r="I10" s="308"/>
      <c r="J10" s="308"/>
      <c r="K10" s="308"/>
      <c r="L10" s="307" t="s">
        <v>147</v>
      </c>
      <c r="M10" s="307"/>
      <c r="N10" s="307"/>
      <c r="O10" s="307"/>
      <c r="P10" s="308" t="s">
        <v>219</v>
      </c>
      <c r="Q10" s="308"/>
      <c r="R10" s="308"/>
      <c r="S10" s="308"/>
      <c r="T10" s="307" t="s">
        <v>143</v>
      </c>
      <c r="U10" s="307"/>
      <c r="V10" s="307"/>
      <c r="W10" s="307"/>
      <c r="X10" s="308" t="s">
        <v>218</v>
      </c>
      <c r="Y10" s="308"/>
      <c r="Z10" s="308"/>
      <c r="AA10" s="308"/>
      <c r="AB10" s="307" t="s">
        <v>147</v>
      </c>
      <c r="AC10" s="307"/>
      <c r="AD10" s="307"/>
      <c r="AE10" s="307"/>
      <c r="AF10" s="309" t="s">
        <v>218</v>
      </c>
      <c r="AG10" s="309"/>
      <c r="AH10" s="309"/>
      <c r="AI10" s="309"/>
      <c r="AJ10" s="306" t="s">
        <v>143</v>
      </c>
      <c r="AK10" s="307"/>
      <c r="AL10" s="307"/>
      <c r="AM10" s="307"/>
    </row>
    <row r="11" spans="1:39" ht="42" customHeight="1">
      <c r="A11" s="293" t="s">
        <v>182</v>
      </c>
      <c r="B11" s="76"/>
      <c r="C11" s="223"/>
      <c r="D11" s="258" t="s">
        <v>63</v>
      </c>
      <c r="E11" s="253"/>
      <c r="F11" s="253"/>
      <c r="G11" s="254"/>
      <c r="H11" s="181">
        <v>138</v>
      </c>
      <c r="I11" s="182"/>
      <c r="J11" s="182"/>
      <c r="K11" s="183"/>
      <c r="L11" s="181">
        <v>528632</v>
      </c>
      <c r="M11" s="182"/>
      <c r="N11" s="182"/>
      <c r="O11" s="183"/>
      <c r="P11" s="181">
        <v>144</v>
      </c>
      <c r="Q11" s="182"/>
      <c r="R11" s="182"/>
      <c r="S11" s="183"/>
      <c r="T11" s="181">
        <v>568943</v>
      </c>
      <c r="U11" s="182"/>
      <c r="V11" s="182"/>
      <c r="W11" s="183"/>
      <c r="X11" s="181">
        <v>1056</v>
      </c>
      <c r="Y11" s="182"/>
      <c r="Z11" s="182"/>
      <c r="AA11" s="183"/>
      <c r="AB11" s="181">
        <v>4671072</v>
      </c>
      <c r="AC11" s="182"/>
      <c r="AD11" s="182"/>
      <c r="AE11" s="183"/>
      <c r="AF11" s="181">
        <v>704</v>
      </c>
      <c r="AG11" s="182"/>
      <c r="AH11" s="182"/>
      <c r="AI11" s="183"/>
      <c r="AJ11" s="181">
        <v>3814599</v>
      </c>
      <c r="AK11" s="182"/>
      <c r="AL11" s="182"/>
      <c r="AM11" s="183"/>
    </row>
    <row r="12" spans="1:39" ht="42" customHeight="1">
      <c r="A12" s="294"/>
      <c r="B12" s="211"/>
      <c r="C12" s="223"/>
      <c r="D12" s="297" t="s">
        <v>64</v>
      </c>
      <c r="E12" s="298"/>
      <c r="F12" s="298"/>
      <c r="G12" s="299"/>
      <c r="H12" s="181">
        <v>11</v>
      </c>
      <c r="I12" s="182"/>
      <c r="J12" s="182"/>
      <c r="K12" s="183"/>
      <c r="L12" s="181">
        <v>42273</v>
      </c>
      <c r="M12" s="182"/>
      <c r="N12" s="182"/>
      <c r="O12" s="183"/>
      <c r="P12" s="181">
        <v>12</v>
      </c>
      <c r="Q12" s="182"/>
      <c r="R12" s="182"/>
      <c r="S12" s="183"/>
      <c r="T12" s="181">
        <v>47411</v>
      </c>
      <c r="U12" s="182"/>
      <c r="V12" s="182"/>
      <c r="W12" s="183"/>
      <c r="X12" s="181">
        <v>75</v>
      </c>
      <c r="Y12" s="182"/>
      <c r="Z12" s="182"/>
      <c r="AA12" s="183"/>
      <c r="AB12" s="181">
        <v>326128</v>
      </c>
      <c r="AC12" s="182"/>
      <c r="AD12" s="182"/>
      <c r="AE12" s="183"/>
      <c r="AF12" s="181">
        <v>21</v>
      </c>
      <c r="AG12" s="182"/>
      <c r="AH12" s="182"/>
      <c r="AI12" s="183"/>
      <c r="AJ12" s="181">
        <v>108587</v>
      </c>
      <c r="AK12" s="182"/>
      <c r="AL12" s="182"/>
      <c r="AM12" s="183"/>
    </row>
    <row r="13" spans="1:39" ht="42" customHeight="1">
      <c r="A13" s="295"/>
      <c r="B13" s="222"/>
      <c r="C13" s="296"/>
      <c r="D13" s="297" t="s">
        <v>32</v>
      </c>
      <c r="E13" s="298"/>
      <c r="F13" s="298"/>
      <c r="G13" s="299"/>
      <c r="H13" s="204">
        <f>SUM(H11:K12)</f>
        <v>149</v>
      </c>
      <c r="I13" s="205"/>
      <c r="J13" s="205"/>
      <c r="K13" s="206"/>
      <c r="L13" s="204">
        <f>SUM(L11:O12)</f>
        <v>570905</v>
      </c>
      <c r="M13" s="205"/>
      <c r="N13" s="205"/>
      <c r="O13" s="206"/>
      <c r="P13" s="204">
        <f>SUM(P11:S12)</f>
        <v>156</v>
      </c>
      <c r="Q13" s="205"/>
      <c r="R13" s="205"/>
      <c r="S13" s="206"/>
      <c r="T13" s="204">
        <f>SUM(T11:W12)</f>
        <v>616354</v>
      </c>
      <c r="U13" s="205"/>
      <c r="V13" s="205"/>
      <c r="W13" s="206"/>
      <c r="X13" s="204">
        <f>SUM(X11:AA12)</f>
        <v>1131</v>
      </c>
      <c r="Y13" s="205"/>
      <c r="Z13" s="205"/>
      <c r="AA13" s="206"/>
      <c r="AB13" s="204">
        <f>SUM(AB11:AE12)</f>
        <v>4997200</v>
      </c>
      <c r="AC13" s="205"/>
      <c r="AD13" s="205"/>
      <c r="AE13" s="206"/>
      <c r="AF13" s="204">
        <f>SUM(AF11:AI12)</f>
        <v>725</v>
      </c>
      <c r="AG13" s="205"/>
      <c r="AH13" s="205"/>
      <c r="AI13" s="206"/>
      <c r="AJ13" s="204">
        <f>SUM(AJ11:AM12)</f>
        <v>3923186</v>
      </c>
      <c r="AK13" s="205"/>
      <c r="AL13" s="205"/>
      <c r="AM13" s="206"/>
    </row>
    <row r="14" spans="1:39" ht="42" customHeight="1">
      <c r="A14" s="310" t="s">
        <v>35</v>
      </c>
      <c r="B14" s="219"/>
      <c r="C14" s="312"/>
      <c r="D14" s="300" t="s">
        <v>63</v>
      </c>
      <c r="E14" s="301"/>
      <c r="F14" s="301"/>
      <c r="G14" s="302"/>
      <c r="H14" s="181">
        <v>0</v>
      </c>
      <c r="I14" s="182"/>
      <c r="J14" s="182"/>
      <c r="K14" s="183"/>
      <c r="L14" s="181">
        <v>0</v>
      </c>
      <c r="M14" s="182"/>
      <c r="N14" s="182"/>
      <c r="O14" s="183"/>
      <c r="P14" s="181">
        <v>0</v>
      </c>
      <c r="Q14" s="182"/>
      <c r="R14" s="182"/>
      <c r="S14" s="183"/>
      <c r="T14" s="181">
        <v>0</v>
      </c>
      <c r="U14" s="182"/>
      <c r="V14" s="182"/>
      <c r="W14" s="183"/>
      <c r="X14" s="181">
        <v>0</v>
      </c>
      <c r="Y14" s="182"/>
      <c r="Z14" s="182"/>
      <c r="AA14" s="183"/>
      <c r="AB14" s="181">
        <v>0</v>
      </c>
      <c r="AC14" s="182"/>
      <c r="AD14" s="182"/>
      <c r="AE14" s="183"/>
      <c r="AF14" s="181">
        <v>0</v>
      </c>
      <c r="AG14" s="182"/>
      <c r="AH14" s="182"/>
      <c r="AI14" s="183"/>
      <c r="AJ14" s="181">
        <v>0</v>
      </c>
      <c r="AK14" s="182"/>
      <c r="AL14" s="182"/>
      <c r="AM14" s="183"/>
    </row>
    <row r="15" spans="1:39" ht="42" customHeight="1">
      <c r="A15" s="294"/>
      <c r="B15" s="211"/>
      <c r="C15" s="223"/>
      <c r="D15" s="297" t="s">
        <v>64</v>
      </c>
      <c r="E15" s="298"/>
      <c r="F15" s="298"/>
      <c r="G15" s="299"/>
      <c r="H15" s="181">
        <v>0</v>
      </c>
      <c r="I15" s="182"/>
      <c r="J15" s="182"/>
      <c r="K15" s="183"/>
      <c r="L15" s="181">
        <v>0</v>
      </c>
      <c r="M15" s="182"/>
      <c r="N15" s="182"/>
      <c r="O15" s="183"/>
      <c r="P15" s="181">
        <v>0</v>
      </c>
      <c r="Q15" s="182"/>
      <c r="R15" s="182"/>
      <c r="S15" s="183"/>
      <c r="T15" s="181">
        <v>0</v>
      </c>
      <c r="U15" s="182"/>
      <c r="V15" s="182"/>
      <c r="W15" s="183"/>
      <c r="X15" s="181">
        <v>0</v>
      </c>
      <c r="Y15" s="182"/>
      <c r="Z15" s="182"/>
      <c r="AA15" s="183"/>
      <c r="AB15" s="181">
        <v>0</v>
      </c>
      <c r="AC15" s="182"/>
      <c r="AD15" s="182"/>
      <c r="AE15" s="183"/>
      <c r="AF15" s="181">
        <v>0</v>
      </c>
      <c r="AG15" s="182"/>
      <c r="AH15" s="182"/>
      <c r="AI15" s="183"/>
      <c r="AJ15" s="181">
        <v>0</v>
      </c>
      <c r="AK15" s="182"/>
      <c r="AL15" s="182"/>
      <c r="AM15" s="183"/>
    </row>
    <row r="16" spans="1:39" ht="42" customHeight="1">
      <c r="A16" s="295"/>
      <c r="B16" s="211"/>
      <c r="C16" s="223"/>
      <c r="D16" s="297" t="s">
        <v>32</v>
      </c>
      <c r="E16" s="298"/>
      <c r="F16" s="298"/>
      <c r="G16" s="299"/>
      <c r="H16" s="204">
        <f>SUM(H14:K15)</f>
        <v>0</v>
      </c>
      <c r="I16" s="205"/>
      <c r="J16" s="205"/>
      <c r="K16" s="206"/>
      <c r="L16" s="204">
        <f>SUM(L14:O15)</f>
        <v>0</v>
      </c>
      <c r="M16" s="205"/>
      <c r="N16" s="205"/>
      <c r="O16" s="206"/>
      <c r="P16" s="204">
        <f>SUM(P14:S15)</f>
        <v>0</v>
      </c>
      <c r="Q16" s="205"/>
      <c r="R16" s="205"/>
      <c r="S16" s="206"/>
      <c r="T16" s="204">
        <f>SUM(T14:W15)</f>
        <v>0</v>
      </c>
      <c r="U16" s="205"/>
      <c r="V16" s="205"/>
      <c r="W16" s="206"/>
      <c r="X16" s="204">
        <f>SUM(X14:AA15)</f>
        <v>0</v>
      </c>
      <c r="Y16" s="205"/>
      <c r="Z16" s="205"/>
      <c r="AA16" s="206"/>
      <c r="AB16" s="204">
        <f>SUM(AB14:AE15)</f>
        <v>0</v>
      </c>
      <c r="AC16" s="205"/>
      <c r="AD16" s="205"/>
      <c r="AE16" s="206"/>
      <c r="AF16" s="204">
        <f>SUM(AF14:AI15)</f>
        <v>0</v>
      </c>
      <c r="AG16" s="205"/>
      <c r="AH16" s="205"/>
      <c r="AI16" s="206"/>
      <c r="AJ16" s="204">
        <f>SUM(AJ14:AM15)</f>
        <v>0</v>
      </c>
      <c r="AK16" s="205"/>
      <c r="AL16" s="205"/>
      <c r="AM16" s="206"/>
    </row>
    <row r="17" spans="1:39" ht="42" customHeight="1">
      <c r="A17" s="310" t="s">
        <v>20</v>
      </c>
      <c r="B17" s="124" t="s">
        <v>148</v>
      </c>
      <c r="C17" s="124"/>
      <c r="D17" s="298" t="s">
        <v>63</v>
      </c>
      <c r="E17" s="298"/>
      <c r="F17" s="298"/>
      <c r="G17" s="299"/>
      <c r="H17" s="181">
        <v>34</v>
      </c>
      <c r="I17" s="182"/>
      <c r="J17" s="182"/>
      <c r="K17" s="183"/>
      <c r="L17" s="181">
        <v>130868</v>
      </c>
      <c r="M17" s="182"/>
      <c r="N17" s="182"/>
      <c r="O17" s="183"/>
      <c r="P17" s="181">
        <v>31</v>
      </c>
      <c r="Q17" s="182"/>
      <c r="R17" s="182"/>
      <c r="S17" s="183"/>
      <c r="T17" s="181">
        <v>122593</v>
      </c>
      <c r="U17" s="182"/>
      <c r="V17" s="182"/>
      <c r="W17" s="183"/>
      <c r="X17" s="181">
        <v>228</v>
      </c>
      <c r="Y17" s="182"/>
      <c r="Z17" s="182"/>
      <c r="AA17" s="183"/>
      <c r="AB17" s="181">
        <v>1017388</v>
      </c>
      <c r="AC17" s="182"/>
      <c r="AD17" s="182"/>
      <c r="AE17" s="183"/>
      <c r="AF17" s="181">
        <v>148</v>
      </c>
      <c r="AG17" s="182"/>
      <c r="AH17" s="182"/>
      <c r="AI17" s="183"/>
      <c r="AJ17" s="181">
        <v>794044</v>
      </c>
      <c r="AK17" s="182"/>
      <c r="AL17" s="182"/>
      <c r="AM17" s="183"/>
    </row>
    <row r="18" spans="1:39" ht="42" customHeight="1">
      <c r="A18" s="294"/>
      <c r="B18" s="124"/>
      <c r="C18" s="124"/>
      <c r="D18" s="298" t="s">
        <v>64</v>
      </c>
      <c r="E18" s="298"/>
      <c r="F18" s="298"/>
      <c r="G18" s="299"/>
      <c r="H18" s="181">
        <v>3</v>
      </c>
      <c r="I18" s="182"/>
      <c r="J18" s="182"/>
      <c r="K18" s="183"/>
      <c r="L18" s="181">
        <v>11602</v>
      </c>
      <c r="M18" s="182"/>
      <c r="N18" s="182"/>
      <c r="O18" s="183"/>
      <c r="P18" s="181">
        <v>3</v>
      </c>
      <c r="Q18" s="182"/>
      <c r="R18" s="182"/>
      <c r="S18" s="183"/>
      <c r="T18" s="181">
        <v>11861</v>
      </c>
      <c r="U18" s="182"/>
      <c r="V18" s="182"/>
      <c r="W18" s="183"/>
      <c r="X18" s="181">
        <v>15</v>
      </c>
      <c r="Y18" s="182"/>
      <c r="Z18" s="182"/>
      <c r="AA18" s="183"/>
      <c r="AB18" s="181">
        <v>67239</v>
      </c>
      <c r="AC18" s="182"/>
      <c r="AD18" s="182"/>
      <c r="AE18" s="183"/>
      <c r="AF18" s="181">
        <v>6</v>
      </c>
      <c r="AG18" s="182"/>
      <c r="AH18" s="182"/>
      <c r="AI18" s="183"/>
      <c r="AJ18" s="181">
        <v>30436</v>
      </c>
      <c r="AK18" s="182"/>
      <c r="AL18" s="182"/>
      <c r="AM18" s="183"/>
    </row>
    <row r="19" spans="1:39" ht="42" customHeight="1">
      <c r="A19" s="294"/>
      <c r="B19" s="124"/>
      <c r="C19" s="124"/>
      <c r="D19" s="298" t="s">
        <v>32</v>
      </c>
      <c r="E19" s="298"/>
      <c r="F19" s="298"/>
      <c r="G19" s="299"/>
      <c r="H19" s="204">
        <f>SUM(H17:K18)</f>
        <v>37</v>
      </c>
      <c r="I19" s="205"/>
      <c r="J19" s="205"/>
      <c r="K19" s="206"/>
      <c r="L19" s="204">
        <f>SUM(L17:O18)</f>
        <v>142470</v>
      </c>
      <c r="M19" s="205"/>
      <c r="N19" s="205"/>
      <c r="O19" s="206"/>
      <c r="P19" s="204">
        <f>SUM(P17:S18)</f>
        <v>34</v>
      </c>
      <c r="Q19" s="205"/>
      <c r="R19" s="205"/>
      <c r="S19" s="206"/>
      <c r="T19" s="204">
        <f>SUM(T17:W18)</f>
        <v>134454</v>
      </c>
      <c r="U19" s="205"/>
      <c r="V19" s="205"/>
      <c r="W19" s="206"/>
      <c r="X19" s="204">
        <f>SUM(X17:AA18)</f>
        <v>243</v>
      </c>
      <c r="Y19" s="205"/>
      <c r="Z19" s="205"/>
      <c r="AA19" s="206"/>
      <c r="AB19" s="204">
        <f>SUM(AB17:AE18)</f>
        <v>1084627</v>
      </c>
      <c r="AC19" s="205"/>
      <c r="AD19" s="205"/>
      <c r="AE19" s="206"/>
      <c r="AF19" s="204">
        <f>SUM(AF17:AI18)</f>
        <v>154</v>
      </c>
      <c r="AG19" s="205"/>
      <c r="AH19" s="205"/>
      <c r="AI19" s="206"/>
      <c r="AJ19" s="204">
        <f>SUM(AJ17:AM18)</f>
        <v>824480</v>
      </c>
      <c r="AK19" s="205"/>
      <c r="AL19" s="205"/>
      <c r="AM19" s="206"/>
    </row>
    <row r="20" spans="1:39" ht="42" customHeight="1">
      <c r="A20" s="294"/>
      <c r="B20" s="124" t="s">
        <v>184</v>
      </c>
      <c r="C20" s="124"/>
      <c r="D20" s="303" t="s">
        <v>63</v>
      </c>
      <c r="E20" s="303"/>
      <c r="F20" s="303"/>
      <c r="G20" s="304"/>
      <c r="H20" s="181">
        <v>2</v>
      </c>
      <c r="I20" s="182"/>
      <c r="J20" s="182"/>
      <c r="K20" s="183"/>
      <c r="L20" s="181">
        <v>7664</v>
      </c>
      <c r="M20" s="182"/>
      <c r="N20" s="182"/>
      <c r="O20" s="183"/>
      <c r="P20" s="181">
        <v>1</v>
      </c>
      <c r="Q20" s="182"/>
      <c r="R20" s="182"/>
      <c r="S20" s="183"/>
      <c r="T20" s="181">
        <v>3944</v>
      </c>
      <c r="U20" s="182"/>
      <c r="V20" s="182"/>
      <c r="W20" s="183"/>
      <c r="X20" s="181">
        <v>6</v>
      </c>
      <c r="Y20" s="182"/>
      <c r="Z20" s="182"/>
      <c r="AA20" s="183"/>
      <c r="AB20" s="181">
        <v>26916</v>
      </c>
      <c r="AC20" s="182"/>
      <c r="AD20" s="182"/>
      <c r="AE20" s="183"/>
      <c r="AF20" s="181">
        <v>5</v>
      </c>
      <c r="AG20" s="182"/>
      <c r="AH20" s="182"/>
      <c r="AI20" s="183"/>
      <c r="AJ20" s="181">
        <v>25812</v>
      </c>
      <c r="AK20" s="182"/>
      <c r="AL20" s="182"/>
      <c r="AM20" s="183"/>
    </row>
    <row r="21" spans="1:39" ht="42" customHeight="1">
      <c r="A21" s="294"/>
      <c r="B21" s="124"/>
      <c r="C21" s="124"/>
      <c r="D21" s="60" t="s">
        <v>64</v>
      </c>
      <c r="E21" s="60"/>
      <c r="F21" s="60"/>
      <c r="G21" s="60"/>
      <c r="H21" s="181">
        <v>0</v>
      </c>
      <c r="I21" s="182"/>
      <c r="J21" s="182"/>
      <c r="K21" s="183"/>
      <c r="L21" s="181">
        <v>0</v>
      </c>
      <c r="M21" s="182"/>
      <c r="N21" s="182"/>
      <c r="O21" s="183"/>
      <c r="P21" s="181">
        <v>0</v>
      </c>
      <c r="Q21" s="182"/>
      <c r="R21" s="182"/>
      <c r="S21" s="183"/>
      <c r="T21" s="181">
        <v>0</v>
      </c>
      <c r="U21" s="182"/>
      <c r="V21" s="182"/>
      <c r="W21" s="183"/>
      <c r="X21" s="181">
        <v>1</v>
      </c>
      <c r="Y21" s="182"/>
      <c r="Z21" s="182"/>
      <c r="AA21" s="183"/>
      <c r="AB21" s="181">
        <v>4074</v>
      </c>
      <c r="AC21" s="182"/>
      <c r="AD21" s="182"/>
      <c r="AE21" s="183"/>
      <c r="AF21" s="181">
        <v>1</v>
      </c>
      <c r="AG21" s="182"/>
      <c r="AH21" s="182"/>
      <c r="AI21" s="183"/>
      <c r="AJ21" s="181">
        <v>5051</v>
      </c>
      <c r="AK21" s="182"/>
      <c r="AL21" s="182"/>
      <c r="AM21" s="183"/>
    </row>
    <row r="22" spans="1:39" ht="42" customHeight="1">
      <c r="A22" s="294"/>
      <c r="B22" s="124"/>
      <c r="C22" s="124"/>
      <c r="D22" s="124" t="s">
        <v>32</v>
      </c>
      <c r="E22" s="124"/>
      <c r="F22" s="124"/>
      <c r="G22" s="124"/>
      <c r="H22" s="274">
        <f>SUM(H20:K21)</f>
        <v>2</v>
      </c>
      <c r="I22" s="275"/>
      <c r="J22" s="275"/>
      <c r="K22" s="276"/>
      <c r="L22" s="274">
        <f>SUM(L20:O21)</f>
        <v>7664</v>
      </c>
      <c r="M22" s="275"/>
      <c r="N22" s="275"/>
      <c r="O22" s="276"/>
      <c r="P22" s="274">
        <f>SUM(P20:S21)</f>
        <v>1</v>
      </c>
      <c r="Q22" s="275"/>
      <c r="R22" s="275"/>
      <c r="S22" s="276"/>
      <c r="T22" s="274">
        <f>SUM(T20:W21)</f>
        <v>3944</v>
      </c>
      <c r="U22" s="275"/>
      <c r="V22" s="275"/>
      <c r="W22" s="276"/>
      <c r="X22" s="274">
        <f>SUM(X20:AA21)</f>
        <v>7</v>
      </c>
      <c r="Y22" s="275"/>
      <c r="Z22" s="275"/>
      <c r="AA22" s="276"/>
      <c r="AB22" s="274">
        <f>SUM(AB20:AE21)</f>
        <v>30990</v>
      </c>
      <c r="AC22" s="275"/>
      <c r="AD22" s="275"/>
      <c r="AE22" s="276"/>
      <c r="AF22" s="274">
        <f>SUM(AF20:AI21)</f>
        <v>6</v>
      </c>
      <c r="AG22" s="275"/>
      <c r="AH22" s="275"/>
      <c r="AI22" s="276"/>
      <c r="AJ22" s="274">
        <f>SUM(AJ20:AM21)</f>
        <v>30863</v>
      </c>
      <c r="AK22" s="275"/>
      <c r="AL22" s="275"/>
      <c r="AM22" s="276"/>
    </row>
    <row r="23" spans="1:39" ht="42" customHeight="1">
      <c r="A23" s="311"/>
      <c r="B23" s="277" t="s">
        <v>212</v>
      </c>
      <c r="C23" s="278"/>
      <c r="D23" s="278"/>
      <c r="E23" s="278"/>
      <c r="F23" s="278"/>
      <c r="G23" s="279"/>
      <c r="H23" s="274">
        <f>SUM(H19+H22)</f>
        <v>39</v>
      </c>
      <c r="I23" s="275"/>
      <c r="J23" s="275"/>
      <c r="K23" s="276"/>
      <c r="L23" s="274">
        <f>SUM(L19+L22)</f>
        <v>150134</v>
      </c>
      <c r="M23" s="275"/>
      <c r="N23" s="275"/>
      <c r="O23" s="276"/>
      <c r="P23" s="274">
        <f>SUM(P19+P22)</f>
        <v>35</v>
      </c>
      <c r="Q23" s="275"/>
      <c r="R23" s="275"/>
      <c r="S23" s="276"/>
      <c r="T23" s="274">
        <f>SUM(T19+T22)</f>
        <v>138398</v>
      </c>
      <c r="U23" s="275"/>
      <c r="V23" s="275"/>
      <c r="W23" s="276"/>
      <c r="X23" s="274">
        <f>SUM(X19+X22)</f>
        <v>250</v>
      </c>
      <c r="Y23" s="275"/>
      <c r="Z23" s="275"/>
      <c r="AA23" s="276"/>
      <c r="AB23" s="274">
        <f>SUM(AB19+AB22)</f>
        <v>1115617</v>
      </c>
      <c r="AC23" s="275"/>
      <c r="AD23" s="275"/>
      <c r="AE23" s="276"/>
      <c r="AF23" s="274">
        <f>SUM(AF19+AF22)</f>
        <v>160</v>
      </c>
      <c r="AG23" s="275"/>
      <c r="AH23" s="275"/>
      <c r="AI23" s="276"/>
      <c r="AJ23" s="274">
        <f>SUM(AJ19,AJ22)</f>
        <v>855343</v>
      </c>
      <c r="AK23" s="275"/>
      <c r="AL23" s="275"/>
      <c r="AM23" s="276"/>
    </row>
    <row r="24" spans="1:39" ht="42" customHeight="1">
      <c r="A24" s="288" t="s">
        <v>21</v>
      </c>
      <c r="B24" s="286"/>
      <c r="C24" s="239"/>
      <c r="D24" s="286" t="s">
        <v>63</v>
      </c>
      <c r="E24" s="286"/>
      <c r="F24" s="286"/>
      <c r="G24" s="287"/>
      <c r="H24" s="271">
        <f>SUM(H11+H14+H17+H20)</f>
        <v>174</v>
      </c>
      <c r="I24" s="272"/>
      <c r="J24" s="272"/>
      <c r="K24" s="273"/>
      <c r="L24" s="271">
        <f>SUM(L11+L14+L17+L20)</f>
        <v>667164</v>
      </c>
      <c r="M24" s="272"/>
      <c r="N24" s="272"/>
      <c r="O24" s="273"/>
      <c r="P24" s="271">
        <f>SUM(P11+P14+P17+P20)</f>
        <v>176</v>
      </c>
      <c r="Q24" s="272"/>
      <c r="R24" s="272"/>
      <c r="S24" s="273"/>
      <c r="T24" s="271">
        <f>SUM(T11+T14+T17+T20)</f>
        <v>695480</v>
      </c>
      <c r="U24" s="272"/>
      <c r="V24" s="272"/>
      <c r="W24" s="273"/>
      <c r="X24" s="271">
        <f>SUM(X11+X14+X17+X20)</f>
        <v>1290</v>
      </c>
      <c r="Y24" s="272"/>
      <c r="Z24" s="272"/>
      <c r="AA24" s="273"/>
      <c r="AB24" s="271">
        <f>SUM(AB11+AB14+AB17+AB20)</f>
        <v>5715376</v>
      </c>
      <c r="AC24" s="272"/>
      <c r="AD24" s="272"/>
      <c r="AE24" s="273"/>
      <c r="AF24" s="271">
        <f>SUM(AF11+AF14+AF17+AF20)</f>
        <v>857</v>
      </c>
      <c r="AG24" s="272"/>
      <c r="AH24" s="272"/>
      <c r="AI24" s="273"/>
      <c r="AJ24" s="271">
        <f>SUM(AJ11+AJ14+AJ17+AJ20)</f>
        <v>4634455</v>
      </c>
      <c r="AK24" s="272"/>
      <c r="AL24" s="272"/>
      <c r="AM24" s="273"/>
    </row>
    <row r="25" spans="1:39" ht="42" customHeight="1">
      <c r="A25" s="289"/>
      <c r="B25" s="238"/>
      <c r="C25" s="239"/>
      <c r="D25" s="285" t="s">
        <v>64</v>
      </c>
      <c r="E25" s="126"/>
      <c r="F25" s="126"/>
      <c r="G25" s="126"/>
      <c r="H25" s="271">
        <f>SUM(H12+H15+H18+H21)</f>
        <v>14</v>
      </c>
      <c r="I25" s="272"/>
      <c r="J25" s="272"/>
      <c r="K25" s="273"/>
      <c r="L25" s="271">
        <f>SUM(L12+L15+L18+L21)</f>
        <v>53875</v>
      </c>
      <c r="M25" s="272"/>
      <c r="N25" s="272"/>
      <c r="O25" s="273"/>
      <c r="P25" s="271">
        <f>SUM(P12+P15+P18+P21)</f>
        <v>15</v>
      </c>
      <c r="Q25" s="272"/>
      <c r="R25" s="272"/>
      <c r="S25" s="273"/>
      <c r="T25" s="271">
        <f>SUM(T12+T15+T18+T21)</f>
        <v>59272</v>
      </c>
      <c r="U25" s="272"/>
      <c r="V25" s="272"/>
      <c r="W25" s="273"/>
      <c r="X25" s="271">
        <f>SUM(X12+X15+X18+X21)</f>
        <v>91</v>
      </c>
      <c r="Y25" s="272"/>
      <c r="Z25" s="272"/>
      <c r="AA25" s="273"/>
      <c r="AB25" s="271">
        <f>SUM(AB12+AB15+AB18+AB21)</f>
        <v>397441</v>
      </c>
      <c r="AC25" s="272"/>
      <c r="AD25" s="272"/>
      <c r="AE25" s="273"/>
      <c r="AF25" s="271">
        <f>SUM(AF12+AF15+AF18+AF21)</f>
        <v>28</v>
      </c>
      <c r="AG25" s="272"/>
      <c r="AH25" s="272"/>
      <c r="AI25" s="273"/>
      <c r="AJ25" s="271">
        <f>SUM(AJ12+AJ15+AJ18+AJ21)</f>
        <v>144074</v>
      </c>
      <c r="AK25" s="272"/>
      <c r="AL25" s="272"/>
      <c r="AM25" s="273"/>
    </row>
    <row r="26" spans="1:39" ht="42" customHeight="1">
      <c r="A26" s="290"/>
      <c r="B26" s="291"/>
      <c r="C26" s="292"/>
      <c r="D26" s="283" t="s">
        <v>32</v>
      </c>
      <c r="E26" s="283"/>
      <c r="F26" s="283"/>
      <c r="G26" s="284"/>
      <c r="H26" s="271">
        <f>SUM(H24:K25)</f>
        <v>188</v>
      </c>
      <c r="I26" s="272"/>
      <c r="J26" s="272"/>
      <c r="K26" s="273"/>
      <c r="L26" s="271">
        <f>SUM(L24:O25)</f>
        <v>721039</v>
      </c>
      <c r="M26" s="272"/>
      <c r="N26" s="272"/>
      <c r="O26" s="273"/>
      <c r="P26" s="271">
        <f>SUM(P24:S25)</f>
        <v>191</v>
      </c>
      <c r="Q26" s="272"/>
      <c r="R26" s="272"/>
      <c r="S26" s="273"/>
      <c r="T26" s="271">
        <f>SUM(T24:W25)</f>
        <v>754752</v>
      </c>
      <c r="U26" s="272"/>
      <c r="V26" s="272"/>
      <c r="W26" s="273"/>
      <c r="X26" s="271">
        <f>SUM(X24:AA25)</f>
        <v>1381</v>
      </c>
      <c r="Y26" s="272"/>
      <c r="Z26" s="272"/>
      <c r="AA26" s="273"/>
      <c r="AB26" s="271">
        <f>SUM(AB24:AE25)</f>
        <v>6112817</v>
      </c>
      <c r="AC26" s="272"/>
      <c r="AD26" s="272"/>
      <c r="AE26" s="273"/>
      <c r="AF26" s="271">
        <f>SUM(AF24:AI25)</f>
        <v>885</v>
      </c>
      <c r="AG26" s="272"/>
      <c r="AH26" s="272"/>
      <c r="AI26" s="273"/>
      <c r="AJ26" s="271">
        <f>SUM(AJ24:AM25)</f>
        <v>4778529</v>
      </c>
      <c r="AK26" s="272"/>
      <c r="AL26" s="272"/>
      <c r="AM26" s="273"/>
    </row>
    <row r="27" spans="1:39" ht="56.25" customHeight="1" thickBot="1">
      <c r="A27" s="280" t="s">
        <v>149</v>
      </c>
      <c r="B27" s="281"/>
      <c r="C27" s="281"/>
      <c r="D27" s="281"/>
      <c r="E27" s="281"/>
      <c r="F27" s="281"/>
      <c r="G27" s="282"/>
      <c r="H27" s="268"/>
      <c r="I27" s="269"/>
      <c r="J27" s="269"/>
      <c r="K27" s="270"/>
      <c r="L27" s="268">
        <f>ROUND(L26/'61'!AC26*100,1)</f>
        <v>1.7</v>
      </c>
      <c r="M27" s="269"/>
      <c r="N27" s="269"/>
      <c r="O27" s="270"/>
      <c r="P27" s="268"/>
      <c r="Q27" s="269"/>
      <c r="R27" s="269"/>
      <c r="S27" s="270"/>
      <c r="T27" s="268">
        <f>ROUND(T26/'61'!AC26*100,1)</f>
        <v>1.8</v>
      </c>
      <c r="U27" s="269"/>
      <c r="V27" s="269"/>
      <c r="W27" s="270"/>
      <c r="X27" s="268"/>
      <c r="Y27" s="269"/>
      <c r="Z27" s="269"/>
      <c r="AA27" s="270"/>
      <c r="AB27" s="268">
        <f>ROUND(AB26/'61'!AC26*100,1)</f>
        <v>14.3</v>
      </c>
      <c r="AC27" s="269"/>
      <c r="AD27" s="269"/>
      <c r="AE27" s="270"/>
      <c r="AF27" s="268"/>
      <c r="AG27" s="269"/>
      <c r="AH27" s="269"/>
      <c r="AI27" s="270"/>
      <c r="AJ27" s="268">
        <f>ROUND(AJ26/'61'!AC26*100,1)</f>
        <v>11.1</v>
      </c>
      <c r="AK27" s="269"/>
      <c r="AL27" s="269"/>
      <c r="AM27" s="270"/>
    </row>
  </sheetData>
  <sheetProtection/>
  <mergeCells count="181">
    <mergeCell ref="AF13:AI13"/>
    <mergeCell ref="AB14:AE14"/>
    <mergeCell ref="AF14:AI14"/>
    <mergeCell ref="X14:AA14"/>
    <mergeCell ref="T22:W22"/>
    <mergeCell ref="X22:AA22"/>
    <mergeCell ref="X13:AA13"/>
    <mergeCell ref="AB13:AE13"/>
    <mergeCell ref="A14:C16"/>
    <mergeCell ref="D16:G16"/>
    <mergeCell ref="L22:O22"/>
    <mergeCell ref="P22:S22"/>
    <mergeCell ref="P14:S14"/>
    <mergeCell ref="D12:G12"/>
    <mergeCell ref="L13:O13"/>
    <mergeCell ref="H22:K22"/>
    <mergeCell ref="H15:K15"/>
    <mergeCell ref="D15:G15"/>
    <mergeCell ref="L14:O14"/>
    <mergeCell ref="H9:K9"/>
    <mergeCell ref="P13:S13"/>
    <mergeCell ref="L9:O9"/>
    <mergeCell ref="P9:S9"/>
    <mergeCell ref="AJ10:AM10"/>
    <mergeCell ref="AJ9:AM9"/>
    <mergeCell ref="H10:K10"/>
    <mergeCell ref="L10:O10"/>
    <mergeCell ref="P10:S10"/>
    <mergeCell ref="T10:W10"/>
    <mergeCell ref="X10:AA10"/>
    <mergeCell ref="AB10:AE10"/>
    <mergeCell ref="AF10:AI10"/>
    <mergeCell ref="AF9:AI9"/>
    <mergeCell ref="AF7:AM8"/>
    <mergeCell ref="X7:AE8"/>
    <mergeCell ref="P7:W8"/>
    <mergeCell ref="T9:W9"/>
    <mergeCell ref="X9:AA9"/>
    <mergeCell ref="AB9:AE9"/>
    <mergeCell ref="H26:K26"/>
    <mergeCell ref="D11:G11"/>
    <mergeCell ref="D14:G14"/>
    <mergeCell ref="D19:G19"/>
    <mergeCell ref="D18:G18"/>
    <mergeCell ref="H18:K18"/>
    <mergeCell ref="H17:K17"/>
    <mergeCell ref="D20:G20"/>
    <mergeCell ref="H14:K14"/>
    <mergeCell ref="D17:G17"/>
    <mergeCell ref="H7:O8"/>
    <mergeCell ref="A7:G10"/>
    <mergeCell ref="A11:C13"/>
    <mergeCell ref="T13:W13"/>
    <mergeCell ref="H13:K13"/>
    <mergeCell ref="D13:G13"/>
    <mergeCell ref="H11:K11"/>
    <mergeCell ref="L11:O11"/>
    <mergeCell ref="P11:S11"/>
    <mergeCell ref="T11:W11"/>
    <mergeCell ref="A27:G27"/>
    <mergeCell ref="B20:C22"/>
    <mergeCell ref="D26:G26"/>
    <mergeCell ref="D25:G25"/>
    <mergeCell ref="D24:G24"/>
    <mergeCell ref="A24:C26"/>
    <mergeCell ref="A17:A23"/>
    <mergeCell ref="H25:K25"/>
    <mergeCell ref="D22:G22"/>
    <mergeCell ref="D21:G21"/>
    <mergeCell ref="H23:K23"/>
    <mergeCell ref="H24:K24"/>
    <mergeCell ref="B17:C19"/>
    <mergeCell ref="B23:G23"/>
    <mergeCell ref="X20:AA20"/>
    <mergeCell ref="H21:K21"/>
    <mergeCell ref="L21:O21"/>
    <mergeCell ref="P21:S21"/>
    <mergeCell ref="T21:W21"/>
    <mergeCell ref="X21:AA21"/>
    <mergeCell ref="H20:K20"/>
    <mergeCell ref="L20:O20"/>
    <mergeCell ref="P20:S20"/>
    <mergeCell ref="T20:W20"/>
    <mergeCell ref="AF15:AI15"/>
    <mergeCell ref="AJ15:AM15"/>
    <mergeCell ref="AJ16:AM16"/>
    <mergeCell ref="AJ17:AM17"/>
    <mergeCell ref="AJ18:AM18"/>
    <mergeCell ref="X16:AA16"/>
    <mergeCell ref="AB16:AE16"/>
    <mergeCell ref="X19:AA19"/>
    <mergeCell ref="AB19:AE19"/>
    <mergeCell ref="AF19:AI19"/>
    <mergeCell ref="AJ14:AM14"/>
    <mergeCell ref="AJ19:AM19"/>
    <mergeCell ref="AF18:AI18"/>
    <mergeCell ref="H19:K19"/>
    <mergeCell ref="L19:O19"/>
    <mergeCell ref="P19:S19"/>
    <mergeCell ref="T19:W19"/>
    <mergeCell ref="AB22:AE22"/>
    <mergeCell ref="AF22:AI22"/>
    <mergeCell ref="AJ22:AM22"/>
    <mergeCell ref="AB20:AE20"/>
    <mergeCell ref="AF20:AI20"/>
    <mergeCell ref="AJ20:AM20"/>
    <mergeCell ref="AB21:AE21"/>
    <mergeCell ref="AF21:AI21"/>
    <mergeCell ref="AJ21:AM21"/>
    <mergeCell ref="AJ23:AM23"/>
    <mergeCell ref="L24:O24"/>
    <mergeCell ref="P24:S24"/>
    <mergeCell ref="T24:W24"/>
    <mergeCell ref="X24:AA24"/>
    <mergeCell ref="AB24:AE24"/>
    <mergeCell ref="T23:W23"/>
    <mergeCell ref="X23:AA23"/>
    <mergeCell ref="AB23:AE23"/>
    <mergeCell ref="AF23:AI23"/>
    <mergeCell ref="T25:W25"/>
    <mergeCell ref="X25:AA25"/>
    <mergeCell ref="AB25:AE25"/>
    <mergeCell ref="AF25:AI25"/>
    <mergeCell ref="L23:O23"/>
    <mergeCell ref="P23:S23"/>
    <mergeCell ref="L25:O25"/>
    <mergeCell ref="P25:S25"/>
    <mergeCell ref="AB26:AE26"/>
    <mergeCell ref="AF26:AI26"/>
    <mergeCell ref="AJ26:AM26"/>
    <mergeCell ref="AF24:AI24"/>
    <mergeCell ref="AJ24:AM24"/>
    <mergeCell ref="AJ25:AM25"/>
    <mergeCell ref="L26:O26"/>
    <mergeCell ref="P26:S26"/>
    <mergeCell ref="T26:W26"/>
    <mergeCell ref="X26:AA26"/>
    <mergeCell ref="H27:K27"/>
    <mergeCell ref="AJ27:AM27"/>
    <mergeCell ref="AF27:AI27"/>
    <mergeCell ref="AB27:AE27"/>
    <mergeCell ref="X27:AA27"/>
    <mergeCell ref="T27:W27"/>
    <mergeCell ref="P27:S27"/>
    <mergeCell ref="L27:O27"/>
    <mergeCell ref="AB15:AE15"/>
    <mergeCell ref="L18:O18"/>
    <mergeCell ref="P18:S18"/>
    <mergeCell ref="T18:W18"/>
    <mergeCell ref="X18:AA18"/>
    <mergeCell ref="AB18:AE18"/>
    <mergeCell ref="L16:O16"/>
    <mergeCell ref="L17:O17"/>
    <mergeCell ref="P17:S17"/>
    <mergeCell ref="P16:S16"/>
    <mergeCell ref="AJ13:AM13"/>
    <mergeCell ref="A5:J6"/>
    <mergeCell ref="X17:AA17"/>
    <mergeCell ref="AB17:AE17"/>
    <mergeCell ref="AF17:AI17"/>
    <mergeCell ref="AF16:AI16"/>
    <mergeCell ref="L15:O15"/>
    <mergeCell ref="P15:S15"/>
    <mergeCell ref="T15:W15"/>
    <mergeCell ref="X15:AA15"/>
    <mergeCell ref="T17:W17"/>
    <mergeCell ref="T14:W14"/>
    <mergeCell ref="H16:K16"/>
    <mergeCell ref="H12:K12"/>
    <mergeCell ref="L12:O12"/>
    <mergeCell ref="P12:S12"/>
    <mergeCell ref="T12:W12"/>
    <mergeCell ref="T16:W16"/>
    <mergeCell ref="AJ12:AM12"/>
    <mergeCell ref="X11:AA11"/>
    <mergeCell ref="AB11:AE11"/>
    <mergeCell ref="AF11:AI11"/>
    <mergeCell ref="AJ11:AM11"/>
    <mergeCell ref="X12:AA12"/>
    <mergeCell ref="AB12:AE12"/>
    <mergeCell ref="AF12:AI12"/>
  </mergeCells>
  <dataValidations count="2">
    <dataValidation type="whole" allowBlank="1" showInputMessage="1" showErrorMessage="1" errorTitle="入力エラー" error="数値以外の入力または、10桁以上の入力は行えません。" sqref="L17:L18 AJ20:AJ21 AJ17:AJ18 AJ11:AJ12 AB20:AB21 T20:T21 L20:L21 AB17:AB18 T17:T18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H17:H18 AF20:AF21 AF17:AF18 AF11:AF12 X20:X21 P20:P21 H20:H21 X17:X18 P17:P18">
      <formula1>-99999</formula1>
      <formula2>999999</formula2>
    </dataValidation>
  </dataValidation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2012-04-05T09:26:58Z</cp:lastPrinted>
  <dcterms:created xsi:type="dcterms:W3CDTF">2009-06-12T06:00:57Z</dcterms:created>
  <dcterms:modified xsi:type="dcterms:W3CDTF">2012-06-04T07:04:45Z</dcterms:modified>
  <cp:category/>
  <cp:version/>
  <cp:contentType/>
  <cp:contentStatus/>
</cp:coreProperties>
</file>