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065" tabRatio="749" activeTab="0"/>
  </bookViews>
  <sheets>
    <sheet name="30" sheetId="1" r:id="rId1"/>
    <sheet name="31" sheetId="2" r:id="rId2"/>
    <sheet name="32" sheetId="3" r:id="rId3"/>
  </sheets>
  <definedNames>
    <definedName name="_xlnm.Print_Area" localSheetId="0">'30'!$A$1:$H$27</definedName>
    <definedName name="_xlnm.Print_Area" localSheetId="1">'31'!$A$1:$H$28</definedName>
    <definedName name="_xlnm.Print_Area" localSheetId="2">'32'!$A$1:$K$39</definedName>
  </definedNames>
  <calcPr fullCalcOnLoad="1"/>
</workbook>
</file>

<file path=xl/sharedStrings.xml><?xml version="1.0" encoding="utf-8"?>
<sst xmlns="http://schemas.openxmlformats.org/spreadsheetml/2006/main" count="119" uniqueCount="101">
  <si>
    <t>合　　　　　　計</t>
  </si>
  <si>
    <t>調　定　額</t>
  </si>
  <si>
    <t>不納欠損額</t>
  </si>
  <si>
    <t>奈　良　市</t>
  </si>
  <si>
    <t>大和高田市</t>
  </si>
  <si>
    <t>大和郡山市</t>
  </si>
  <si>
    <t>天　理　市</t>
  </si>
  <si>
    <t>橿　原　市</t>
  </si>
  <si>
    <t>桜　井　市</t>
  </si>
  <si>
    <t>五　條　市</t>
  </si>
  <si>
    <t>御　所　市</t>
  </si>
  <si>
    <t>生　駒　市</t>
  </si>
  <si>
    <t>香　芝　市</t>
  </si>
  <si>
    <t>葛　城　市</t>
  </si>
  <si>
    <t>宇　陀　市</t>
  </si>
  <si>
    <t>(市部　計)</t>
  </si>
  <si>
    <t>山　添　村</t>
  </si>
  <si>
    <t>平　群　町</t>
  </si>
  <si>
    <t>三　郷　町</t>
  </si>
  <si>
    <t>斑　鳩　町</t>
  </si>
  <si>
    <t>安　堵　町</t>
  </si>
  <si>
    <t>川　西　町</t>
  </si>
  <si>
    <t>三　宅　町</t>
  </si>
  <si>
    <t>曽　爾　村</t>
  </si>
  <si>
    <t>御　杖　村</t>
  </si>
  <si>
    <t>高　取　町</t>
  </si>
  <si>
    <t>上　牧　町</t>
  </si>
  <si>
    <t>王　寺　町</t>
  </si>
  <si>
    <t>広　陵　町</t>
  </si>
  <si>
    <t>河　合　町</t>
  </si>
  <si>
    <t>吉　野　町</t>
  </si>
  <si>
    <t>大　淀　町</t>
  </si>
  <si>
    <t>下　市　町</t>
  </si>
  <si>
    <t>黒　滝　村</t>
  </si>
  <si>
    <t>天　川　村</t>
  </si>
  <si>
    <t>川　上　村</t>
  </si>
  <si>
    <t>合　　　計</t>
  </si>
  <si>
    <t>20/19
　　％</t>
  </si>
  <si>
    <t>山　林　所　得</t>
  </si>
  <si>
    <t>退　職　所　得</t>
  </si>
  <si>
    <t>計（Ａ）</t>
  </si>
  <si>
    <t>雑　　　　　損</t>
  </si>
  <si>
    <t>医　　療　　費</t>
  </si>
  <si>
    <t>寄　　附　　金</t>
  </si>
  <si>
    <t>障　　害　　者</t>
  </si>
  <si>
    <t>寡　　婦（夫）</t>
  </si>
  <si>
    <t>勤　労　学　生</t>
  </si>
  <si>
    <t>配　　偶　　者</t>
  </si>
  <si>
    <t>扶　　　　　養</t>
  </si>
  <si>
    <t>基　　　　　礎</t>
  </si>
  <si>
    <t>税額控除前所得割額
（Ｃ）×税率（Ｄ）</t>
  </si>
  <si>
    <t>配当割額等控除額
　　　　　　（Ｇ）</t>
  </si>
  <si>
    <t>１．個人県民税に関する調</t>
  </si>
  <si>
    <t>（単位：千円）</t>
  </si>
  <si>
    <t>現　年　課　税　分</t>
  </si>
  <si>
    <t>滞　　納　　繰　　越　　分</t>
  </si>
  <si>
    <t>（つづき）</t>
  </si>
  <si>
    <t>（1）個人県民税市町村別賦課徴収状況</t>
  </si>
  <si>
    <t>（2）所得割額に関する累年比較</t>
  </si>
  <si>
    <t>（単位:千円）</t>
  </si>
  <si>
    <t>生 命 保 険 料</t>
  </si>
  <si>
    <t>配 偶 者 特 別</t>
  </si>
  <si>
    <t>税額控除額(Ｅ）</t>
  </si>
  <si>
    <t>調整控除額(Ｆ）</t>
  </si>
  <si>
    <t>平成２０年度</t>
  </si>
  <si>
    <t>田 原 本 町</t>
  </si>
  <si>
    <t>滞　　納　　繰　　越　　分</t>
  </si>
  <si>
    <r>
      <t>明</t>
    </r>
    <r>
      <rPr>
        <sz val="10"/>
        <color indexed="42"/>
        <rFont val="ＭＳ 明朝"/>
        <family val="1"/>
      </rPr>
      <t xml:space="preserve"> </t>
    </r>
    <r>
      <rPr>
        <sz val="18"/>
        <color indexed="42"/>
        <rFont val="ＭＳ 明朝"/>
        <family val="1"/>
      </rPr>
      <t>日</t>
    </r>
    <r>
      <rPr>
        <sz val="10"/>
        <color indexed="42"/>
        <rFont val="ＭＳ 明朝"/>
        <family val="1"/>
      </rPr>
      <t xml:space="preserve"> </t>
    </r>
    <r>
      <rPr>
        <sz val="18"/>
        <color indexed="42"/>
        <rFont val="ＭＳ 明朝"/>
        <family val="1"/>
      </rPr>
      <t>香</t>
    </r>
    <r>
      <rPr>
        <sz val="10"/>
        <color indexed="42"/>
        <rFont val="ＭＳ 明朝"/>
        <family val="1"/>
      </rPr>
      <t xml:space="preserve"> </t>
    </r>
    <r>
      <rPr>
        <sz val="18"/>
        <color indexed="42"/>
        <rFont val="ＭＳ 明朝"/>
        <family val="1"/>
      </rPr>
      <t>村</t>
    </r>
  </si>
  <si>
    <r>
      <t>野</t>
    </r>
    <r>
      <rPr>
        <sz val="10"/>
        <color indexed="42"/>
        <rFont val="ＭＳ 明朝"/>
        <family val="1"/>
      </rPr>
      <t xml:space="preserve"> </t>
    </r>
    <r>
      <rPr>
        <sz val="18"/>
        <color indexed="42"/>
        <rFont val="ＭＳ 明朝"/>
        <family val="1"/>
      </rPr>
      <t>迫</t>
    </r>
    <r>
      <rPr>
        <sz val="10"/>
        <color indexed="42"/>
        <rFont val="ＭＳ 明朝"/>
        <family val="1"/>
      </rPr>
      <t xml:space="preserve"> </t>
    </r>
    <r>
      <rPr>
        <sz val="18"/>
        <color indexed="42"/>
        <rFont val="ＭＳ 明朝"/>
        <family val="1"/>
      </rPr>
      <t>川</t>
    </r>
    <r>
      <rPr>
        <sz val="10"/>
        <color indexed="42"/>
        <rFont val="ＭＳ 明朝"/>
        <family val="1"/>
      </rPr>
      <t xml:space="preserve"> </t>
    </r>
    <r>
      <rPr>
        <sz val="18"/>
        <color indexed="42"/>
        <rFont val="ＭＳ 明朝"/>
        <family val="1"/>
      </rPr>
      <t>村</t>
    </r>
  </si>
  <si>
    <r>
      <t>十</t>
    </r>
    <r>
      <rPr>
        <sz val="10"/>
        <color indexed="42"/>
        <rFont val="ＭＳ 明朝"/>
        <family val="1"/>
      </rPr>
      <t xml:space="preserve"> </t>
    </r>
    <r>
      <rPr>
        <sz val="18"/>
        <color indexed="42"/>
        <rFont val="ＭＳ 明朝"/>
        <family val="1"/>
      </rPr>
      <t>津</t>
    </r>
    <r>
      <rPr>
        <sz val="10"/>
        <color indexed="42"/>
        <rFont val="ＭＳ 明朝"/>
        <family val="1"/>
      </rPr>
      <t xml:space="preserve"> </t>
    </r>
    <r>
      <rPr>
        <sz val="18"/>
        <color indexed="42"/>
        <rFont val="ＭＳ 明朝"/>
        <family val="1"/>
      </rPr>
      <t>川</t>
    </r>
    <r>
      <rPr>
        <sz val="10"/>
        <color indexed="42"/>
        <rFont val="ＭＳ 明朝"/>
        <family val="1"/>
      </rPr>
      <t xml:space="preserve"> </t>
    </r>
    <r>
      <rPr>
        <sz val="18"/>
        <color indexed="42"/>
        <rFont val="ＭＳ 明朝"/>
        <family val="1"/>
      </rPr>
      <t>村</t>
    </r>
  </si>
  <si>
    <t>（郡部　計）</t>
  </si>
  <si>
    <r>
      <t>下</t>
    </r>
    <r>
      <rPr>
        <sz val="10"/>
        <color indexed="42"/>
        <rFont val="ＭＳ 明朝"/>
        <family val="1"/>
      </rPr>
      <t xml:space="preserve"> </t>
    </r>
    <r>
      <rPr>
        <sz val="18"/>
        <color indexed="42"/>
        <rFont val="ＭＳ 明朝"/>
        <family val="1"/>
      </rPr>
      <t>北</t>
    </r>
    <r>
      <rPr>
        <sz val="10"/>
        <color indexed="42"/>
        <rFont val="ＭＳ 明朝"/>
        <family val="1"/>
      </rPr>
      <t xml:space="preserve"> </t>
    </r>
    <r>
      <rPr>
        <sz val="18"/>
        <color indexed="42"/>
        <rFont val="ＭＳ 明朝"/>
        <family val="1"/>
      </rPr>
      <t>山</t>
    </r>
    <r>
      <rPr>
        <sz val="10"/>
        <color indexed="42"/>
        <rFont val="ＭＳ 明朝"/>
        <family val="1"/>
      </rPr>
      <t xml:space="preserve"> </t>
    </r>
    <r>
      <rPr>
        <sz val="18"/>
        <color indexed="42"/>
        <rFont val="ＭＳ 明朝"/>
        <family val="1"/>
      </rPr>
      <t>村</t>
    </r>
  </si>
  <si>
    <r>
      <t>上</t>
    </r>
    <r>
      <rPr>
        <sz val="10"/>
        <color indexed="42"/>
        <rFont val="ＭＳ 明朝"/>
        <family val="1"/>
      </rPr>
      <t xml:space="preserve"> </t>
    </r>
    <r>
      <rPr>
        <sz val="18"/>
        <color indexed="42"/>
        <rFont val="ＭＳ 明朝"/>
        <family val="1"/>
      </rPr>
      <t>北</t>
    </r>
    <r>
      <rPr>
        <sz val="10"/>
        <color indexed="42"/>
        <rFont val="ＭＳ 明朝"/>
        <family val="1"/>
      </rPr>
      <t xml:space="preserve"> </t>
    </r>
    <r>
      <rPr>
        <sz val="18"/>
        <color indexed="42"/>
        <rFont val="ＭＳ 明朝"/>
        <family val="1"/>
      </rPr>
      <t>山</t>
    </r>
    <r>
      <rPr>
        <sz val="10"/>
        <color indexed="42"/>
        <rFont val="ＭＳ 明朝"/>
        <family val="1"/>
      </rPr>
      <t xml:space="preserve"> </t>
    </r>
    <r>
      <rPr>
        <sz val="18"/>
        <color indexed="42"/>
        <rFont val="ＭＳ 明朝"/>
        <family val="1"/>
      </rPr>
      <t>村</t>
    </r>
  </si>
  <si>
    <r>
      <t>東</t>
    </r>
    <r>
      <rPr>
        <sz val="10"/>
        <color indexed="42"/>
        <rFont val="ＭＳ 明朝"/>
        <family val="1"/>
      </rPr>
      <t xml:space="preserve"> </t>
    </r>
    <r>
      <rPr>
        <sz val="18"/>
        <color indexed="42"/>
        <rFont val="ＭＳ 明朝"/>
        <family val="1"/>
      </rPr>
      <t>吉</t>
    </r>
    <r>
      <rPr>
        <sz val="10"/>
        <color indexed="42"/>
        <rFont val="ＭＳ 明朝"/>
        <family val="1"/>
      </rPr>
      <t xml:space="preserve"> </t>
    </r>
    <r>
      <rPr>
        <sz val="18"/>
        <color indexed="42"/>
        <rFont val="ＭＳ 明朝"/>
        <family val="1"/>
      </rPr>
      <t>野</t>
    </r>
    <r>
      <rPr>
        <sz val="10"/>
        <color indexed="42"/>
        <rFont val="ＭＳ 明朝"/>
        <family val="1"/>
      </rPr>
      <t xml:space="preserve"> </t>
    </r>
    <r>
      <rPr>
        <sz val="18"/>
        <color indexed="42"/>
        <rFont val="ＭＳ 明朝"/>
        <family val="1"/>
      </rPr>
      <t>村</t>
    </r>
  </si>
  <si>
    <t>住宅借入金特別税額控除
額　　　　　（Ｈ）</t>
  </si>
  <si>
    <t>寄付金税額控除額
　　　　　　（Ｉ）</t>
  </si>
  <si>
    <t>　　計（Ｊ）</t>
  </si>
  <si>
    <t>収　入　額</t>
  </si>
  <si>
    <t>　　　 区分
 　　　　　　 市町村名</t>
  </si>
  <si>
    <t>小規模企業
共済等掛金</t>
  </si>
  <si>
    <t>区　　分</t>
  </si>
  <si>
    <t>総　　所　　得</t>
  </si>
  <si>
    <t>分離課税にかかる
譲  渡  所  得</t>
  </si>
  <si>
    <t>社 会 保 険 料</t>
  </si>
  <si>
    <t>　　計　　（Ｂ）</t>
  </si>
  <si>
    <t>課税標準額
（Ａ）－（Ｂ）（Ｃ）</t>
  </si>
  <si>
    <t>（Ｅ）+（Ｆ）+（Ｇ）+（Ｈ）+（Ｉ）</t>
  </si>
  <si>
    <t>平成２1年度</t>
  </si>
  <si>
    <t>平成２２年度</t>
  </si>
  <si>
    <t>当　初　賦　課
　　　　　千円</t>
  </si>
  <si>
    <t>平成２３年度</t>
  </si>
  <si>
    <t>対  　前　　年　　度　　比</t>
  </si>
  <si>
    <t>（単位:千円）</t>
  </si>
  <si>
    <t>地 震 保 険 料</t>
  </si>
  <si>
    <t>所　得　割　額
（Ｄ）－（J）</t>
  </si>
  <si>
    <t>22/21
　　％</t>
  </si>
  <si>
    <t>23/22
　　％</t>
  </si>
  <si>
    <t>24/23
　　％</t>
  </si>
  <si>
    <t>平成２４年度</t>
  </si>
  <si>
    <t>所　得　区　分</t>
  </si>
  <si>
    <t>所　　　得　　　控　　　除　　　額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</si>
</sst>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\(#,##0\)"/>
    <numFmt numFmtId="179" formatCode="0_);[Red]\(0\)"/>
    <numFmt numFmtId="180" formatCode="#,##0_);[Red]\(#,##0\)"/>
    <numFmt numFmtId="181" formatCode="&quot;¥&quot;#,##0_);[Red]\(&quot;¥&quot;#,##0\)"/>
    <numFmt numFmtId="182" formatCode="0.0%"/>
    <numFmt numFmtId="183" formatCode="0.0_ "/>
    <numFmt numFmtId="184" formatCode="#,##0.0_);[Red]\(#,##0.0\)"/>
    <numFmt numFmtId="185" formatCode="#,##0.000;[Red]\-#,##0.000"/>
    <numFmt numFmtId="186" formatCode="0.0000_);[Red]\(0.0000\)"/>
    <numFmt numFmtId="187" formatCode="#,##0.0;[Red]\-#,##0.0"/>
    <numFmt numFmtId="188" formatCode="#,##0.0000;[Red]\-#,##0.0000"/>
    <numFmt numFmtId="189" formatCode="#,##0.0"/>
    <numFmt numFmtId="190" formatCode="#,##0.000"/>
    <numFmt numFmtId="191" formatCode="#,##0_ ;[Red]\-#,##0\ "/>
    <numFmt numFmtId="192" formatCode="#,##0.0_ "/>
    <numFmt numFmtId="193" formatCode="#,##0;&quot;△ &quot;#,##0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46"/>
      <color indexed="40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b/>
      <sz val="18"/>
      <color indexed="42"/>
      <name val="ＭＳ ゴシック"/>
      <family val="3"/>
    </font>
    <font>
      <sz val="36"/>
      <name val="ＭＳ 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b/>
      <sz val="24"/>
      <color indexed="40"/>
      <name val="ＭＳ ゴシック"/>
      <family val="3"/>
    </font>
    <font>
      <b/>
      <sz val="24"/>
      <color indexed="42"/>
      <name val="ＭＳ ゴシック"/>
      <family val="3"/>
    </font>
    <font>
      <b/>
      <sz val="20"/>
      <color indexed="42"/>
      <name val="ＭＳ ゴシック"/>
      <family val="3"/>
    </font>
    <font>
      <sz val="24"/>
      <name val="ＭＳ ゴシック"/>
      <family val="3"/>
    </font>
    <font>
      <b/>
      <sz val="20"/>
      <color indexed="40"/>
      <name val="ＭＳ ゴシック"/>
      <family val="3"/>
    </font>
    <font>
      <b/>
      <sz val="16"/>
      <color indexed="42"/>
      <name val="ＭＳ ゴシック"/>
      <family val="3"/>
    </font>
    <font>
      <sz val="3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8"/>
      <color indexed="40"/>
      <name val="ＭＳ 明朝"/>
      <family val="1"/>
    </font>
    <font>
      <sz val="11"/>
      <name val="ＭＳ 明朝"/>
      <family val="1"/>
    </font>
    <font>
      <sz val="18"/>
      <color indexed="42"/>
      <name val="ＭＳ 明朝"/>
      <family val="1"/>
    </font>
    <font>
      <sz val="26"/>
      <name val="ＭＳ 明朝"/>
      <family val="1"/>
    </font>
    <font>
      <sz val="22"/>
      <color indexed="42"/>
      <name val="ＭＳ 明朝"/>
      <family val="1"/>
    </font>
    <font>
      <sz val="24"/>
      <color indexed="42"/>
      <name val="ＭＳ 明朝"/>
      <family val="1"/>
    </font>
    <font>
      <sz val="24"/>
      <color indexed="40"/>
      <name val="ＭＳ 明朝"/>
      <family val="1"/>
    </font>
    <font>
      <sz val="20"/>
      <color indexed="42"/>
      <name val="ＭＳ 明朝"/>
      <family val="1"/>
    </font>
    <font>
      <sz val="20"/>
      <color indexed="40"/>
      <name val="ＭＳ 明朝"/>
      <family val="1"/>
    </font>
    <font>
      <sz val="20"/>
      <name val="ＭＳ 明朝"/>
      <family val="1"/>
    </font>
    <font>
      <sz val="24"/>
      <name val="ＭＳ 明朝"/>
      <family val="1"/>
    </font>
    <font>
      <sz val="10"/>
      <color indexed="42"/>
      <name val="ＭＳ 明朝"/>
      <family val="1"/>
    </font>
    <font>
      <sz val="14"/>
      <color indexed="10"/>
      <name val="ＭＳ ゴシック"/>
      <family val="3"/>
    </font>
    <font>
      <sz val="30"/>
      <name val="ＭＳ 明朝"/>
      <family val="1"/>
    </font>
    <font>
      <sz val="24"/>
      <color indexed="42"/>
      <name val="ＭＳ ゴシック"/>
      <family val="3"/>
    </font>
    <font>
      <b/>
      <sz val="24"/>
      <color indexed="4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7"/>
      <color indexed="8"/>
      <name val="ＭＳ ゴシック"/>
      <family val="3"/>
    </font>
    <font>
      <sz val="2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 diagonalUp="1">
      <left style="thin">
        <color indexed="8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 diagonalDown="1"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 diagonalDown="1"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 diagonalDown="1"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  <diagonal style="thin">
        <color indexed="8"/>
      </diagonal>
    </border>
    <border diagonalDown="1"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  <diagonal style="thin">
        <color indexed="8"/>
      </diagonal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0" fillId="31" borderId="4" applyNumberFormat="0" applyAlignment="0" applyProtection="0"/>
    <xf numFmtId="0" fontId="71" fillId="32" borderId="0" applyNumberFormat="0" applyBorder="0" applyAlignment="0" applyProtection="0"/>
  </cellStyleXfs>
  <cellXfs count="21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9" fillId="0" borderId="10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1" fillId="0" borderId="13" xfId="0" applyNumberFormat="1" applyFont="1" applyFill="1" applyBorder="1" applyAlignment="1">
      <alignment horizontal="centerContinuous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0" fontId="19" fillId="0" borderId="11" xfId="0" applyNumberFormat="1" applyFont="1" applyFill="1" applyBorder="1" applyAlignment="1">
      <alignment horizontal="center" vertical="center" wrapText="1"/>
    </xf>
    <xf numFmtId="0" fontId="19" fillId="0" borderId="14" xfId="0" applyNumberFormat="1" applyFont="1" applyFill="1" applyBorder="1" applyAlignment="1">
      <alignment horizontal="center" vertical="center" wrapText="1"/>
    </xf>
    <xf numFmtId="0" fontId="19" fillId="0" borderId="15" xfId="0" applyNumberFormat="1" applyFont="1" applyFill="1" applyBorder="1" applyAlignment="1">
      <alignment horizontal="center" vertical="center" wrapText="1"/>
    </xf>
    <xf numFmtId="0" fontId="23" fillId="0" borderId="16" xfId="0" applyNumberFormat="1" applyFont="1" applyFill="1" applyBorder="1" applyAlignment="1">
      <alignment horizontal="center" vertical="center" wrapText="1"/>
    </xf>
    <xf numFmtId="38" fontId="5" fillId="0" borderId="17" xfId="48" applyFont="1" applyFill="1" applyBorder="1" applyAlignment="1">
      <alignment horizontal="right" vertical="center" wrapText="1"/>
    </xf>
    <xf numFmtId="0" fontId="19" fillId="0" borderId="18" xfId="0" applyNumberFormat="1" applyFont="1" applyFill="1" applyBorder="1" applyAlignment="1">
      <alignment horizontal="center" vertical="center" wrapText="1"/>
    </xf>
    <xf numFmtId="0" fontId="19" fillId="0" borderId="19" xfId="0" applyNumberFormat="1" applyFont="1" applyFill="1" applyBorder="1" applyAlignment="1">
      <alignment horizontal="center" vertical="center" wrapText="1"/>
    </xf>
    <xf numFmtId="0" fontId="21" fillId="0" borderId="20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38" fontId="5" fillId="0" borderId="21" xfId="48" applyFont="1" applyFill="1" applyBorder="1" applyAlignment="1">
      <alignment horizontal="right" vertical="center" wrapText="1"/>
    </xf>
    <xf numFmtId="38" fontId="5" fillId="0" borderId="15" xfId="48" applyFont="1" applyFill="1" applyBorder="1" applyAlignment="1">
      <alignment horizontal="right" vertical="center" wrapText="1"/>
    </xf>
    <xf numFmtId="38" fontId="5" fillId="0" borderId="18" xfId="48" applyFont="1" applyFill="1" applyBorder="1" applyAlignment="1">
      <alignment horizontal="right" vertical="center" wrapText="1"/>
    </xf>
    <xf numFmtId="38" fontId="5" fillId="0" borderId="19" xfId="48" applyFont="1" applyFill="1" applyBorder="1" applyAlignment="1">
      <alignment horizontal="right" vertical="center" wrapText="1"/>
    </xf>
    <xf numFmtId="0" fontId="19" fillId="0" borderId="20" xfId="0" applyNumberFormat="1" applyFont="1" applyFill="1" applyBorder="1" applyAlignment="1">
      <alignment horizontal="center" vertical="center" wrapText="1"/>
    </xf>
    <xf numFmtId="0" fontId="19" fillId="0" borderId="21" xfId="0" applyNumberFormat="1" applyFont="1" applyFill="1" applyBorder="1" applyAlignment="1">
      <alignment horizontal="center" vertical="center" wrapText="1"/>
    </xf>
    <xf numFmtId="0" fontId="19" fillId="0" borderId="17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38" fontId="31" fillId="33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38" fontId="24" fillId="0" borderId="22" xfId="48" applyFont="1" applyFill="1" applyBorder="1" applyAlignment="1">
      <alignment horizontal="right" vertical="center" wrapText="1"/>
    </xf>
    <xf numFmtId="184" fontId="24" fillId="0" borderId="13" xfId="0" applyNumberFormat="1" applyFont="1" applyFill="1" applyBorder="1" applyAlignment="1">
      <alignment vertical="center" wrapText="1"/>
    </xf>
    <xf numFmtId="184" fontId="25" fillId="0" borderId="13" xfId="0" applyNumberFormat="1" applyFont="1" applyFill="1" applyBorder="1" applyAlignment="1">
      <alignment vertical="center" wrapText="1"/>
    </xf>
    <xf numFmtId="184" fontId="9" fillId="0" borderId="13" xfId="0" applyNumberFormat="1" applyFont="1" applyFill="1" applyBorder="1" applyAlignment="1">
      <alignment vertical="center" wrapText="1"/>
    </xf>
    <xf numFmtId="184" fontId="10" fillId="0" borderId="13" xfId="0" applyNumberFormat="1" applyFont="1" applyFill="1" applyBorder="1" applyAlignment="1">
      <alignment vertical="center" wrapText="1"/>
    </xf>
    <xf numFmtId="184" fontId="24" fillId="0" borderId="22" xfId="0" applyNumberFormat="1" applyFont="1" applyFill="1" applyBorder="1" applyAlignment="1">
      <alignment vertical="center" wrapText="1"/>
    </xf>
    <xf numFmtId="184" fontId="24" fillId="0" borderId="23" xfId="0" applyNumberFormat="1" applyFont="1" applyFill="1" applyBorder="1" applyAlignment="1">
      <alignment vertical="center" wrapText="1"/>
    </xf>
    <xf numFmtId="0" fontId="14" fillId="0" borderId="12" xfId="0" applyNumberFormat="1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right" vertical="center" wrapText="1"/>
    </xf>
    <xf numFmtId="3" fontId="5" fillId="0" borderId="15" xfId="0" applyNumberFormat="1" applyFont="1" applyFill="1" applyBorder="1" applyAlignment="1">
      <alignment horizontal="right" vertical="center" wrapText="1"/>
    </xf>
    <xf numFmtId="3" fontId="5" fillId="0" borderId="18" xfId="0" applyNumberFormat="1" applyFont="1" applyFill="1" applyBorder="1" applyAlignment="1">
      <alignment horizontal="right" vertical="center" wrapText="1"/>
    </xf>
    <xf numFmtId="3" fontId="5" fillId="0" borderId="19" xfId="0" applyNumberFormat="1" applyFont="1" applyFill="1" applyBorder="1" applyAlignment="1">
      <alignment horizontal="right" vertical="center" wrapText="1"/>
    </xf>
    <xf numFmtId="3" fontId="5" fillId="0" borderId="17" xfId="0" applyNumberFormat="1" applyFont="1" applyFill="1" applyBorder="1" applyAlignment="1">
      <alignment horizontal="right"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3" fontId="5" fillId="0" borderId="25" xfId="0" applyNumberFormat="1" applyFont="1" applyFill="1" applyBorder="1" applyAlignment="1">
      <alignment horizontal="right" vertical="center" wrapText="1"/>
    </xf>
    <xf numFmtId="3" fontId="5" fillId="0" borderId="26" xfId="0" applyNumberFormat="1" applyFont="1" applyFill="1" applyBorder="1" applyAlignment="1">
      <alignment horizontal="right" vertical="center" wrapText="1"/>
    </xf>
    <xf numFmtId="3" fontId="5" fillId="0" borderId="27" xfId="0" applyNumberFormat="1" applyFont="1" applyFill="1" applyBorder="1" applyAlignment="1">
      <alignment horizontal="right" vertical="center" wrapText="1"/>
    </xf>
    <xf numFmtId="3" fontId="5" fillId="0" borderId="28" xfId="0" applyNumberFormat="1" applyFont="1" applyFill="1" applyBorder="1" applyAlignment="1">
      <alignment horizontal="right" vertical="center" wrapText="1"/>
    </xf>
    <xf numFmtId="3" fontId="5" fillId="0" borderId="29" xfId="0" applyNumberFormat="1" applyFont="1" applyFill="1" applyBorder="1" applyAlignment="1">
      <alignment horizontal="right" vertical="center" wrapText="1"/>
    </xf>
    <xf numFmtId="3" fontId="27" fillId="0" borderId="30" xfId="48" applyNumberFormat="1" applyFont="1" applyFill="1" applyBorder="1" applyAlignment="1">
      <alignment horizontal="right" vertical="center" wrapText="1"/>
    </xf>
    <xf numFmtId="3" fontId="27" fillId="0" borderId="31" xfId="48" applyNumberFormat="1" applyFont="1" applyFill="1" applyBorder="1" applyAlignment="1">
      <alignment horizontal="right" vertical="center" wrapText="1"/>
    </xf>
    <xf numFmtId="3" fontId="26" fillId="0" borderId="32" xfId="48" applyNumberFormat="1" applyFont="1" applyFill="1" applyBorder="1" applyAlignment="1">
      <alignment horizontal="right" vertical="center" wrapText="1"/>
    </xf>
    <xf numFmtId="3" fontId="27" fillId="0" borderId="33" xfId="48" applyNumberFormat="1" applyFont="1" applyFill="1" applyBorder="1" applyAlignment="1">
      <alignment horizontal="right" vertical="center" wrapText="1"/>
    </xf>
    <xf numFmtId="3" fontId="26" fillId="0" borderId="18" xfId="48" applyNumberFormat="1" applyFont="1" applyFill="1" applyBorder="1" applyAlignment="1">
      <alignment horizontal="right" vertical="center" wrapText="1"/>
    </xf>
    <xf numFmtId="3" fontId="27" fillId="0" borderId="30" xfId="0" applyNumberFormat="1" applyFont="1" applyFill="1" applyBorder="1" applyAlignment="1">
      <alignment horizontal="right" vertical="center" wrapText="1"/>
    </xf>
    <xf numFmtId="3" fontId="27" fillId="0" borderId="31" xfId="0" applyNumberFormat="1" applyFont="1" applyFill="1" applyBorder="1" applyAlignment="1">
      <alignment horizontal="right" vertical="center" wrapText="1"/>
    </xf>
    <xf numFmtId="0" fontId="26" fillId="0" borderId="13" xfId="0" applyNumberFormat="1" applyFont="1" applyFill="1" applyBorder="1" applyAlignment="1">
      <alignment horizontal="distributed" vertical="center"/>
    </xf>
    <xf numFmtId="0" fontId="26" fillId="0" borderId="13" xfId="0" applyNumberFormat="1" applyFont="1" applyFill="1" applyBorder="1" applyAlignment="1">
      <alignment horizontal="distributed" vertical="center" wrapText="1"/>
    </xf>
    <xf numFmtId="0" fontId="13" fillId="0" borderId="13" xfId="0" applyNumberFormat="1" applyFont="1" applyFill="1" applyBorder="1" applyAlignment="1">
      <alignment horizontal="center" vertical="center" wrapText="1"/>
    </xf>
    <xf numFmtId="0" fontId="27" fillId="0" borderId="13" xfId="0" applyNumberFormat="1" applyFont="1" applyFill="1" applyBorder="1" applyAlignment="1">
      <alignment horizontal="distributed" vertical="center"/>
    </xf>
    <xf numFmtId="0" fontId="27" fillId="0" borderId="13" xfId="0" applyNumberFormat="1" applyFont="1" applyFill="1" applyBorder="1" applyAlignment="1">
      <alignment horizontal="distributed" vertical="center" wrapText="1"/>
    </xf>
    <xf numFmtId="0" fontId="11" fillId="0" borderId="13" xfId="0" applyNumberFormat="1" applyFont="1" applyFill="1" applyBorder="1" applyAlignment="1">
      <alignment horizontal="center" vertical="center" wrapText="1"/>
    </xf>
    <xf numFmtId="38" fontId="24" fillId="0" borderId="13" xfId="48" applyFont="1" applyFill="1" applyBorder="1" applyAlignment="1">
      <alignment horizontal="right" vertical="center" wrapText="1"/>
    </xf>
    <xf numFmtId="0" fontId="21" fillId="0" borderId="34" xfId="0" applyNumberFormat="1" applyFont="1" applyFill="1" applyBorder="1" applyAlignment="1">
      <alignment horizontal="distributed" vertical="center" wrapText="1"/>
    </xf>
    <xf numFmtId="3" fontId="24" fillId="0" borderId="13" xfId="48" applyNumberFormat="1" applyFont="1" applyFill="1" applyBorder="1" applyAlignment="1">
      <alignment horizontal="right" vertical="center" wrapText="1"/>
    </xf>
    <xf numFmtId="3" fontId="25" fillId="0" borderId="13" xfId="48" applyNumberFormat="1" applyFont="1" applyFill="1" applyBorder="1" applyAlignment="1">
      <alignment horizontal="right" vertical="center" wrapText="1"/>
    </xf>
    <xf numFmtId="3" fontId="9" fillId="0" borderId="13" xfId="48" applyNumberFormat="1" applyFont="1" applyFill="1" applyBorder="1" applyAlignment="1">
      <alignment horizontal="right" vertical="center" shrinkToFit="1"/>
    </xf>
    <xf numFmtId="38" fontId="25" fillId="0" borderId="13" xfId="48" applyFont="1" applyFill="1" applyBorder="1" applyAlignment="1">
      <alignment horizontal="right" vertical="center" wrapText="1"/>
    </xf>
    <xf numFmtId="3" fontId="10" fillId="0" borderId="13" xfId="0" applyNumberFormat="1" applyFont="1" applyFill="1" applyBorder="1" applyAlignment="1">
      <alignment horizontal="right" vertical="center" wrapText="1"/>
    </xf>
    <xf numFmtId="3" fontId="33" fillId="0" borderId="13" xfId="0" applyNumberFormat="1" applyFont="1" applyFill="1" applyBorder="1" applyAlignment="1">
      <alignment horizontal="right" vertical="center" wrapText="1"/>
    </xf>
    <xf numFmtId="38" fontId="12" fillId="0" borderId="0" xfId="48" applyFont="1" applyFill="1" applyAlignment="1">
      <alignment vertical="center"/>
    </xf>
    <xf numFmtId="3" fontId="24" fillId="0" borderId="22" xfId="48" applyNumberFormat="1" applyFont="1" applyFill="1" applyBorder="1" applyAlignment="1">
      <alignment horizontal="right" vertical="center" wrapText="1"/>
    </xf>
    <xf numFmtId="3" fontId="24" fillId="0" borderId="23" xfId="48" applyNumberFormat="1" applyFont="1" applyFill="1" applyBorder="1" applyAlignment="1">
      <alignment horizontal="right" vertical="center" wrapText="1"/>
    </xf>
    <xf numFmtId="3" fontId="27" fillId="0" borderId="17" xfId="48" applyNumberFormat="1" applyFont="1" applyFill="1" applyBorder="1" applyAlignment="1">
      <alignment horizontal="right" vertical="center" wrapText="1"/>
    </xf>
    <xf numFmtId="0" fontId="23" fillId="0" borderId="35" xfId="0" applyNumberFormat="1" applyFont="1" applyFill="1" applyBorder="1" applyAlignment="1">
      <alignment horizontal="center" vertical="center" wrapText="1"/>
    </xf>
    <xf numFmtId="38" fontId="27" fillId="34" borderId="36" xfId="48" applyFont="1" applyFill="1" applyBorder="1" applyAlignment="1">
      <alignment horizontal="right" vertical="center" wrapText="1"/>
    </xf>
    <xf numFmtId="38" fontId="27" fillId="34" borderId="37" xfId="48" applyFont="1" applyFill="1" applyBorder="1" applyAlignment="1">
      <alignment horizontal="right" vertical="center" wrapText="1"/>
    </xf>
    <xf numFmtId="3" fontId="27" fillId="34" borderId="30" xfId="48" applyNumberFormat="1" applyFont="1" applyFill="1" applyBorder="1" applyAlignment="1">
      <alignment horizontal="right" vertical="center" wrapText="1"/>
    </xf>
    <xf numFmtId="3" fontId="27" fillId="34" borderId="38" xfId="48" applyNumberFormat="1" applyFont="1" applyFill="1" applyBorder="1" applyAlignment="1">
      <alignment horizontal="right" vertical="center" wrapText="1"/>
    </xf>
    <xf numFmtId="3" fontId="27" fillId="34" borderId="31" xfId="48" applyNumberFormat="1" applyFont="1" applyFill="1" applyBorder="1" applyAlignment="1">
      <alignment horizontal="right" vertical="center" wrapText="1"/>
    </xf>
    <xf numFmtId="38" fontId="27" fillId="34" borderId="39" xfId="48" applyFont="1" applyFill="1" applyBorder="1" applyAlignment="1">
      <alignment horizontal="right" vertical="center" wrapText="1"/>
    </xf>
    <xf numFmtId="38" fontId="27" fillId="34" borderId="35" xfId="48" applyFont="1" applyFill="1" applyBorder="1" applyAlignment="1">
      <alignment horizontal="right" vertical="center" wrapText="1"/>
    </xf>
    <xf numFmtId="3" fontId="27" fillId="34" borderId="32" xfId="48" applyNumberFormat="1" applyFont="1" applyFill="1" applyBorder="1" applyAlignment="1">
      <alignment horizontal="right" vertical="center" wrapText="1"/>
    </xf>
    <xf numFmtId="3" fontId="26" fillId="34" borderId="13" xfId="48" applyNumberFormat="1" applyFont="1" applyFill="1" applyBorder="1" applyAlignment="1">
      <alignment horizontal="right" vertical="center" wrapText="1"/>
    </xf>
    <xf numFmtId="3" fontId="26" fillId="34" borderId="33" xfId="48" applyNumberFormat="1" applyFont="1" applyFill="1" applyBorder="1" applyAlignment="1">
      <alignment horizontal="right" vertical="center" wrapText="1"/>
    </xf>
    <xf numFmtId="38" fontId="26" fillId="34" borderId="39" xfId="48" applyFont="1" applyFill="1" applyBorder="1" applyAlignment="1">
      <alignment horizontal="right" vertical="center" wrapText="1"/>
    </xf>
    <xf numFmtId="3" fontId="26" fillId="34" borderId="35" xfId="48" applyNumberFormat="1" applyFont="1" applyFill="1" applyBorder="1" applyAlignment="1">
      <alignment horizontal="right" vertical="center" wrapText="1"/>
    </xf>
    <xf numFmtId="3" fontId="26" fillId="34" borderId="32" xfId="48" applyNumberFormat="1" applyFont="1" applyFill="1" applyBorder="1" applyAlignment="1">
      <alignment horizontal="right" vertical="center" wrapText="1"/>
    </xf>
    <xf numFmtId="3" fontId="27" fillId="34" borderId="13" xfId="48" applyNumberFormat="1" applyFont="1" applyFill="1" applyBorder="1" applyAlignment="1">
      <alignment horizontal="right" vertical="center" wrapText="1"/>
    </xf>
    <xf numFmtId="3" fontId="27" fillId="34" borderId="33" xfId="48" applyNumberFormat="1" applyFont="1" applyFill="1" applyBorder="1" applyAlignment="1">
      <alignment horizontal="right" vertical="center" wrapText="1"/>
    </xf>
    <xf numFmtId="3" fontId="27" fillId="34" borderId="35" xfId="48" applyNumberFormat="1" applyFont="1" applyFill="1" applyBorder="1" applyAlignment="1">
      <alignment horizontal="right" vertical="center" wrapText="1"/>
    </xf>
    <xf numFmtId="38" fontId="26" fillId="34" borderId="35" xfId="48" applyFont="1" applyFill="1" applyBorder="1" applyAlignment="1">
      <alignment horizontal="right" vertical="center" wrapText="1"/>
    </xf>
    <xf numFmtId="38" fontId="26" fillId="34" borderId="36" xfId="48" applyFont="1" applyFill="1" applyBorder="1" applyAlignment="1">
      <alignment horizontal="right" vertical="center" wrapText="1"/>
    </xf>
    <xf numFmtId="3" fontId="26" fillId="34" borderId="37" xfId="48" applyNumberFormat="1" applyFont="1" applyFill="1" applyBorder="1" applyAlignment="1">
      <alignment horizontal="right" vertical="center" wrapText="1"/>
    </xf>
    <xf numFmtId="3" fontId="26" fillId="34" borderId="30" xfId="48" applyNumberFormat="1" applyFont="1" applyFill="1" applyBorder="1" applyAlignment="1">
      <alignment horizontal="right" vertical="center" wrapText="1"/>
    </xf>
    <xf numFmtId="0" fontId="26" fillId="34" borderId="38" xfId="48" applyNumberFormat="1" applyFont="1" applyFill="1" applyBorder="1" applyAlignment="1">
      <alignment horizontal="right" vertical="center" wrapText="1"/>
    </xf>
    <xf numFmtId="0" fontId="26" fillId="34" borderId="31" xfId="48" applyNumberFormat="1" applyFont="1" applyFill="1" applyBorder="1" applyAlignment="1">
      <alignment horizontal="right" vertical="center" wrapText="1"/>
    </xf>
    <xf numFmtId="3" fontId="26" fillId="34" borderId="39" xfId="48" applyNumberFormat="1" applyFont="1" applyFill="1" applyBorder="1" applyAlignment="1">
      <alignment horizontal="right" vertical="center" wrapText="1"/>
    </xf>
    <xf numFmtId="38" fontId="26" fillId="34" borderId="33" xfId="48" applyFont="1" applyFill="1" applyBorder="1" applyAlignment="1">
      <alignment horizontal="right" vertical="center" wrapText="1"/>
    </xf>
    <xf numFmtId="3" fontId="26" fillId="34" borderId="21" xfId="48" applyNumberFormat="1" applyFont="1" applyFill="1" applyBorder="1" applyAlignment="1">
      <alignment horizontal="right" vertical="center" wrapText="1"/>
    </xf>
    <xf numFmtId="3" fontId="26" fillId="34" borderId="15" xfId="48" applyNumberFormat="1" applyFont="1" applyFill="1" applyBorder="1" applyAlignment="1">
      <alignment horizontal="right" vertical="center" wrapText="1"/>
    </xf>
    <xf numFmtId="3" fontId="26" fillId="34" borderId="18" xfId="48" applyNumberFormat="1" applyFont="1" applyFill="1" applyBorder="1" applyAlignment="1">
      <alignment horizontal="right" vertical="center" wrapText="1"/>
    </xf>
    <xf numFmtId="3" fontId="26" fillId="34" borderId="19" xfId="48" applyNumberFormat="1" applyFont="1" applyFill="1" applyBorder="1" applyAlignment="1">
      <alignment horizontal="right" vertical="center" wrapText="1"/>
    </xf>
    <xf numFmtId="3" fontId="26" fillId="34" borderId="17" xfId="48" applyNumberFormat="1" applyFont="1" applyFill="1" applyBorder="1" applyAlignment="1">
      <alignment horizontal="right" vertical="center" wrapText="1"/>
    </xf>
    <xf numFmtId="3" fontId="27" fillId="34" borderId="40" xfId="0" applyNumberFormat="1" applyFont="1" applyFill="1" applyBorder="1" applyAlignment="1">
      <alignment horizontal="right" vertical="center" wrapText="1"/>
    </xf>
    <xf numFmtId="3" fontId="27" fillId="34" borderId="41" xfId="0" applyNumberFormat="1" applyFont="1" applyFill="1" applyBorder="1" applyAlignment="1">
      <alignment horizontal="right" vertical="center" wrapText="1"/>
    </xf>
    <xf numFmtId="3" fontId="27" fillId="34" borderId="30" xfId="0" applyNumberFormat="1" applyFont="1" applyFill="1" applyBorder="1" applyAlignment="1">
      <alignment horizontal="right" vertical="center" wrapText="1"/>
    </xf>
    <xf numFmtId="0" fontId="27" fillId="34" borderId="38" xfId="0" applyNumberFormat="1" applyFont="1" applyFill="1" applyBorder="1" applyAlignment="1">
      <alignment horizontal="right" vertical="center" wrapText="1"/>
    </xf>
    <xf numFmtId="0" fontId="27" fillId="34" borderId="31" xfId="0" applyNumberFormat="1" applyFont="1" applyFill="1" applyBorder="1" applyAlignment="1">
      <alignment horizontal="right" vertical="center" wrapText="1"/>
    </xf>
    <xf numFmtId="3" fontId="27" fillId="34" borderId="39" xfId="0" applyNumberFormat="1" applyFont="1" applyFill="1" applyBorder="1" applyAlignment="1">
      <alignment horizontal="right" vertical="center" wrapText="1"/>
    </xf>
    <xf numFmtId="3" fontId="27" fillId="34" borderId="35" xfId="0" applyNumberFormat="1" applyFont="1" applyFill="1" applyBorder="1" applyAlignment="1">
      <alignment horizontal="right" vertical="center" wrapText="1"/>
    </xf>
    <xf numFmtId="38" fontId="27" fillId="34" borderId="32" xfId="48" applyFont="1" applyFill="1" applyBorder="1" applyAlignment="1">
      <alignment horizontal="right" vertical="center" wrapText="1"/>
    </xf>
    <xf numFmtId="0" fontId="26" fillId="34" borderId="13" xfId="0" applyNumberFormat="1" applyFont="1" applyFill="1" applyBorder="1" applyAlignment="1">
      <alignment horizontal="right" vertical="center" wrapText="1"/>
    </xf>
    <xf numFmtId="0" fontId="26" fillId="34" borderId="33" xfId="0" applyNumberFormat="1" applyFont="1" applyFill="1" applyBorder="1" applyAlignment="1">
      <alignment horizontal="right" vertical="center" wrapText="1"/>
    </xf>
    <xf numFmtId="3" fontId="26" fillId="34" borderId="39" xfId="0" applyNumberFormat="1" applyFont="1" applyFill="1" applyBorder="1" applyAlignment="1">
      <alignment horizontal="right" vertical="center" wrapText="1"/>
    </xf>
    <xf numFmtId="3" fontId="26" fillId="34" borderId="32" xfId="0" applyNumberFormat="1" applyFont="1" applyFill="1" applyBorder="1" applyAlignment="1">
      <alignment horizontal="right" vertical="center" wrapText="1"/>
    </xf>
    <xf numFmtId="3" fontId="27" fillId="34" borderId="13" xfId="0" applyNumberFormat="1" applyFont="1" applyFill="1" applyBorder="1" applyAlignment="1">
      <alignment horizontal="right" vertical="center" wrapText="1"/>
    </xf>
    <xf numFmtId="3" fontId="26" fillId="34" borderId="33" xfId="0" applyNumberFormat="1" applyFont="1" applyFill="1" applyBorder="1" applyAlignment="1">
      <alignment horizontal="right" vertical="center" wrapText="1"/>
    </xf>
    <xf numFmtId="3" fontId="26" fillId="34" borderId="35" xfId="0" applyNumberFormat="1" applyFont="1" applyFill="1" applyBorder="1" applyAlignment="1">
      <alignment horizontal="right" vertical="center" wrapText="1"/>
    </xf>
    <xf numFmtId="3" fontId="27" fillId="34" borderId="32" xfId="0" applyNumberFormat="1" applyFont="1" applyFill="1" applyBorder="1" applyAlignment="1">
      <alignment horizontal="right" vertical="center" wrapText="1"/>
    </xf>
    <xf numFmtId="0" fontId="27" fillId="34" borderId="33" xfId="0" applyNumberFormat="1" applyFont="1" applyFill="1" applyBorder="1" applyAlignment="1">
      <alignment horizontal="right" vertical="center" wrapText="1"/>
    </xf>
    <xf numFmtId="3" fontId="27" fillId="34" borderId="33" xfId="0" applyNumberFormat="1" applyFont="1" applyFill="1" applyBorder="1" applyAlignment="1">
      <alignment horizontal="right" vertical="center" wrapText="1"/>
    </xf>
    <xf numFmtId="3" fontId="26" fillId="34" borderId="13" xfId="0" applyNumberFormat="1" applyFont="1" applyFill="1" applyBorder="1" applyAlignment="1">
      <alignment horizontal="right" vertical="center" wrapText="1"/>
    </xf>
    <xf numFmtId="0" fontId="26" fillId="34" borderId="32" xfId="0" applyNumberFormat="1" applyFont="1" applyFill="1" applyBorder="1" applyAlignment="1">
      <alignment horizontal="right" vertical="center" wrapText="1"/>
    </xf>
    <xf numFmtId="38" fontId="26" fillId="34" borderId="32" xfId="48" applyFont="1" applyFill="1" applyBorder="1" applyAlignment="1">
      <alignment horizontal="right" vertical="center" wrapText="1"/>
    </xf>
    <xf numFmtId="38" fontId="26" fillId="34" borderId="13" xfId="48" applyFont="1" applyFill="1" applyBorder="1" applyAlignment="1">
      <alignment horizontal="right" vertical="center" wrapText="1"/>
    </xf>
    <xf numFmtId="3" fontId="26" fillId="34" borderId="42" xfId="0" applyNumberFormat="1" applyFont="1" applyFill="1" applyBorder="1" applyAlignment="1">
      <alignment horizontal="right" vertical="center" wrapText="1"/>
    </xf>
    <xf numFmtId="3" fontId="26" fillId="34" borderId="43" xfId="0" applyNumberFormat="1" applyFont="1" applyFill="1" applyBorder="1" applyAlignment="1">
      <alignment horizontal="right" vertical="center" wrapText="1"/>
    </xf>
    <xf numFmtId="3" fontId="26" fillId="34" borderId="44" xfId="0" applyNumberFormat="1" applyFont="1" applyFill="1" applyBorder="1" applyAlignment="1">
      <alignment horizontal="right" vertical="center" wrapText="1"/>
    </xf>
    <xf numFmtId="3" fontId="26" fillId="34" borderId="45" xfId="0" applyNumberFormat="1" applyFont="1" applyFill="1" applyBorder="1" applyAlignment="1">
      <alignment horizontal="right" vertical="center" wrapText="1"/>
    </xf>
    <xf numFmtId="0" fontId="26" fillId="34" borderId="46" xfId="0" applyNumberFormat="1" applyFont="1" applyFill="1" applyBorder="1" applyAlignment="1">
      <alignment horizontal="right" vertical="center" wrapText="1"/>
    </xf>
    <xf numFmtId="3" fontId="25" fillId="6" borderId="13" xfId="48" applyNumberFormat="1" applyFont="1" applyFill="1" applyBorder="1" applyAlignment="1">
      <alignment horizontal="right" vertical="center" wrapText="1"/>
    </xf>
    <xf numFmtId="3" fontId="24" fillId="6" borderId="13" xfId="48" applyNumberFormat="1" applyFont="1" applyFill="1" applyBorder="1" applyAlignment="1">
      <alignment horizontal="right" vertical="center" wrapText="1"/>
    </xf>
    <xf numFmtId="38" fontId="25" fillId="6" borderId="13" xfId="48" applyFont="1" applyFill="1" applyBorder="1" applyAlignment="1">
      <alignment horizontal="right" vertical="center" wrapText="1"/>
    </xf>
    <xf numFmtId="38" fontId="24" fillId="6" borderId="13" xfId="48" applyFont="1" applyFill="1" applyBorder="1" applyAlignment="1">
      <alignment horizontal="right" vertical="center" wrapText="1"/>
    </xf>
    <xf numFmtId="38" fontId="24" fillId="6" borderId="22" xfId="48" applyFont="1" applyFill="1" applyBorder="1" applyAlignment="1">
      <alignment horizontal="right" vertical="center" wrapText="1"/>
    </xf>
    <xf numFmtId="3" fontId="33" fillId="6" borderId="13" xfId="0" applyNumberFormat="1" applyFont="1" applyFill="1" applyBorder="1" applyAlignment="1">
      <alignment horizontal="right" vertical="center" wrapText="1"/>
    </xf>
    <xf numFmtId="3" fontId="24" fillId="6" borderId="23" xfId="48" applyNumberFormat="1" applyFont="1" applyFill="1" applyBorder="1" applyAlignment="1">
      <alignment horizontal="right" vertical="center" wrapText="1"/>
    </xf>
    <xf numFmtId="184" fontId="24" fillId="0" borderId="13" xfId="0" applyNumberFormat="1" applyFont="1" applyFill="1" applyBorder="1" applyAlignment="1">
      <alignment vertical="center" shrinkToFit="1"/>
    </xf>
    <xf numFmtId="184" fontId="24" fillId="0" borderId="35" xfId="0" applyNumberFormat="1" applyFont="1" applyFill="1" applyBorder="1" applyAlignment="1">
      <alignment vertical="center" shrinkToFit="1"/>
    </xf>
    <xf numFmtId="184" fontId="24" fillId="0" borderId="16" xfId="0" applyNumberFormat="1" applyFont="1" applyFill="1" applyBorder="1" applyAlignment="1">
      <alignment vertical="center" shrinkToFit="1"/>
    </xf>
    <xf numFmtId="184" fontId="25" fillId="0" borderId="13" xfId="0" applyNumberFormat="1" applyFont="1" applyFill="1" applyBorder="1" applyAlignment="1">
      <alignment vertical="center" shrinkToFit="1"/>
    </xf>
    <xf numFmtId="184" fontId="25" fillId="0" borderId="35" xfId="0" applyNumberFormat="1" applyFont="1" applyFill="1" applyBorder="1" applyAlignment="1">
      <alignment vertical="center" shrinkToFit="1"/>
    </xf>
    <xf numFmtId="184" fontId="9" fillId="0" borderId="13" xfId="0" applyNumberFormat="1" applyFont="1" applyFill="1" applyBorder="1" applyAlignment="1">
      <alignment vertical="center" shrinkToFit="1"/>
    </xf>
    <xf numFmtId="184" fontId="9" fillId="0" borderId="35" xfId="0" applyNumberFormat="1" applyFont="1" applyFill="1" applyBorder="1" applyAlignment="1">
      <alignment vertical="center" shrinkToFit="1"/>
    </xf>
    <xf numFmtId="184" fontId="34" fillId="0" borderId="16" xfId="0" applyNumberFormat="1" applyFont="1" applyFill="1" applyBorder="1" applyAlignment="1">
      <alignment vertical="center" shrinkToFit="1"/>
    </xf>
    <xf numFmtId="184" fontId="24" fillId="0" borderId="22" xfId="0" applyNumberFormat="1" applyFont="1" applyFill="1" applyBorder="1" applyAlignment="1">
      <alignment horizontal="right" vertical="center" shrinkToFit="1"/>
    </xf>
    <xf numFmtId="184" fontId="24" fillId="0" borderId="47" xfId="0" applyNumberFormat="1" applyFont="1" applyFill="1" applyBorder="1" applyAlignment="1">
      <alignment horizontal="right" vertical="center" shrinkToFit="1"/>
    </xf>
    <xf numFmtId="184" fontId="24" fillId="0" borderId="48" xfId="0" applyNumberFormat="1" applyFont="1" applyFill="1" applyBorder="1" applyAlignment="1">
      <alignment vertical="center" shrinkToFit="1"/>
    </xf>
    <xf numFmtId="184" fontId="10" fillId="0" borderId="13" xfId="0" applyNumberFormat="1" applyFont="1" applyFill="1" applyBorder="1" applyAlignment="1">
      <alignment vertical="center" shrinkToFit="1"/>
    </xf>
    <xf numFmtId="184" fontId="10" fillId="0" borderId="35" xfId="0" applyNumberFormat="1" applyFont="1" applyFill="1" applyBorder="1" applyAlignment="1">
      <alignment vertical="center" shrinkToFit="1"/>
    </xf>
    <xf numFmtId="184" fontId="24" fillId="0" borderId="22" xfId="0" applyNumberFormat="1" applyFont="1" applyFill="1" applyBorder="1" applyAlignment="1">
      <alignment vertical="center" shrinkToFit="1"/>
    </xf>
    <xf numFmtId="184" fontId="24" fillId="0" borderId="47" xfId="0" applyNumberFormat="1" applyFont="1" applyFill="1" applyBorder="1" applyAlignment="1">
      <alignment vertical="center" shrinkToFit="1"/>
    </xf>
    <xf numFmtId="184" fontId="24" fillId="0" borderId="23" xfId="0" applyNumberFormat="1" applyFont="1" applyFill="1" applyBorder="1" applyAlignment="1">
      <alignment vertical="center" shrinkToFit="1"/>
    </xf>
    <xf numFmtId="184" fontId="24" fillId="0" borderId="49" xfId="0" applyNumberFormat="1" applyFont="1" applyFill="1" applyBorder="1" applyAlignment="1">
      <alignment vertical="center" shrinkToFit="1"/>
    </xf>
    <xf numFmtId="184" fontId="24" fillId="0" borderId="50" xfId="0" applyNumberFormat="1" applyFont="1" applyFill="1" applyBorder="1" applyAlignment="1">
      <alignment vertical="center" shrinkToFit="1"/>
    </xf>
    <xf numFmtId="0" fontId="15" fillId="0" borderId="0" xfId="0" applyFont="1" applyAlignment="1">
      <alignment horizontal="center" vertical="center"/>
    </xf>
    <xf numFmtId="0" fontId="19" fillId="0" borderId="51" xfId="0" applyNumberFormat="1" applyFont="1" applyFill="1" applyBorder="1" applyAlignment="1">
      <alignment horizontal="left" vertical="center" wrapText="1"/>
    </xf>
    <xf numFmtId="0" fontId="20" fillId="0" borderId="52" xfId="0" applyFont="1" applyBorder="1" applyAlignment="1">
      <alignment vertical="center"/>
    </xf>
    <xf numFmtId="0" fontId="19" fillId="0" borderId="40" xfId="0" applyNumberFormat="1" applyFont="1" applyFill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/>
    </xf>
    <xf numFmtId="0" fontId="19" fillId="0" borderId="53" xfId="0" applyNumberFormat="1" applyFont="1" applyFill="1" applyBorder="1" applyAlignment="1">
      <alignment horizontal="center" vertical="center" wrapText="1"/>
    </xf>
    <xf numFmtId="0" fontId="16" fillId="0" borderId="54" xfId="0" applyFont="1" applyFill="1" applyBorder="1" applyAlignment="1">
      <alignment horizontal="center" vertical="center" wrapText="1"/>
    </xf>
    <xf numFmtId="0" fontId="16" fillId="0" borderId="55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0" fontId="18" fillId="0" borderId="56" xfId="0" applyFont="1" applyBorder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28" fillId="0" borderId="56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9" fillId="0" borderId="57" xfId="0" applyNumberFormat="1" applyFont="1" applyFill="1" applyBorder="1" applyAlignment="1">
      <alignment horizontal="left" vertical="center" wrapText="1"/>
    </xf>
    <xf numFmtId="0" fontId="20" fillId="0" borderId="58" xfId="0" applyFont="1" applyBorder="1" applyAlignment="1">
      <alignment vertical="center"/>
    </xf>
    <xf numFmtId="0" fontId="19" fillId="0" borderId="59" xfId="0" applyNumberFormat="1" applyFont="1" applyFill="1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/>
    </xf>
    <xf numFmtId="0" fontId="32" fillId="0" borderId="60" xfId="0" applyFont="1" applyBorder="1" applyAlignment="1">
      <alignment horizontal="left"/>
    </xf>
    <xf numFmtId="184" fontId="10" fillId="0" borderId="43" xfId="0" applyNumberFormat="1" applyFont="1" applyFill="1" applyBorder="1" applyAlignment="1">
      <alignment horizontal="right" vertical="center" shrinkToFit="1"/>
    </xf>
    <xf numFmtId="184" fontId="10" fillId="0" borderId="37" xfId="0" applyNumberFormat="1" applyFont="1" applyFill="1" applyBorder="1" applyAlignment="1">
      <alignment horizontal="right" vertical="center" shrinkToFit="1"/>
    </xf>
    <xf numFmtId="0" fontId="5" fillId="0" borderId="61" xfId="0" applyNumberFormat="1" applyFont="1" applyFill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/>
    </xf>
    <xf numFmtId="3" fontId="10" fillId="0" borderId="45" xfId="0" applyNumberFormat="1" applyFont="1" applyFill="1" applyBorder="1" applyAlignment="1">
      <alignment horizontal="right" vertical="center" wrapText="1"/>
    </xf>
    <xf numFmtId="3" fontId="10" fillId="0" borderId="38" xfId="0" applyNumberFormat="1" applyFont="1" applyFill="1" applyBorder="1" applyAlignment="1">
      <alignment horizontal="right" vertical="center" wrapText="1"/>
    </xf>
    <xf numFmtId="184" fontId="10" fillId="0" borderId="45" xfId="0" applyNumberFormat="1" applyFont="1" applyFill="1" applyBorder="1" applyAlignment="1">
      <alignment horizontal="right" vertical="center" wrapText="1"/>
    </xf>
    <xf numFmtId="184" fontId="10" fillId="0" borderId="38" xfId="0" applyNumberFormat="1" applyFont="1" applyFill="1" applyBorder="1" applyAlignment="1">
      <alignment horizontal="right" vertical="center" wrapText="1"/>
    </xf>
    <xf numFmtId="184" fontId="10" fillId="0" borderId="45" xfId="0" applyNumberFormat="1" applyFont="1" applyFill="1" applyBorder="1" applyAlignment="1">
      <alignment horizontal="right" vertical="center" shrinkToFit="1"/>
    </xf>
    <xf numFmtId="184" fontId="10" fillId="0" borderId="38" xfId="0" applyNumberFormat="1" applyFont="1" applyFill="1" applyBorder="1" applyAlignment="1">
      <alignment horizontal="right" vertical="center" shrinkToFit="1"/>
    </xf>
    <xf numFmtId="0" fontId="26" fillId="0" borderId="62" xfId="0" applyNumberFormat="1" applyFont="1" applyFill="1" applyBorder="1" applyAlignment="1">
      <alignment horizontal="distributed" vertical="center" wrapText="1"/>
    </xf>
    <xf numFmtId="0" fontId="28" fillId="0" borderId="23" xfId="0" applyFont="1" applyFill="1" applyBorder="1" applyAlignment="1">
      <alignment horizontal="distributed" vertical="center" wrapText="1"/>
    </xf>
    <xf numFmtId="0" fontId="11" fillId="0" borderId="63" xfId="0" applyNumberFormat="1" applyFont="1" applyFill="1" applyBorder="1" applyAlignment="1">
      <alignment horizontal="distributed" vertical="center" wrapText="1"/>
    </xf>
    <xf numFmtId="0" fontId="11" fillId="0" borderId="42" xfId="0" applyNumberFormat="1" applyFont="1" applyFill="1" applyBorder="1" applyAlignment="1">
      <alignment horizontal="distributed" vertical="center" wrapText="1"/>
    </xf>
    <xf numFmtId="0" fontId="26" fillId="0" borderId="64" xfId="0" applyNumberFormat="1" applyFont="1" applyFill="1" applyBorder="1" applyAlignment="1">
      <alignment horizontal="distributed" vertical="center" wrapText="1"/>
    </xf>
    <xf numFmtId="0" fontId="26" fillId="0" borderId="39" xfId="0" applyNumberFormat="1" applyFont="1" applyFill="1" applyBorder="1" applyAlignment="1">
      <alignment horizontal="distributed" vertical="center" wrapText="1"/>
    </xf>
    <xf numFmtId="0" fontId="25" fillId="0" borderId="65" xfId="0" applyNumberFormat="1" applyFont="1" applyFill="1" applyBorder="1" applyAlignment="1">
      <alignment horizontal="center" vertical="center" textRotation="255" shrinkToFit="1"/>
    </xf>
    <xf numFmtId="0" fontId="29" fillId="0" borderId="65" xfId="0" applyFont="1" applyFill="1" applyBorder="1" applyAlignment="1">
      <alignment horizontal="center" vertical="center" textRotation="255" shrinkToFit="1"/>
    </xf>
    <xf numFmtId="0" fontId="26" fillId="0" borderId="65" xfId="0" applyNumberFormat="1" applyFont="1" applyFill="1" applyBorder="1" applyAlignment="1">
      <alignment horizontal="distributed" vertical="center" wrapText="1"/>
    </xf>
    <xf numFmtId="0" fontId="28" fillId="0" borderId="13" xfId="0" applyFont="1" applyFill="1" applyBorder="1" applyAlignment="1">
      <alignment horizontal="distributed" vertical="center" wrapText="1"/>
    </xf>
    <xf numFmtId="0" fontId="26" fillId="0" borderId="65" xfId="0" applyNumberFormat="1" applyFont="1" applyFill="1" applyBorder="1" applyAlignment="1">
      <alignment horizontal="distributed" vertical="center"/>
    </xf>
    <xf numFmtId="0" fontId="28" fillId="0" borderId="13" xfId="0" applyFont="1" applyFill="1" applyBorder="1" applyAlignment="1">
      <alignment horizontal="distributed" vertical="center"/>
    </xf>
    <xf numFmtId="0" fontId="16" fillId="0" borderId="60" xfId="0" applyFont="1" applyFill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184" fontId="24" fillId="0" borderId="67" xfId="0" applyNumberFormat="1" applyFont="1" applyFill="1" applyBorder="1" applyAlignment="1">
      <alignment vertical="center" shrinkToFit="1"/>
    </xf>
    <xf numFmtId="0" fontId="0" fillId="0" borderId="68" xfId="0" applyBorder="1" applyAlignment="1">
      <alignment vertical="center" shrinkToFit="1"/>
    </xf>
    <xf numFmtId="0" fontId="2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2" fillId="0" borderId="69" xfId="0" applyFont="1" applyBorder="1" applyAlignment="1">
      <alignment horizontal="right" vertical="center"/>
    </xf>
    <xf numFmtId="0" fontId="0" fillId="0" borderId="69" xfId="0" applyBorder="1" applyAlignment="1">
      <alignment horizontal="right" vertical="center"/>
    </xf>
    <xf numFmtId="0" fontId="21" fillId="0" borderId="70" xfId="0" applyNumberFormat="1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6" fillId="0" borderId="65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24" fillId="0" borderId="65" xfId="0" applyNumberFormat="1" applyFont="1" applyFill="1" applyBorder="1" applyAlignment="1">
      <alignment horizontal="center" vertical="center" textRotation="255" shrinkToFit="1"/>
    </xf>
    <xf numFmtId="0" fontId="3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2" fillId="0" borderId="69" xfId="0" applyFont="1" applyBorder="1" applyAlignment="1">
      <alignment horizontal="left" vertical="center"/>
    </xf>
    <xf numFmtId="0" fontId="0" fillId="0" borderId="69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FFFF"/>
      <rgbColor rgb="00000000"/>
      <rgbColor rgb="007C7C7C"/>
      <rgbColor rgb="00000000"/>
      <rgbColor rgb="007D7D7D"/>
      <rgbColor rgb="007B7B7B"/>
      <rgbColor rgb="007E7E7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419225"/>
          <a:ext cx="3143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（２）所得割額に関する累年比較</a:t>
          </a:r>
        </a:p>
      </xdr:txBody>
    </xdr:sp>
    <xdr:clientData/>
  </xdr:twoCellAnchor>
  <xdr:twoCellAnchor>
    <xdr:from>
      <xdr:col>8</xdr:col>
      <xdr:colOff>66675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6783050" y="1419225"/>
          <a:ext cx="2314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（単位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: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千円）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2</xdr:col>
      <xdr:colOff>304800</xdr:colOff>
      <xdr:row>38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9525" y="32680275"/>
          <a:ext cx="3438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（注）上記のうち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のものは特別減税実施後の額</a:t>
          </a:r>
        </a:p>
      </xdr:txBody>
    </xdr:sp>
    <xdr:clientData/>
  </xdr:twoCellAnchor>
  <xdr:twoCellAnchor>
    <xdr:from>
      <xdr:col>3</xdr:col>
      <xdr:colOff>295275</xdr:colOff>
      <xdr:row>38</xdr:row>
      <xdr:rowOff>0</xdr:rowOff>
    </xdr:from>
    <xdr:to>
      <xdr:col>3</xdr:col>
      <xdr:colOff>628650</xdr:colOff>
      <xdr:row>38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153150" y="32680275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－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35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－</a:t>
          </a:r>
        </a:p>
      </xdr:txBody>
    </xdr:sp>
    <xdr:clientData/>
  </xdr:twoCellAnchor>
  <xdr:twoCellAnchor>
    <xdr:from>
      <xdr:col>2</xdr:col>
      <xdr:colOff>0</xdr:colOff>
      <xdr:row>37</xdr:row>
      <xdr:rowOff>342900</xdr:rowOff>
    </xdr:from>
    <xdr:to>
      <xdr:col>2</xdr:col>
      <xdr:colOff>0</xdr:colOff>
      <xdr:row>37</xdr:row>
      <xdr:rowOff>723900</xdr:rowOff>
    </xdr:to>
    <xdr:sp>
      <xdr:nvSpPr>
        <xdr:cNvPr id="5" name="Rectangle 5"/>
        <xdr:cNvSpPr>
          <a:spLocks/>
        </xdr:cNvSpPr>
      </xdr:nvSpPr>
      <xdr:spPr>
        <a:xfrm>
          <a:off x="3143250" y="31880175"/>
          <a:ext cx="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0</xdr:colOff>
      <xdr:row>37</xdr:row>
      <xdr:rowOff>342900</xdr:rowOff>
    </xdr:from>
    <xdr:to>
      <xdr:col>2</xdr:col>
      <xdr:colOff>0</xdr:colOff>
      <xdr:row>37</xdr:row>
      <xdr:rowOff>723900</xdr:rowOff>
    </xdr:to>
    <xdr:sp>
      <xdr:nvSpPr>
        <xdr:cNvPr id="6" name="Rectangle 9"/>
        <xdr:cNvSpPr>
          <a:spLocks/>
        </xdr:cNvSpPr>
      </xdr:nvSpPr>
      <xdr:spPr>
        <a:xfrm>
          <a:off x="3143250" y="31880175"/>
          <a:ext cx="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0</xdr:colOff>
      <xdr:row>37</xdr:row>
      <xdr:rowOff>342900</xdr:rowOff>
    </xdr:from>
    <xdr:to>
      <xdr:col>2</xdr:col>
      <xdr:colOff>0</xdr:colOff>
      <xdr:row>37</xdr:row>
      <xdr:rowOff>723900</xdr:rowOff>
    </xdr:to>
    <xdr:sp>
      <xdr:nvSpPr>
        <xdr:cNvPr id="7" name="Rectangle 12"/>
        <xdr:cNvSpPr>
          <a:spLocks/>
        </xdr:cNvSpPr>
      </xdr:nvSpPr>
      <xdr:spPr>
        <a:xfrm>
          <a:off x="3143250" y="31880175"/>
          <a:ext cx="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0</xdr:colOff>
      <xdr:row>37</xdr:row>
      <xdr:rowOff>323850</xdr:rowOff>
    </xdr:from>
    <xdr:to>
      <xdr:col>2</xdr:col>
      <xdr:colOff>0</xdr:colOff>
      <xdr:row>37</xdr:row>
      <xdr:rowOff>704850</xdr:rowOff>
    </xdr:to>
    <xdr:sp>
      <xdr:nvSpPr>
        <xdr:cNvPr id="8" name="Rectangle 15"/>
        <xdr:cNvSpPr>
          <a:spLocks/>
        </xdr:cNvSpPr>
      </xdr:nvSpPr>
      <xdr:spPr>
        <a:xfrm>
          <a:off x="3143250" y="31861125"/>
          <a:ext cx="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0</xdr:colOff>
      <xdr:row>37</xdr:row>
      <xdr:rowOff>323850</xdr:rowOff>
    </xdr:from>
    <xdr:to>
      <xdr:col>2</xdr:col>
      <xdr:colOff>0</xdr:colOff>
      <xdr:row>37</xdr:row>
      <xdr:rowOff>704850</xdr:rowOff>
    </xdr:to>
    <xdr:sp>
      <xdr:nvSpPr>
        <xdr:cNvPr id="9" name="Rectangle 18"/>
        <xdr:cNvSpPr>
          <a:spLocks/>
        </xdr:cNvSpPr>
      </xdr:nvSpPr>
      <xdr:spPr>
        <a:xfrm>
          <a:off x="3143250" y="31861125"/>
          <a:ext cx="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view="pageBreakPreview" zoomScale="60" zoomScaleNormal="50" zoomScalePageLayoutView="0" workbookViewId="0" topLeftCell="A1">
      <selection activeCell="AA22" sqref="AA22"/>
    </sheetView>
  </sheetViews>
  <sheetFormatPr defaultColWidth="9.00390625" defaultRowHeight="13.5"/>
  <cols>
    <col min="1" max="2" width="20.625" style="1" customWidth="1"/>
    <col min="3" max="3" width="20.875" style="1" customWidth="1"/>
    <col min="4" max="8" width="20.625" style="1" customWidth="1"/>
    <col min="9" max="16384" width="9.00390625" style="1" customWidth="1"/>
  </cols>
  <sheetData>
    <row r="1" spans="1:8" ht="50.25" customHeight="1">
      <c r="A1" s="159" t="s">
        <v>52</v>
      </c>
      <c r="B1" s="159"/>
      <c r="C1" s="159"/>
      <c r="D1" s="159"/>
      <c r="E1" s="159"/>
      <c r="F1" s="159"/>
      <c r="G1" s="159"/>
      <c r="H1" s="159"/>
    </row>
    <row r="2" spans="1:8" ht="19.5" customHeight="1">
      <c r="A2" s="6"/>
      <c r="B2" s="6"/>
      <c r="C2" s="6"/>
      <c r="D2" s="6"/>
      <c r="E2" s="6"/>
      <c r="F2" s="6"/>
      <c r="G2" s="6"/>
      <c r="H2" s="6"/>
    </row>
    <row r="3" spans="1:8" ht="19.5" customHeight="1">
      <c r="A3" s="169" t="s">
        <v>57</v>
      </c>
      <c r="B3" s="169"/>
      <c r="C3" s="169"/>
      <c r="D3" s="169"/>
      <c r="E3" s="7"/>
      <c r="F3" s="7"/>
      <c r="G3" s="167" t="s">
        <v>59</v>
      </c>
      <c r="H3" s="167"/>
    </row>
    <row r="4" spans="1:8" ht="19.5" customHeight="1" thickBot="1">
      <c r="A4" s="170"/>
      <c r="B4" s="170"/>
      <c r="C4" s="170"/>
      <c r="D4" s="170"/>
      <c r="E4" s="7"/>
      <c r="F4" s="7"/>
      <c r="G4" s="168"/>
      <c r="H4" s="168"/>
    </row>
    <row r="5" spans="1:8" s="2" customFormat="1" ht="49.5" customHeight="1">
      <c r="A5" s="160" t="s">
        <v>78</v>
      </c>
      <c r="B5" s="162" t="s">
        <v>54</v>
      </c>
      <c r="C5" s="163"/>
      <c r="D5" s="164" t="s">
        <v>66</v>
      </c>
      <c r="E5" s="165"/>
      <c r="F5" s="166"/>
      <c r="G5" s="164" t="s">
        <v>0</v>
      </c>
      <c r="H5" s="166"/>
    </row>
    <row r="6" spans="1:8" s="2" customFormat="1" ht="49.5" customHeight="1" thickBot="1">
      <c r="A6" s="161"/>
      <c r="B6" s="28" t="s">
        <v>1</v>
      </c>
      <c r="C6" s="16" t="s">
        <v>77</v>
      </c>
      <c r="D6" s="19" t="s">
        <v>1</v>
      </c>
      <c r="E6" s="20" t="s">
        <v>77</v>
      </c>
      <c r="F6" s="29" t="s">
        <v>2</v>
      </c>
      <c r="G6" s="19" t="s">
        <v>1</v>
      </c>
      <c r="H6" s="29" t="s">
        <v>77</v>
      </c>
    </row>
    <row r="7" spans="1:8" s="2" customFormat="1" ht="64.5" customHeight="1">
      <c r="A7" s="27" t="s">
        <v>3</v>
      </c>
      <c r="B7" s="78">
        <v>15027327</v>
      </c>
      <c r="C7" s="79">
        <v>14799005</v>
      </c>
      <c r="D7" s="80">
        <v>1047686</v>
      </c>
      <c r="E7" s="81">
        <v>236481</v>
      </c>
      <c r="F7" s="82">
        <v>61712</v>
      </c>
      <c r="G7" s="52">
        <f>SUM(B7,D7)</f>
        <v>16075013</v>
      </c>
      <c r="H7" s="53">
        <f>SUM(C7,E7)</f>
        <v>15035486</v>
      </c>
    </row>
    <row r="8" spans="1:8" s="2" customFormat="1" ht="64.5" customHeight="1">
      <c r="A8" s="14" t="s">
        <v>4</v>
      </c>
      <c r="B8" s="83">
        <v>1872588</v>
      </c>
      <c r="C8" s="84">
        <v>1824752</v>
      </c>
      <c r="D8" s="85">
        <v>167779</v>
      </c>
      <c r="E8" s="86">
        <v>38500</v>
      </c>
      <c r="F8" s="87">
        <v>9870</v>
      </c>
      <c r="G8" s="54">
        <f>SUM(B8,D8)</f>
        <v>2040367</v>
      </c>
      <c r="H8" s="55">
        <f>SUM(C8,E8)</f>
        <v>1863252</v>
      </c>
    </row>
    <row r="9" spans="1:8" s="2" customFormat="1" ht="64.5" customHeight="1">
      <c r="A9" s="14" t="s">
        <v>5</v>
      </c>
      <c r="B9" s="88">
        <v>2780207</v>
      </c>
      <c r="C9" s="89">
        <v>2727569</v>
      </c>
      <c r="D9" s="90">
        <v>196476</v>
      </c>
      <c r="E9" s="91">
        <v>50749</v>
      </c>
      <c r="F9" s="87">
        <v>9639</v>
      </c>
      <c r="G9" s="54">
        <f aca="true" t="shared" si="0" ref="G9:G18">SUM(B9,D9)</f>
        <v>2976683</v>
      </c>
      <c r="H9" s="55">
        <f aca="true" t="shared" si="1" ref="H9:H18">SUM(C9,E9)</f>
        <v>2778318</v>
      </c>
    </row>
    <row r="10" spans="1:8" s="2" customFormat="1" ht="64.5" customHeight="1">
      <c r="A10" s="9" t="s">
        <v>6</v>
      </c>
      <c r="B10" s="88">
        <v>1837766</v>
      </c>
      <c r="C10" s="89">
        <v>1798988</v>
      </c>
      <c r="D10" s="85">
        <v>161239</v>
      </c>
      <c r="E10" s="91">
        <v>42492</v>
      </c>
      <c r="F10" s="92">
        <v>4545</v>
      </c>
      <c r="G10" s="54">
        <f t="shared" si="0"/>
        <v>1999005</v>
      </c>
      <c r="H10" s="55">
        <f t="shared" si="1"/>
        <v>1841480</v>
      </c>
    </row>
    <row r="11" spans="1:8" s="2" customFormat="1" ht="64.5" customHeight="1">
      <c r="A11" s="14" t="s">
        <v>7</v>
      </c>
      <c r="B11" s="83">
        <v>3984795</v>
      </c>
      <c r="C11" s="93">
        <v>3915398</v>
      </c>
      <c r="D11" s="85">
        <v>278510</v>
      </c>
      <c r="E11" s="91">
        <v>49719</v>
      </c>
      <c r="F11" s="92">
        <v>18200</v>
      </c>
      <c r="G11" s="54">
        <f t="shared" si="0"/>
        <v>4263305</v>
      </c>
      <c r="H11" s="55">
        <f t="shared" si="1"/>
        <v>3965117</v>
      </c>
    </row>
    <row r="12" spans="1:8" s="2" customFormat="1" ht="64.5" customHeight="1">
      <c r="A12" s="14" t="s">
        <v>8</v>
      </c>
      <c r="B12" s="83">
        <v>1640639</v>
      </c>
      <c r="C12" s="93">
        <v>1620732</v>
      </c>
      <c r="D12" s="85">
        <v>96129</v>
      </c>
      <c r="E12" s="91">
        <v>36051</v>
      </c>
      <c r="F12" s="92">
        <v>3763</v>
      </c>
      <c r="G12" s="54">
        <f t="shared" si="0"/>
        <v>1736768</v>
      </c>
      <c r="H12" s="55">
        <f t="shared" si="1"/>
        <v>1656783</v>
      </c>
    </row>
    <row r="13" spans="1:8" s="2" customFormat="1" ht="64.5" customHeight="1">
      <c r="A13" s="9" t="s">
        <v>9</v>
      </c>
      <c r="B13" s="83">
        <v>817532</v>
      </c>
      <c r="C13" s="93">
        <v>803052</v>
      </c>
      <c r="D13" s="85">
        <v>46842</v>
      </c>
      <c r="E13" s="91">
        <v>15468</v>
      </c>
      <c r="F13" s="92">
        <v>2336</v>
      </c>
      <c r="G13" s="54">
        <f t="shared" si="0"/>
        <v>864374</v>
      </c>
      <c r="H13" s="55">
        <f t="shared" si="1"/>
        <v>818520</v>
      </c>
    </row>
    <row r="14" spans="1:8" s="2" customFormat="1" ht="64.5" customHeight="1">
      <c r="A14" s="9" t="s">
        <v>10</v>
      </c>
      <c r="B14" s="88">
        <v>704989</v>
      </c>
      <c r="C14" s="89">
        <v>695544</v>
      </c>
      <c r="D14" s="90">
        <v>41926</v>
      </c>
      <c r="E14" s="91">
        <v>9121</v>
      </c>
      <c r="F14" s="92">
        <v>2014</v>
      </c>
      <c r="G14" s="54">
        <f t="shared" si="0"/>
        <v>746915</v>
      </c>
      <c r="H14" s="55">
        <f t="shared" si="1"/>
        <v>704665</v>
      </c>
    </row>
    <row r="15" spans="1:8" s="2" customFormat="1" ht="64.5" customHeight="1">
      <c r="A15" s="9" t="s">
        <v>11</v>
      </c>
      <c r="B15" s="83">
        <v>5532068</v>
      </c>
      <c r="C15" s="93">
        <v>5479978</v>
      </c>
      <c r="D15" s="90">
        <v>451919</v>
      </c>
      <c r="E15" s="86">
        <v>64960</v>
      </c>
      <c r="F15" s="92">
        <v>16055</v>
      </c>
      <c r="G15" s="54">
        <f t="shared" si="0"/>
        <v>5983987</v>
      </c>
      <c r="H15" s="55">
        <f t="shared" si="1"/>
        <v>5544938</v>
      </c>
    </row>
    <row r="16" spans="1:8" s="2" customFormat="1" ht="64.5" customHeight="1">
      <c r="A16" s="9" t="s">
        <v>12</v>
      </c>
      <c r="B16" s="88">
        <v>2809593</v>
      </c>
      <c r="C16" s="89">
        <v>2771967</v>
      </c>
      <c r="D16" s="90">
        <v>157354</v>
      </c>
      <c r="E16" s="86">
        <v>34374</v>
      </c>
      <c r="F16" s="87">
        <v>8162</v>
      </c>
      <c r="G16" s="54">
        <f t="shared" si="0"/>
        <v>2966947</v>
      </c>
      <c r="H16" s="55">
        <f t="shared" si="1"/>
        <v>2806341</v>
      </c>
    </row>
    <row r="17" spans="1:8" s="2" customFormat="1" ht="64.5" customHeight="1">
      <c r="A17" s="9" t="s">
        <v>13</v>
      </c>
      <c r="B17" s="88">
        <v>1033345</v>
      </c>
      <c r="C17" s="94">
        <v>1017948</v>
      </c>
      <c r="D17" s="90">
        <v>60769</v>
      </c>
      <c r="E17" s="86">
        <v>15715</v>
      </c>
      <c r="F17" s="87">
        <v>974</v>
      </c>
      <c r="G17" s="54">
        <f t="shared" si="0"/>
        <v>1094114</v>
      </c>
      <c r="H17" s="55">
        <f t="shared" si="1"/>
        <v>1033663</v>
      </c>
    </row>
    <row r="18" spans="1:8" s="2" customFormat="1" ht="64.5" customHeight="1">
      <c r="A18" s="9" t="s">
        <v>14</v>
      </c>
      <c r="B18" s="88">
        <v>861472</v>
      </c>
      <c r="C18" s="89">
        <v>844098</v>
      </c>
      <c r="D18" s="90">
        <v>70152</v>
      </c>
      <c r="E18" s="86">
        <v>17691</v>
      </c>
      <c r="F18" s="87">
        <v>3101</v>
      </c>
      <c r="G18" s="54">
        <f t="shared" si="0"/>
        <v>931624</v>
      </c>
      <c r="H18" s="55">
        <f t="shared" si="1"/>
        <v>861789</v>
      </c>
    </row>
    <row r="19" spans="1:8" s="2" customFormat="1" ht="64.5" customHeight="1" thickBot="1">
      <c r="A19" s="22" t="s">
        <v>15</v>
      </c>
      <c r="B19" s="23">
        <f>SUM(B7:B18)</f>
        <v>38902321</v>
      </c>
      <c r="C19" s="24">
        <f aca="true" t="shared" si="2" ref="C19:H19">SUM(C7:C18)</f>
        <v>38299031</v>
      </c>
      <c r="D19" s="25">
        <f t="shared" si="2"/>
        <v>2776781</v>
      </c>
      <c r="E19" s="26">
        <f t="shared" si="2"/>
        <v>611321</v>
      </c>
      <c r="F19" s="18">
        <f t="shared" si="2"/>
        <v>140371</v>
      </c>
      <c r="G19" s="25">
        <f>SUM(G7:G18)</f>
        <v>41679102</v>
      </c>
      <c r="H19" s="18">
        <f t="shared" si="2"/>
        <v>38910352</v>
      </c>
    </row>
    <row r="20" spans="1:8" s="2" customFormat="1" ht="64.5" customHeight="1">
      <c r="A20" s="21" t="s">
        <v>16</v>
      </c>
      <c r="B20" s="95">
        <v>95001</v>
      </c>
      <c r="C20" s="96">
        <v>94282</v>
      </c>
      <c r="D20" s="97">
        <v>949</v>
      </c>
      <c r="E20" s="98">
        <v>361</v>
      </c>
      <c r="F20" s="99">
        <v>52</v>
      </c>
      <c r="G20" s="52">
        <f>SUM(B20,D20)</f>
        <v>95950</v>
      </c>
      <c r="H20" s="53">
        <f>SUM(C20,E20)</f>
        <v>94643</v>
      </c>
    </row>
    <row r="21" spans="1:8" s="2" customFormat="1" ht="64.5" customHeight="1">
      <c r="A21" s="9" t="s">
        <v>17</v>
      </c>
      <c r="B21" s="100">
        <v>696964</v>
      </c>
      <c r="C21" s="89">
        <v>690405</v>
      </c>
      <c r="D21" s="90">
        <v>18733</v>
      </c>
      <c r="E21" s="86">
        <v>7584</v>
      </c>
      <c r="F21" s="101">
        <v>2498</v>
      </c>
      <c r="G21" s="54">
        <f aca="true" t="shared" si="3" ref="G21:G27">SUM(B21,D21)</f>
        <v>715697</v>
      </c>
      <c r="H21" s="55">
        <f aca="true" t="shared" si="4" ref="H21:H27">SUM(C21,E21)</f>
        <v>697989</v>
      </c>
    </row>
    <row r="22" spans="1:8" s="2" customFormat="1" ht="64.5" customHeight="1">
      <c r="A22" s="9" t="s">
        <v>18</v>
      </c>
      <c r="B22" s="100">
        <v>729884</v>
      </c>
      <c r="C22" s="89">
        <v>721726</v>
      </c>
      <c r="D22" s="90">
        <v>26913</v>
      </c>
      <c r="E22" s="86">
        <v>9371</v>
      </c>
      <c r="F22" s="87">
        <v>751</v>
      </c>
      <c r="G22" s="54">
        <f t="shared" si="3"/>
        <v>756797</v>
      </c>
      <c r="H22" s="55">
        <f t="shared" si="4"/>
        <v>731097</v>
      </c>
    </row>
    <row r="23" spans="1:8" s="2" customFormat="1" ht="64.5" customHeight="1">
      <c r="A23" s="9" t="s">
        <v>19</v>
      </c>
      <c r="B23" s="100">
        <v>931382</v>
      </c>
      <c r="C23" s="89">
        <v>919391</v>
      </c>
      <c r="D23" s="90">
        <v>35281</v>
      </c>
      <c r="E23" s="86">
        <v>10567</v>
      </c>
      <c r="F23" s="87">
        <v>3921</v>
      </c>
      <c r="G23" s="54">
        <f t="shared" si="3"/>
        <v>966663</v>
      </c>
      <c r="H23" s="55">
        <f t="shared" si="4"/>
        <v>929958</v>
      </c>
    </row>
    <row r="24" spans="1:8" s="2" customFormat="1" ht="64.5" customHeight="1">
      <c r="A24" s="9" t="s">
        <v>20</v>
      </c>
      <c r="B24" s="100">
        <v>213780</v>
      </c>
      <c r="C24" s="89">
        <v>207965</v>
      </c>
      <c r="D24" s="90">
        <v>35370</v>
      </c>
      <c r="E24" s="86">
        <v>6818</v>
      </c>
      <c r="F24" s="87">
        <v>2149</v>
      </c>
      <c r="G24" s="54">
        <f t="shared" si="3"/>
        <v>249150</v>
      </c>
      <c r="H24" s="55">
        <f t="shared" si="4"/>
        <v>214783</v>
      </c>
    </row>
    <row r="25" spans="1:8" s="2" customFormat="1" ht="64.5" customHeight="1">
      <c r="A25" s="9" t="s">
        <v>21</v>
      </c>
      <c r="B25" s="100">
        <v>247594</v>
      </c>
      <c r="C25" s="89">
        <v>244942</v>
      </c>
      <c r="D25" s="90">
        <v>13827</v>
      </c>
      <c r="E25" s="86">
        <v>3765</v>
      </c>
      <c r="F25" s="87">
        <v>614</v>
      </c>
      <c r="G25" s="54">
        <f t="shared" si="3"/>
        <v>261421</v>
      </c>
      <c r="H25" s="55">
        <f t="shared" si="4"/>
        <v>248707</v>
      </c>
    </row>
    <row r="26" spans="1:8" s="2" customFormat="1" ht="64.5" customHeight="1">
      <c r="A26" s="9" t="s">
        <v>22</v>
      </c>
      <c r="B26" s="100">
        <v>203509</v>
      </c>
      <c r="C26" s="89">
        <v>201905</v>
      </c>
      <c r="D26" s="90">
        <v>6208</v>
      </c>
      <c r="E26" s="86">
        <v>3221</v>
      </c>
      <c r="F26" s="87">
        <v>38</v>
      </c>
      <c r="G26" s="54">
        <f t="shared" si="3"/>
        <v>209717</v>
      </c>
      <c r="H26" s="55">
        <f t="shared" si="4"/>
        <v>205126</v>
      </c>
    </row>
    <row r="27" spans="1:8" s="2" customFormat="1" ht="64.5" customHeight="1" thickBot="1">
      <c r="A27" s="10" t="s">
        <v>65</v>
      </c>
      <c r="B27" s="102">
        <v>970229</v>
      </c>
      <c r="C27" s="103">
        <v>951935</v>
      </c>
      <c r="D27" s="104">
        <v>75560</v>
      </c>
      <c r="E27" s="105">
        <v>18654</v>
      </c>
      <c r="F27" s="106">
        <v>5972</v>
      </c>
      <c r="G27" s="56">
        <f t="shared" si="3"/>
        <v>1045789</v>
      </c>
      <c r="H27" s="76">
        <f t="shared" si="4"/>
        <v>970589</v>
      </c>
    </row>
    <row r="28" spans="1:8" ht="17.25">
      <c r="A28" s="30"/>
      <c r="B28" s="31">
        <f>SUM(B20:B27)</f>
        <v>4088343</v>
      </c>
      <c r="C28" s="31">
        <f aca="true" t="shared" si="5" ref="C28:H28">SUM(C20:C27)</f>
        <v>4032551</v>
      </c>
      <c r="D28" s="31">
        <f t="shared" si="5"/>
        <v>212841</v>
      </c>
      <c r="E28" s="31">
        <f t="shared" si="5"/>
        <v>60341</v>
      </c>
      <c r="F28" s="31">
        <f t="shared" si="5"/>
        <v>15995</v>
      </c>
      <c r="G28" s="31">
        <f t="shared" si="5"/>
        <v>4301184</v>
      </c>
      <c r="H28" s="31">
        <f t="shared" si="5"/>
        <v>4092892</v>
      </c>
    </row>
  </sheetData>
  <sheetProtection/>
  <mergeCells count="7">
    <mergeCell ref="A1:H1"/>
    <mergeCell ref="A5:A6"/>
    <mergeCell ref="B5:C5"/>
    <mergeCell ref="D5:F5"/>
    <mergeCell ref="G5:H5"/>
    <mergeCell ref="G3:H4"/>
    <mergeCell ref="A3:D4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50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view="pageBreakPreview" zoomScale="60" zoomScaleNormal="50" zoomScalePageLayoutView="0" workbookViewId="0" topLeftCell="A1">
      <selection activeCell="AA22" sqref="AA22"/>
    </sheetView>
  </sheetViews>
  <sheetFormatPr defaultColWidth="9.00390625" defaultRowHeight="13.5"/>
  <cols>
    <col min="1" max="2" width="20.625" style="1" customWidth="1"/>
    <col min="3" max="3" width="20.875" style="1" customWidth="1"/>
    <col min="4" max="8" width="20.625" style="1" customWidth="1"/>
    <col min="9" max="16384" width="9.00390625" style="1" customWidth="1"/>
  </cols>
  <sheetData>
    <row r="1" spans="1:8" ht="50.25" customHeight="1">
      <c r="A1" s="171"/>
      <c r="B1" s="171"/>
      <c r="C1" s="171"/>
      <c r="D1" s="171"/>
      <c r="E1" s="171"/>
      <c r="F1" s="171"/>
      <c r="G1" s="171"/>
      <c r="H1" s="171"/>
    </row>
    <row r="2" spans="1:8" ht="19.5" customHeight="1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172" t="s">
        <v>56</v>
      </c>
      <c r="B3" s="172"/>
      <c r="C3" s="172"/>
      <c r="D3" s="7"/>
      <c r="E3" s="7"/>
      <c r="F3" s="7"/>
      <c r="G3" s="7"/>
      <c r="H3" s="173" t="s">
        <v>53</v>
      </c>
    </row>
    <row r="4" spans="1:8" ht="19.5" customHeight="1" thickBot="1">
      <c r="A4" s="172"/>
      <c r="B4" s="172"/>
      <c r="C4" s="172"/>
      <c r="D4" s="7"/>
      <c r="E4" s="7"/>
      <c r="F4" s="7"/>
      <c r="G4" s="7"/>
      <c r="H4" s="173"/>
    </row>
    <row r="5" spans="1:8" ht="0" customHeight="1" hidden="1">
      <c r="A5" s="7"/>
      <c r="B5" s="7"/>
      <c r="C5" s="7"/>
      <c r="D5" s="7"/>
      <c r="E5" s="7"/>
      <c r="F5" s="7"/>
      <c r="G5" s="7"/>
      <c r="H5" s="7"/>
    </row>
    <row r="6" spans="1:8" s="2" customFormat="1" ht="49.5" customHeight="1">
      <c r="A6" s="174" t="s">
        <v>78</v>
      </c>
      <c r="B6" s="176" t="s">
        <v>54</v>
      </c>
      <c r="C6" s="177"/>
      <c r="D6" s="164" t="s">
        <v>55</v>
      </c>
      <c r="E6" s="165"/>
      <c r="F6" s="166"/>
      <c r="G6" s="164" t="s">
        <v>0</v>
      </c>
      <c r="H6" s="166"/>
    </row>
    <row r="7" spans="1:8" s="2" customFormat="1" ht="49.5" customHeight="1" thickBot="1">
      <c r="A7" s="175"/>
      <c r="B7" s="15" t="s">
        <v>1</v>
      </c>
      <c r="C7" s="16" t="s">
        <v>77</v>
      </c>
      <c r="D7" s="19" t="s">
        <v>1</v>
      </c>
      <c r="E7" s="20" t="s">
        <v>77</v>
      </c>
      <c r="F7" s="29" t="s">
        <v>2</v>
      </c>
      <c r="G7" s="19" t="s">
        <v>1</v>
      </c>
      <c r="H7" s="29" t="s">
        <v>77</v>
      </c>
    </row>
    <row r="8" spans="1:8" s="2" customFormat="1" ht="64.5" customHeight="1">
      <c r="A8" s="8" t="s">
        <v>23</v>
      </c>
      <c r="B8" s="107">
        <v>35282</v>
      </c>
      <c r="C8" s="108">
        <v>35049</v>
      </c>
      <c r="D8" s="109">
        <v>2420</v>
      </c>
      <c r="E8" s="110">
        <v>623</v>
      </c>
      <c r="F8" s="111">
        <v>210</v>
      </c>
      <c r="G8" s="57">
        <f>SUM(B8,D8)</f>
        <v>37702</v>
      </c>
      <c r="H8" s="58">
        <f>SUM(C8+E8)</f>
        <v>35672</v>
      </c>
    </row>
    <row r="9" spans="1:8" s="2" customFormat="1" ht="64.5" customHeight="1">
      <c r="A9" s="14" t="s">
        <v>24</v>
      </c>
      <c r="B9" s="112">
        <v>29391</v>
      </c>
      <c r="C9" s="113">
        <v>29159</v>
      </c>
      <c r="D9" s="114">
        <v>2029</v>
      </c>
      <c r="E9" s="115">
        <v>784</v>
      </c>
      <c r="F9" s="116">
        <v>174</v>
      </c>
      <c r="G9" s="57">
        <f>SUM(B9,D9)</f>
        <v>31420</v>
      </c>
      <c r="H9" s="58">
        <f>SUM(C9+E9)</f>
        <v>29943</v>
      </c>
    </row>
    <row r="10" spans="1:8" s="2" customFormat="1" ht="64.5" customHeight="1">
      <c r="A10" s="14" t="s">
        <v>25</v>
      </c>
      <c r="B10" s="117">
        <v>190229</v>
      </c>
      <c r="C10" s="113">
        <v>188326</v>
      </c>
      <c r="D10" s="118">
        <v>8072</v>
      </c>
      <c r="E10" s="119">
        <v>1839</v>
      </c>
      <c r="F10" s="120">
        <v>27</v>
      </c>
      <c r="G10" s="57">
        <f aca="true" t="shared" si="0" ref="G10:G26">SUM(B10,D10)</f>
        <v>198301</v>
      </c>
      <c r="H10" s="58">
        <f aca="true" t="shared" si="1" ref="H10:H26">SUM(C10+E10)</f>
        <v>190165</v>
      </c>
    </row>
    <row r="11" spans="1:8" s="2" customFormat="1" ht="64.5" customHeight="1">
      <c r="A11" s="9" t="s">
        <v>67</v>
      </c>
      <c r="B11" s="117">
        <v>161360</v>
      </c>
      <c r="C11" s="121">
        <v>155494</v>
      </c>
      <c r="D11" s="122">
        <v>6338</v>
      </c>
      <c r="E11" s="119">
        <v>4085</v>
      </c>
      <c r="F11" s="123">
        <v>24</v>
      </c>
      <c r="G11" s="57">
        <f t="shared" si="0"/>
        <v>167698</v>
      </c>
      <c r="H11" s="58">
        <f t="shared" si="1"/>
        <v>159579</v>
      </c>
    </row>
    <row r="12" spans="1:8" s="2" customFormat="1" ht="64.5" customHeight="1">
      <c r="A12" s="14" t="s">
        <v>26</v>
      </c>
      <c r="B12" s="112">
        <v>710650</v>
      </c>
      <c r="C12" s="113">
        <v>698912</v>
      </c>
      <c r="D12" s="122">
        <v>36320</v>
      </c>
      <c r="E12" s="119">
        <v>8164</v>
      </c>
      <c r="F12" s="124">
        <v>1437</v>
      </c>
      <c r="G12" s="57">
        <f t="shared" si="0"/>
        <v>746970</v>
      </c>
      <c r="H12" s="58">
        <f t="shared" si="1"/>
        <v>707076</v>
      </c>
    </row>
    <row r="13" spans="1:8" s="2" customFormat="1" ht="64.5" customHeight="1">
      <c r="A13" s="14" t="s">
        <v>27</v>
      </c>
      <c r="B13" s="112">
        <v>894104</v>
      </c>
      <c r="C13" s="121">
        <v>889032</v>
      </c>
      <c r="D13" s="122">
        <v>15371</v>
      </c>
      <c r="E13" s="119">
        <v>3476</v>
      </c>
      <c r="F13" s="123">
        <v>1903</v>
      </c>
      <c r="G13" s="57">
        <f t="shared" si="0"/>
        <v>909475</v>
      </c>
      <c r="H13" s="58">
        <f t="shared" si="1"/>
        <v>892508</v>
      </c>
    </row>
    <row r="14" spans="1:8" s="2" customFormat="1" ht="64.5" customHeight="1">
      <c r="A14" s="9" t="s">
        <v>28</v>
      </c>
      <c r="B14" s="112">
        <v>1312113</v>
      </c>
      <c r="C14" s="113">
        <v>1302578</v>
      </c>
      <c r="D14" s="122">
        <v>74784</v>
      </c>
      <c r="E14" s="119">
        <v>31793</v>
      </c>
      <c r="F14" s="124">
        <v>1413</v>
      </c>
      <c r="G14" s="57">
        <f t="shared" si="0"/>
        <v>1386897</v>
      </c>
      <c r="H14" s="58">
        <f t="shared" si="1"/>
        <v>1334371</v>
      </c>
    </row>
    <row r="15" spans="1:8" s="2" customFormat="1" ht="64.5" customHeight="1">
      <c r="A15" s="9" t="s">
        <v>29</v>
      </c>
      <c r="B15" s="117">
        <v>736365</v>
      </c>
      <c r="C15" s="121">
        <v>727425</v>
      </c>
      <c r="D15" s="118">
        <v>26840</v>
      </c>
      <c r="E15" s="119">
        <v>8244</v>
      </c>
      <c r="F15" s="124">
        <v>1004</v>
      </c>
      <c r="G15" s="57">
        <f t="shared" si="0"/>
        <v>763205</v>
      </c>
      <c r="H15" s="58">
        <f t="shared" si="1"/>
        <v>735669</v>
      </c>
    </row>
    <row r="16" spans="1:8" s="2" customFormat="1" ht="64.5" customHeight="1">
      <c r="A16" s="9" t="s">
        <v>30</v>
      </c>
      <c r="B16" s="112">
        <v>180204</v>
      </c>
      <c r="C16" s="113">
        <v>177666</v>
      </c>
      <c r="D16" s="118">
        <v>11433</v>
      </c>
      <c r="E16" s="125">
        <v>2764</v>
      </c>
      <c r="F16" s="124">
        <v>1148</v>
      </c>
      <c r="G16" s="57">
        <f t="shared" si="0"/>
        <v>191637</v>
      </c>
      <c r="H16" s="58">
        <f t="shared" si="1"/>
        <v>180430</v>
      </c>
    </row>
    <row r="17" spans="1:8" s="2" customFormat="1" ht="64.5" customHeight="1">
      <c r="A17" s="9" t="s">
        <v>31</v>
      </c>
      <c r="B17" s="117">
        <v>471420</v>
      </c>
      <c r="C17" s="121">
        <v>464378</v>
      </c>
      <c r="D17" s="118">
        <v>32386</v>
      </c>
      <c r="E17" s="125">
        <v>7432</v>
      </c>
      <c r="F17" s="116">
        <v>851</v>
      </c>
      <c r="G17" s="57">
        <f t="shared" si="0"/>
        <v>503806</v>
      </c>
      <c r="H17" s="58">
        <f t="shared" si="1"/>
        <v>471810</v>
      </c>
    </row>
    <row r="18" spans="1:8" s="2" customFormat="1" ht="64.5" customHeight="1">
      <c r="A18" s="9" t="s">
        <v>32</v>
      </c>
      <c r="B18" s="117">
        <v>162832</v>
      </c>
      <c r="C18" s="121">
        <v>159984</v>
      </c>
      <c r="D18" s="118">
        <v>12214</v>
      </c>
      <c r="E18" s="125">
        <v>2487</v>
      </c>
      <c r="F18" s="116">
        <v>15</v>
      </c>
      <c r="G18" s="57">
        <f t="shared" si="0"/>
        <v>175046</v>
      </c>
      <c r="H18" s="58">
        <f t="shared" si="1"/>
        <v>162471</v>
      </c>
    </row>
    <row r="19" spans="1:8" s="2" customFormat="1" ht="64.5" customHeight="1">
      <c r="A19" s="9" t="s">
        <v>33</v>
      </c>
      <c r="B19" s="117">
        <v>17821</v>
      </c>
      <c r="C19" s="121">
        <v>17583</v>
      </c>
      <c r="D19" s="118">
        <v>941</v>
      </c>
      <c r="E19" s="115">
        <v>560</v>
      </c>
      <c r="F19" s="116">
        <v>0</v>
      </c>
      <c r="G19" s="57">
        <f t="shared" si="0"/>
        <v>18762</v>
      </c>
      <c r="H19" s="58">
        <f t="shared" si="1"/>
        <v>18143</v>
      </c>
    </row>
    <row r="20" spans="1:8" s="2" customFormat="1" ht="64.5" customHeight="1">
      <c r="A20" s="9" t="s">
        <v>34</v>
      </c>
      <c r="B20" s="117">
        <v>28224</v>
      </c>
      <c r="C20" s="121">
        <v>27313</v>
      </c>
      <c r="D20" s="118">
        <v>3454</v>
      </c>
      <c r="E20" s="115">
        <v>775</v>
      </c>
      <c r="F20" s="116">
        <v>0</v>
      </c>
      <c r="G20" s="57">
        <f t="shared" si="0"/>
        <v>31678</v>
      </c>
      <c r="H20" s="58">
        <f t="shared" si="1"/>
        <v>28088</v>
      </c>
    </row>
    <row r="21" spans="1:8" s="2" customFormat="1" ht="64.5" customHeight="1">
      <c r="A21" s="9" t="s">
        <v>68</v>
      </c>
      <c r="B21" s="117">
        <v>9976</v>
      </c>
      <c r="C21" s="121">
        <v>9702</v>
      </c>
      <c r="D21" s="126">
        <v>2260</v>
      </c>
      <c r="E21" s="115">
        <v>407</v>
      </c>
      <c r="F21" s="116">
        <v>0</v>
      </c>
      <c r="G21" s="57">
        <f t="shared" si="0"/>
        <v>12236</v>
      </c>
      <c r="H21" s="58">
        <f t="shared" si="1"/>
        <v>10109</v>
      </c>
    </row>
    <row r="22" spans="1:8" s="2" customFormat="1" ht="64.5" customHeight="1">
      <c r="A22" s="9" t="s">
        <v>69</v>
      </c>
      <c r="B22" s="117">
        <v>82487</v>
      </c>
      <c r="C22" s="121">
        <v>81220</v>
      </c>
      <c r="D22" s="118">
        <v>2624</v>
      </c>
      <c r="E22" s="115">
        <v>436</v>
      </c>
      <c r="F22" s="116">
        <v>0</v>
      </c>
      <c r="G22" s="57">
        <f t="shared" si="0"/>
        <v>85111</v>
      </c>
      <c r="H22" s="58">
        <f t="shared" si="1"/>
        <v>81656</v>
      </c>
    </row>
    <row r="23" spans="1:8" s="2" customFormat="1" ht="64.5" customHeight="1">
      <c r="A23" s="9" t="s">
        <v>71</v>
      </c>
      <c r="B23" s="117">
        <v>23242</v>
      </c>
      <c r="C23" s="121">
        <v>22947</v>
      </c>
      <c r="D23" s="126">
        <v>969</v>
      </c>
      <c r="E23" s="115">
        <v>328</v>
      </c>
      <c r="F23" s="116">
        <v>0</v>
      </c>
      <c r="G23" s="57">
        <f t="shared" si="0"/>
        <v>24211</v>
      </c>
      <c r="H23" s="58">
        <f t="shared" si="1"/>
        <v>23275</v>
      </c>
    </row>
    <row r="24" spans="1:8" s="2" customFormat="1" ht="64.5" customHeight="1">
      <c r="A24" s="9" t="s">
        <v>72</v>
      </c>
      <c r="B24" s="117">
        <v>20316</v>
      </c>
      <c r="C24" s="121">
        <v>19411</v>
      </c>
      <c r="D24" s="127">
        <v>1270</v>
      </c>
      <c r="E24" s="128">
        <v>461</v>
      </c>
      <c r="F24" s="116">
        <v>0</v>
      </c>
      <c r="G24" s="57">
        <f t="shared" si="0"/>
        <v>21586</v>
      </c>
      <c r="H24" s="58">
        <f t="shared" si="1"/>
        <v>19872</v>
      </c>
    </row>
    <row r="25" spans="1:8" s="2" customFormat="1" ht="64.5" customHeight="1">
      <c r="A25" s="9" t="s">
        <v>35</v>
      </c>
      <c r="B25" s="117">
        <v>29535</v>
      </c>
      <c r="C25" s="121">
        <v>28670</v>
      </c>
      <c r="D25" s="118">
        <v>1757</v>
      </c>
      <c r="E25" s="128">
        <v>752</v>
      </c>
      <c r="F25" s="116">
        <v>38</v>
      </c>
      <c r="G25" s="57">
        <f t="shared" si="0"/>
        <v>31292</v>
      </c>
      <c r="H25" s="58">
        <f t="shared" si="1"/>
        <v>29422</v>
      </c>
    </row>
    <row r="26" spans="1:8" s="2" customFormat="1" ht="64.5" customHeight="1">
      <c r="A26" s="9" t="s">
        <v>73</v>
      </c>
      <c r="B26" s="129">
        <v>37870</v>
      </c>
      <c r="C26" s="130">
        <v>37509</v>
      </c>
      <c r="D26" s="131">
        <v>1496</v>
      </c>
      <c r="E26" s="132">
        <v>407</v>
      </c>
      <c r="F26" s="133">
        <v>56</v>
      </c>
      <c r="G26" s="57">
        <f t="shared" si="0"/>
        <v>39366</v>
      </c>
      <c r="H26" s="58">
        <f t="shared" si="1"/>
        <v>37916</v>
      </c>
    </row>
    <row r="27" spans="1:8" s="2" customFormat="1" ht="64.5" customHeight="1" thickBot="1">
      <c r="A27" s="40" t="s">
        <v>70</v>
      </c>
      <c r="B27" s="41">
        <f>SUM(B8:B26)+'30'!B28</f>
        <v>9221764</v>
      </c>
      <c r="C27" s="42">
        <f>SUM(C8:C26)+'30'!C28</f>
        <v>9104909</v>
      </c>
      <c r="D27" s="43">
        <f>SUM(D8:D26)+'30'!D28</f>
        <v>455819</v>
      </c>
      <c r="E27" s="44">
        <f>SUM(E8:E26)+'30'!E28</f>
        <v>136158</v>
      </c>
      <c r="F27" s="45">
        <f>SUM(F8:F26)+'30'!F28</f>
        <v>24295</v>
      </c>
      <c r="G27" s="43">
        <f>SUM(G8:G26)+'30'!G28</f>
        <v>9677583</v>
      </c>
      <c r="H27" s="45">
        <f>SUM(H8:H26)+'30'!H28</f>
        <v>9241067</v>
      </c>
    </row>
    <row r="28" spans="1:8" s="2" customFormat="1" ht="64.5" customHeight="1" thickBot="1">
      <c r="A28" s="46" t="s">
        <v>36</v>
      </c>
      <c r="B28" s="47">
        <f>'30'!B19+'31'!B27</f>
        <v>48124085</v>
      </c>
      <c r="C28" s="48">
        <f>'30'!C19+'31'!C27</f>
        <v>47403940</v>
      </c>
      <c r="D28" s="49">
        <f>'30'!D19+'31'!D27</f>
        <v>3232600</v>
      </c>
      <c r="E28" s="50">
        <f>'30'!E19+'31'!E27</f>
        <v>747479</v>
      </c>
      <c r="F28" s="51">
        <f>'30'!F19+'31'!F27</f>
        <v>164666</v>
      </c>
      <c r="G28" s="49">
        <f>'30'!G19+'31'!G27</f>
        <v>51356685</v>
      </c>
      <c r="H28" s="51">
        <f>'30'!H19+'31'!H27</f>
        <v>48151419</v>
      </c>
    </row>
    <row r="29" spans="1:8" ht="17.25">
      <c r="A29" s="7"/>
      <c r="B29" s="7"/>
      <c r="C29" s="7"/>
      <c r="D29" s="7"/>
      <c r="E29" s="7"/>
      <c r="F29" s="7"/>
      <c r="G29" s="7"/>
      <c r="H29" s="7"/>
    </row>
    <row r="30" spans="1:8" ht="17.25">
      <c r="A30" s="7"/>
      <c r="B30" s="7"/>
      <c r="C30" s="7"/>
      <c r="D30" s="7"/>
      <c r="E30" s="7"/>
      <c r="F30" s="7"/>
      <c r="G30" s="7"/>
      <c r="H30" s="7"/>
    </row>
    <row r="31" spans="1:8" ht="17.25">
      <c r="A31" s="7"/>
      <c r="B31" s="7"/>
      <c r="C31" s="7"/>
      <c r="D31" s="7"/>
      <c r="E31" s="7"/>
      <c r="F31" s="7"/>
      <c r="G31" s="7"/>
      <c r="H31" s="7"/>
    </row>
    <row r="32" spans="1:8" ht="17.25">
      <c r="A32" s="7"/>
      <c r="B32" s="7"/>
      <c r="C32" s="7"/>
      <c r="D32" s="7"/>
      <c r="E32" s="7"/>
      <c r="F32" s="7"/>
      <c r="G32" s="7"/>
      <c r="H32" s="7"/>
    </row>
    <row r="33" spans="1:8" ht="17.25">
      <c r="A33" s="7"/>
      <c r="B33" s="7"/>
      <c r="C33" s="7"/>
      <c r="D33" s="7"/>
      <c r="E33" s="7"/>
      <c r="F33" s="7"/>
      <c r="G33" s="7"/>
      <c r="H33" s="7"/>
    </row>
    <row r="34" spans="1:8" ht="17.25">
      <c r="A34" s="7"/>
      <c r="B34" s="7"/>
      <c r="C34" s="7"/>
      <c r="D34" s="7"/>
      <c r="E34" s="7"/>
      <c r="F34" s="7"/>
      <c r="G34" s="7"/>
      <c r="H34" s="7"/>
    </row>
    <row r="35" spans="1:8" ht="17.25">
      <c r="A35" s="7"/>
      <c r="B35" s="7"/>
      <c r="C35" s="7"/>
      <c r="D35" s="7"/>
      <c r="E35" s="7"/>
      <c r="F35" s="7"/>
      <c r="G35" s="7"/>
      <c r="H35" s="7"/>
    </row>
    <row r="36" spans="1:8" ht="17.25">
      <c r="A36" s="7"/>
      <c r="B36" s="7"/>
      <c r="C36" s="7"/>
      <c r="D36" s="7"/>
      <c r="E36" s="7"/>
      <c r="F36" s="7"/>
      <c r="G36" s="7"/>
      <c r="H36" s="7"/>
    </row>
    <row r="37" spans="1:8" ht="17.25">
      <c r="A37" s="7"/>
      <c r="B37" s="7"/>
      <c r="C37" s="7"/>
      <c r="D37" s="7"/>
      <c r="E37" s="7"/>
      <c r="F37" s="7"/>
      <c r="G37" s="7"/>
      <c r="H37" s="7"/>
    </row>
    <row r="38" spans="1:8" ht="17.25">
      <c r="A38" s="7"/>
      <c r="B38" s="7"/>
      <c r="C38" s="7"/>
      <c r="D38" s="7"/>
      <c r="E38" s="7"/>
      <c r="F38" s="7"/>
      <c r="G38" s="7"/>
      <c r="H38" s="7"/>
    </row>
    <row r="39" spans="1:8" ht="17.25">
      <c r="A39" s="7"/>
      <c r="B39" s="7"/>
      <c r="C39" s="7"/>
      <c r="D39" s="7"/>
      <c r="E39" s="7"/>
      <c r="F39" s="7"/>
      <c r="G39" s="7"/>
      <c r="H39" s="7"/>
    </row>
    <row r="40" spans="1:8" ht="17.25">
      <c r="A40" s="7"/>
      <c r="B40" s="7"/>
      <c r="C40" s="7"/>
      <c r="D40" s="7"/>
      <c r="E40" s="7"/>
      <c r="F40" s="7"/>
      <c r="G40" s="7"/>
      <c r="H40" s="7"/>
    </row>
    <row r="41" spans="1:8" ht="17.25">
      <c r="A41" s="7"/>
      <c r="B41" s="7"/>
      <c r="C41" s="7"/>
      <c r="D41" s="7"/>
      <c r="E41" s="7"/>
      <c r="F41" s="7"/>
      <c r="G41" s="7"/>
      <c r="H41" s="7"/>
    </row>
    <row r="42" spans="1:8" ht="17.25">
      <c r="A42" s="7"/>
      <c r="B42" s="7"/>
      <c r="C42" s="7"/>
      <c r="D42" s="7"/>
      <c r="E42" s="7"/>
      <c r="F42" s="7"/>
      <c r="G42" s="7"/>
      <c r="H42" s="7"/>
    </row>
    <row r="43" spans="1:8" ht="17.25">
      <c r="A43" s="7"/>
      <c r="B43" s="7"/>
      <c r="C43" s="7"/>
      <c r="D43" s="7"/>
      <c r="E43" s="7"/>
      <c r="F43" s="7"/>
      <c r="G43" s="7"/>
      <c r="H43" s="7"/>
    </row>
    <row r="44" spans="1:8" ht="17.25">
      <c r="A44" s="7"/>
      <c r="B44" s="7"/>
      <c r="C44" s="7"/>
      <c r="D44" s="7"/>
      <c r="E44" s="7"/>
      <c r="F44" s="7"/>
      <c r="G44" s="7"/>
      <c r="H44" s="7"/>
    </row>
    <row r="45" spans="1:8" ht="17.25">
      <c r="A45" s="7"/>
      <c r="B45" s="7"/>
      <c r="C45" s="7"/>
      <c r="D45" s="7"/>
      <c r="E45" s="7"/>
      <c r="F45" s="7"/>
      <c r="G45" s="7"/>
      <c r="H45" s="7"/>
    </row>
    <row r="46" spans="1:8" ht="17.25">
      <c r="A46" s="7"/>
      <c r="B46" s="7"/>
      <c r="C46" s="7"/>
      <c r="D46" s="7"/>
      <c r="E46" s="7"/>
      <c r="F46" s="7"/>
      <c r="G46" s="7"/>
      <c r="H46" s="7"/>
    </row>
    <row r="47" spans="1:8" ht="17.25">
      <c r="A47" s="7"/>
      <c r="B47" s="7"/>
      <c r="C47" s="7"/>
      <c r="D47" s="7"/>
      <c r="E47" s="7"/>
      <c r="F47" s="7"/>
      <c r="G47" s="7"/>
      <c r="H47" s="7"/>
    </row>
    <row r="48" spans="1:8" ht="17.25">
      <c r="A48" s="7"/>
      <c r="B48" s="7"/>
      <c r="C48" s="7"/>
      <c r="D48" s="7"/>
      <c r="E48" s="7"/>
      <c r="F48" s="7"/>
      <c r="G48" s="7"/>
      <c r="H48" s="7"/>
    </row>
    <row r="49" spans="1:8" ht="17.25">
      <c r="A49" s="7"/>
      <c r="B49" s="7"/>
      <c r="C49" s="7"/>
      <c r="D49" s="7"/>
      <c r="E49" s="7"/>
      <c r="F49" s="7"/>
      <c r="G49" s="7"/>
      <c r="H49" s="7"/>
    </row>
    <row r="50" spans="1:8" ht="17.25">
      <c r="A50" s="7"/>
      <c r="B50" s="7"/>
      <c r="C50" s="7"/>
      <c r="D50" s="7"/>
      <c r="E50" s="7"/>
      <c r="F50" s="7"/>
      <c r="G50" s="7"/>
      <c r="H50" s="7"/>
    </row>
    <row r="51" spans="1:8" ht="17.25">
      <c r="A51" s="7"/>
      <c r="B51" s="7"/>
      <c r="C51" s="7"/>
      <c r="D51" s="7"/>
      <c r="E51" s="7"/>
      <c r="F51" s="7"/>
      <c r="G51" s="7"/>
      <c r="H51" s="7"/>
    </row>
    <row r="52" spans="1:8" ht="17.25">
      <c r="A52" s="7"/>
      <c r="B52" s="7"/>
      <c r="C52" s="7"/>
      <c r="D52" s="7"/>
      <c r="E52" s="7"/>
      <c r="F52" s="7"/>
      <c r="G52" s="7"/>
      <c r="H52" s="7"/>
    </row>
    <row r="53" spans="1:8" ht="17.25">
      <c r="A53" s="7"/>
      <c r="B53" s="7"/>
      <c r="C53" s="7"/>
      <c r="D53" s="7"/>
      <c r="E53" s="7"/>
      <c r="F53" s="7"/>
      <c r="G53" s="7"/>
      <c r="H53" s="7"/>
    </row>
    <row r="54" spans="1:8" ht="17.25">
      <c r="A54" s="7"/>
      <c r="B54" s="7"/>
      <c r="C54" s="7"/>
      <c r="D54" s="7"/>
      <c r="E54" s="7"/>
      <c r="F54" s="7"/>
      <c r="G54" s="7"/>
      <c r="H54" s="7"/>
    </row>
    <row r="55" spans="1:8" ht="17.25">
      <c r="A55" s="7"/>
      <c r="B55" s="7"/>
      <c r="C55" s="7"/>
      <c r="D55" s="7"/>
      <c r="E55" s="7"/>
      <c r="F55" s="7"/>
      <c r="G55" s="7"/>
      <c r="H55" s="7"/>
    </row>
    <row r="56" spans="1:8" ht="17.25">
      <c r="A56" s="7"/>
      <c r="B56" s="7"/>
      <c r="C56" s="7"/>
      <c r="D56" s="7"/>
      <c r="E56" s="7"/>
      <c r="F56" s="7"/>
      <c r="G56" s="7"/>
      <c r="H56" s="7"/>
    </row>
    <row r="57" spans="1:8" ht="17.25">
      <c r="A57" s="7"/>
      <c r="B57" s="7"/>
      <c r="C57" s="7"/>
      <c r="D57" s="7"/>
      <c r="E57" s="7"/>
      <c r="F57" s="7"/>
      <c r="G57" s="7"/>
      <c r="H57" s="7"/>
    </row>
    <row r="58" spans="1:8" ht="17.25">
      <c r="A58" s="7"/>
      <c r="B58" s="7"/>
      <c r="C58" s="7"/>
      <c r="D58" s="7"/>
      <c r="E58" s="7"/>
      <c r="F58" s="7"/>
      <c r="G58" s="7"/>
      <c r="H58" s="7"/>
    </row>
    <row r="59" spans="1:8" ht="17.25">
      <c r="A59" s="7"/>
      <c r="B59" s="7"/>
      <c r="C59" s="7"/>
      <c r="D59" s="7"/>
      <c r="E59" s="7"/>
      <c r="F59" s="7"/>
      <c r="G59" s="7"/>
      <c r="H59" s="7"/>
    </row>
    <row r="60" spans="1:8" ht="17.25">
      <c r="A60" s="7"/>
      <c r="B60" s="7"/>
      <c r="C60" s="7"/>
      <c r="D60" s="7"/>
      <c r="E60" s="7"/>
      <c r="F60" s="7"/>
      <c r="G60" s="7"/>
      <c r="H60" s="7"/>
    </row>
    <row r="61" spans="1:8" ht="17.25">
      <c r="A61" s="7"/>
      <c r="B61" s="7"/>
      <c r="C61" s="7"/>
      <c r="D61" s="7"/>
      <c r="E61" s="7"/>
      <c r="F61" s="7"/>
      <c r="G61" s="7"/>
      <c r="H61" s="7"/>
    </row>
    <row r="62" spans="1:8" ht="17.25">
      <c r="A62" s="7"/>
      <c r="B62" s="7"/>
      <c r="C62" s="7"/>
      <c r="D62" s="7"/>
      <c r="E62" s="7"/>
      <c r="F62" s="7"/>
      <c r="G62" s="7"/>
      <c r="H62" s="7"/>
    </row>
    <row r="63" spans="1:8" ht="17.25">
      <c r="A63" s="7"/>
      <c r="B63" s="7"/>
      <c r="C63" s="7"/>
      <c r="D63" s="7"/>
      <c r="E63" s="7"/>
      <c r="F63" s="7"/>
      <c r="G63" s="7"/>
      <c r="H63" s="7"/>
    </row>
    <row r="64" spans="1:8" ht="17.25">
      <c r="A64" s="7"/>
      <c r="B64" s="7"/>
      <c r="C64" s="7"/>
      <c r="D64" s="7"/>
      <c r="E64" s="7"/>
      <c r="F64" s="7"/>
      <c r="G64" s="7"/>
      <c r="H64" s="7"/>
    </row>
    <row r="65" spans="1:8" ht="17.25">
      <c r="A65" s="7"/>
      <c r="B65" s="7"/>
      <c r="C65" s="7"/>
      <c r="D65" s="7"/>
      <c r="E65" s="7"/>
      <c r="F65" s="7"/>
      <c r="G65" s="7"/>
      <c r="H65" s="7"/>
    </row>
    <row r="66" spans="1:8" ht="17.25">
      <c r="A66" s="7"/>
      <c r="B66" s="7"/>
      <c r="C66" s="7"/>
      <c r="D66" s="7"/>
      <c r="E66" s="7"/>
      <c r="F66" s="7"/>
      <c r="G66" s="7"/>
      <c r="H66" s="7"/>
    </row>
    <row r="67" spans="1:8" ht="17.25">
      <c r="A67" s="7"/>
      <c r="B67" s="7"/>
      <c r="C67" s="7"/>
      <c r="D67" s="7"/>
      <c r="E67" s="7"/>
      <c r="F67" s="7"/>
      <c r="G67" s="7"/>
      <c r="H67" s="7"/>
    </row>
    <row r="68" spans="1:8" ht="17.25">
      <c r="A68" s="7"/>
      <c r="B68" s="7"/>
      <c r="C68" s="7"/>
      <c r="D68" s="7"/>
      <c r="E68" s="7"/>
      <c r="F68" s="7"/>
      <c r="G68" s="7"/>
      <c r="H68" s="7"/>
    </row>
    <row r="69" spans="1:8" ht="17.25">
      <c r="A69" s="7"/>
      <c r="B69" s="7"/>
      <c r="C69" s="7"/>
      <c r="D69" s="7"/>
      <c r="E69" s="7"/>
      <c r="F69" s="7"/>
      <c r="G69" s="7"/>
      <c r="H69" s="7"/>
    </row>
    <row r="70" spans="1:8" ht="17.25">
      <c r="A70" s="7"/>
      <c r="B70" s="7"/>
      <c r="C70" s="7"/>
      <c r="D70" s="7"/>
      <c r="E70" s="7"/>
      <c r="F70" s="7"/>
      <c r="G70" s="7"/>
      <c r="H70" s="7"/>
    </row>
    <row r="71" spans="1:8" ht="17.25">
      <c r="A71" s="7"/>
      <c r="B71" s="7"/>
      <c r="C71" s="7"/>
      <c r="D71" s="7"/>
      <c r="E71" s="7"/>
      <c r="F71" s="7"/>
      <c r="G71" s="7"/>
      <c r="H71" s="7"/>
    </row>
    <row r="72" spans="1:8" ht="17.25">
      <c r="A72" s="7"/>
      <c r="B72" s="7"/>
      <c r="C72" s="7"/>
      <c r="D72" s="7"/>
      <c r="E72" s="7"/>
      <c r="F72" s="7"/>
      <c r="G72" s="7"/>
      <c r="H72" s="7"/>
    </row>
    <row r="73" spans="1:8" ht="17.25">
      <c r="A73" s="7"/>
      <c r="B73" s="7"/>
      <c r="C73" s="7"/>
      <c r="D73" s="7"/>
      <c r="E73" s="7"/>
      <c r="F73" s="7"/>
      <c r="G73" s="7"/>
      <c r="H73" s="7"/>
    </row>
    <row r="74" spans="1:8" ht="17.25">
      <c r="A74" s="7"/>
      <c r="B74" s="7"/>
      <c r="C74" s="7"/>
      <c r="D74" s="7"/>
      <c r="E74" s="7"/>
      <c r="F74" s="7"/>
      <c r="G74" s="7"/>
      <c r="H74" s="7"/>
    </row>
    <row r="75" spans="1:8" ht="17.25">
      <c r="A75" s="7"/>
      <c r="B75" s="7"/>
      <c r="C75" s="7"/>
      <c r="D75" s="7"/>
      <c r="E75" s="7"/>
      <c r="F75" s="7"/>
      <c r="G75" s="7"/>
      <c r="H75" s="7"/>
    </row>
    <row r="76" spans="1:8" ht="17.25">
      <c r="A76" s="7"/>
      <c r="B76" s="7"/>
      <c r="C76" s="7"/>
      <c r="D76" s="7"/>
      <c r="E76" s="7"/>
      <c r="F76" s="7"/>
      <c r="G76" s="7"/>
      <c r="H76" s="7"/>
    </row>
  </sheetData>
  <sheetProtection/>
  <mergeCells count="7">
    <mergeCell ref="A1:H1"/>
    <mergeCell ref="A3:C4"/>
    <mergeCell ref="H3:H4"/>
    <mergeCell ref="A6:A7"/>
    <mergeCell ref="B6:C6"/>
    <mergeCell ref="D6:F6"/>
    <mergeCell ref="G6:H6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50" r:id="rId1"/>
  <headerFooter alignWithMargins="0"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view="pageBreakPreview" zoomScale="50" zoomScaleNormal="50" zoomScaleSheetLayoutView="50" zoomScalePageLayoutView="0" workbookViewId="0" topLeftCell="A14">
      <selection activeCell="AA22" sqref="AA22"/>
    </sheetView>
  </sheetViews>
  <sheetFormatPr defaultColWidth="9.00390625" defaultRowHeight="13.5"/>
  <cols>
    <col min="1" max="1" width="5.625" style="0" customWidth="1"/>
    <col min="2" max="7" width="35.625" style="0" customWidth="1"/>
    <col min="8" max="8" width="15.625" style="0" hidden="1" customWidth="1"/>
    <col min="9" max="10" width="15.625" style="0" customWidth="1"/>
    <col min="11" max="11" width="21.25390625" style="0" bestFit="1" customWidth="1"/>
  </cols>
  <sheetData>
    <row r="1" spans="1:7" s="1" customFormat="1" ht="50.25" customHeight="1">
      <c r="A1" s="171"/>
      <c r="B1" s="171"/>
      <c r="C1" s="171"/>
      <c r="D1" s="171"/>
      <c r="E1" s="171"/>
      <c r="F1" s="171"/>
      <c r="G1" s="171"/>
    </row>
    <row r="2" spans="1:7" s="1" customFormat="1" ht="19.5" customHeight="1">
      <c r="A2" s="3"/>
      <c r="B2" s="3"/>
      <c r="C2" s="3"/>
      <c r="D2" s="3"/>
      <c r="E2" s="3"/>
      <c r="F2" s="3"/>
      <c r="G2" s="3"/>
    </row>
    <row r="3" s="1" customFormat="1" ht="22.5" customHeight="1"/>
    <row r="4" s="1" customFormat="1" ht="19.5" customHeight="1"/>
    <row r="5" spans="1:11" ht="21" customHeight="1">
      <c r="A5" s="214" t="s">
        <v>58</v>
      </c>
      <c r="B5" s="214"/>
      <c r="C5" s="214"/>
      <c r="D5" s="215"/>
      <c r="E5" s="11"/>
      <c r="F5" s="11"/>
      <c r="G5" s="11"/>
      <c r="H5" s="205" t="s">
        <v>92</v>
      </c>
      <c r="I5" s="205"/>
      <c r="J5" s="205"/>
      <c r="K5" s="206"/>
    </row>
    <row r="6" spans="1:11" ht="30" customHeight="1" thickBot="1">
      <c r="A6" s="216"/>
      <c r="B6" s="216"/>
      <c r="C6" s="216"/>
      <c r="D6" s="217"/>
      <c r="E6" s="11"/>
      <c r="F6" s="11"/>
      <c r="G6" s="11"/>
      <c r="H6" s="207"/>
      <c r="I6" s="207"/>
      <c r="J6" s="207"/>
      <c r="K6" s="208"/>
    </row>
    <row r="7" spans="1:11" s="4" customFormat="1" ht="50.25" customHeight="1" thickTop="1">
      <c r="A7" s="209" t="s">
        <v>80</v>
      </c>
      <c r="B7" s="210"/>
      <c r="C7" s="66" t="s">
        <v>64</v>
      </c>
      <c r="D7" s="66" t="s">
        <v>87</v>
      </c>
      <c r="E7" s="66" t="s">
        <v>88</v>
      </c>
      <c r="F7" s="66" t="s">
        <v>90</v>
      </c>
      <c r="G7" s="66" t="s">
        <v>98</v>
      </c>
      <c r="H7" s="201" t="s">
        <v>91</v>
      </c>
      <c r="I7" s="201"/>
      <c r="J7" s="201"/>
      <c r="K7" s="202"/>
    </row>
    <row r="8" spans="1:11" s="4" customFormat="1" ht="50.25" customHeight="1">
      <c r="A8" s="211"/>
      <c r="B8" s="212"/>
      <c r="C8" s="12" t="s">
        <v>89</v>
      </c>
      <c r="D8" s="12" t="s">
        <v>89</v>
      </c>
      <c r="E8" s="12" t="s">
        <v>89</v>
      </c>
      <c r="F8" s="12" t="s">
        <v>89</v>
      </c>
      <c r="G8" s="12" t="s">
        <v>89</v>
      </c>
      <c r="H8" s="13" t="s">
        <v>37</v>
      </c>
      <c r="I8" s="13" t="s">
        <v>95</v>
      </c>
      <c r="J8" s="77" t="s">
        <v>96</v>
      </c>
      <c r="K8" s="17" t="s">
        <v>97</v>
      </c>
    </row>
    <row r="9" spans="1:11" s="4" customFormat="1" ht="75" customHeight="1">
      <c r="A9" s="213" t="s">
        <v>99</v>
      </c>
      <c r="B9" s="59" t="s">
        <v>81</v>
      </c>
      <c r="C9" s="67">
        <v>2006534649</v>
      </c>
      <c r="D9" s="67">
        <v>1984506027</v>
      </c>
      <c r="E9" s="67">
        <v>1871912796</v>
      </c>
      <c r="F9" s="135">
        <v>1853532920</v>
      </c>
      <c r="G9" s="135">
        <v>1847631639</v>
      </c>
      <c r="H9" s="34">
        <f aca="true" t="shared" si="0" ref="H9:H21">D9/C9*100</f>
        <v>98.90215591288302</v>
      </c>
      <c r="I9" s="141">
        <f aca="true" t="shared" si="1" ref="I9:K23">E9/D9*100</f>
        <v>94.32638503143231</v>
      </c>
      <c r="J9" s="142">
        <f t="shared" si="1"/>
        <v>99.01812327800339</v>
      </c>
      <c r="K9" s="143">
        <f t="shared" si="1"/>
        <v>99.68161984411908</v>
      </c>
    </row>
    <row r="10" spans="1:11" s="4" customFormat="1" ht="75" customHeight="1">
      <c r="A10" s="196"/>
      <c r="B10" s="60" t="s">
        <v>82</v>
      </c>
      <c r="C10" s="67">
        <v>68556168</v>
      </c>
      <c r="D10" s="67">
        <v>42472378</v>
      </c>
      <c r="E10" s="67">
        <v>28559219</v>
      </c>
      <c r="F10" s="135">
        <v>32256938</v>
      </c>
      <c r="G10" s="135">
        <v>34894949</v>
      </c>
      <c r="H10" s="34">
        <f t="shared" si="0"/>
        <v>61.95267215052043</v>
      </c>
      <c r="I10" s="141">
        <f t="shared" si="1"/>
        <v>67.24186481858868</v>
      </c>
      <c r="J10" s="142">
        <f t="shared" si="1"/>
        <v>112.9475494410404</v>
      </c>
      <c r="K10" s="143">
        <f t="shared" si="1"/>
        <v>108.17811969629602</v>
      </c>
    </row>
    <row r="11" spans="1:11" s="4" customFormat="1" ht="75" customHeight="1">
      <c r="A11" s="196"/>
      <c r="B11" s="59" t="s">
        <v>38</v>
      </c>
      <c r="C11" s="67">
        <v>152643</v>
      </c>
      <c r="D11" s="67">
        <v>165831</v>
      </c>
      <c r="E11" s="67">
        <v>2941</v>
      </c>
      <c r="F11" s="135">
        <v>70677</v>
      </c>
      <c r="G11" s="135">
        <v>65834</v>
      </c>
      <c r="H11" s="34">
        <f t="shared" si="0"/>
        <v>108.639767300171</v>
      </c>
      <c r="I11" s="141">
        <f t="shared" si="1"/>
        <v>1.7734922903437838</v>
      </c>
      <c r="J11" s="142">
        <f t="shared" si="1"/>
        <v>2403.162189731384</v>
      </c>
      <c r="K11" s="143">
        <f t="shared" si="1"/>
        <v>93.14770010045702</v>
      </c>
    </row>
    <row r="12" spans="1:11" s="4" customFormat="1" ht="75" customHeight="1">
      <c r="A12" s="196"/>
      <c r="B12" s="59" t="s">
        <v>39</v>
      </c>
      <c r="C12" s="68">
        <v>24356</v>
      </c>
      <c r="D12" s="68">
        <v>10374</v>
      </c>
      <c r="E12" s="68">
        <v>8547</v>
      </c>
      <c r="F12" s="134">
        <v>16022</v>
      </c>
      <c r="G12" s="134">
        <v>0</v>
      </c>
      <c r="H12" s="35">
        <f t="shared" si="0"/>
        <v>42.593200853999015</v>
      </c>
      <c r="I12" s="144">
        <f t="shared" si="1"/>
        <v>82.38866396761134</v>
      </c>
      <c r="J12" s="145">
        <f t="shared" si="1"/>
        <v>187.45758745758744</v>
      </c>
      <c r="K12" s="143">
        <f t="shared" si="1"/>
        <v>0</v>
      </c>
    </row>
    <row r="13" spans="1:11" s="32" customFormat="1" ht="75" customHeight="1">
      <c r="A13" s="196"/>
      <c r="B13" s="61" t="s">
        <v>40</v>
      </c>
      <c r="C13" s="69">
        <f>SUM(C9:C12)</f>
        <v>2075267816</v>
      </c>
      <c r="D13" s="69">
        <f>SUM(D9:D12)</f>
        <v>2027154610</v>
      </c>
      <c r="E13" s="69">
        <f>SUM(E9:E12)</f>
        <v>1900483503</v>
      </c>
      <c r="F13" s="69">
        <f>SUM(F9:F12)</f>
        <v>1885876557</v>
      </c>
      <c r="G13" s="69">
        <f>SUM(G9:G12)</f>
        <v>1882592422</v>
      </c>
      <c r="H13" s="36">
        <f t="shared" si="0"/>
        <v>97.68159050947283</v>
      </c>
      <c r="I13" s="146">
        <f t="shared" si="1"/>
        <v>93.75128535459858</v>
      </c>
      <c r="J13" s="147">
        <f t="shared" si="1"/>
        <v>99.23140895582928</v>
      </c>
      <c r="K13" s="148">
        <f t="shared" si="1"/>
        <v>99.82585631133651</v>
      </c>
    </row>
    <row r="14" spans="1:11" s="4" customFormat="1" ht="75" customHeight="1">
      <c r="A14" s="195" t="s">
        <v>100</v>
      </c>
      <c r="B14" s="62" t="s">
        <v>41</v>
      </c>
      <c r="C14" s="68">
        <v>76392</v>
      </c>
      <c r="D14" s="68">
        <v>135175</v>
      </c>
      <c r="E14" s="68">
        <v>95712</v>
      </c>
      <c r="F14" s="134">
        <v>111873</v>
      </c>
      <c r="G14" s="134">
        <v>186703</v>
      </c>
      <c r="H14" s="35">
        <f t="shared" si="0"/>
        <v>176.94915697978846</v>
      </c>
      <c r="I14" s="144">
        <f t="shared" si="1"/>
        <v>70.80599223229147</v>
      </c>
      <c r="J14" s="145">
        <f t="shared" si="1"/>
        <v>116.8850300902708</v>
      </c>
      <c r="K14" s="143">
        <f t="shared" si="1"/>
        <v>166.88834660731365</v>
      </c>
    </row>
    <row r="15" spans="1:11" s="4" customFormat="1" ht="75" customHeight="1">
      <c r="A15" s="196"/>
      <c r="B15" s="59" t="s">
        <v>42</v>
      </c>
      <c r="C15" s="67">
        <v>18269094</v>
      </c>
      <c r="D15" s="67">
        <v>18741614</v>
      </c>
      <c r="E15" s="67">
        <v>18756853</v>
      </c>
      <c r="F15" s="135">
        <v>18395347</v>
      </c>
      <c r="G15" s="135">
        <v>18175512</v>
      </c>
      <c r="H15" s="35">
        <f t="shared" si="0"/>
        <v>102.58644462609914</v>
      </c>
      <c r="I15" s="144">
        <f t="shared" si="1"/>
        <v>100.08131103329734</v>
      </c>
      <c r="J15" s="145">
        <f t="shared" si="1"/>
        <v>98.07267242537966</v>
      </c>
      <c r="K15" s="143">
        <f t="shared" si="1"/>
        <v>98.80494235852142</v>
      </c>
    </row>
    <row r="16" spans="1:11" s="4" customFormat="1" ht="75" customHeight="1">
      <c r="A16" s="196"/>
      <c r="B16" s="62" t="s">
        <v>83</v>
      </c>
      <c r="C16" s="70">
        <v>285680821</v>
      </c>
      <c r="D16" s="70">
        <v>288830111</v>
      </c>
      <c r="E16" s="70">
        <v>281090261</v>
      </c>
      <c r="F16" s="136">
        <v>282269044</v>
      </c>
      <c r="G16" s="136">
        <v>289050129</v>
      </c>
      <c r="H16" s="35">
        <f t="shared" si="0"/>
        <v>101.10238061798344</v>
      </c>
      <c r="I16" s="144">
        <f t="shared" si="1"/>
        <v>97.32027593203398</v>
      </c>
      <c r="J16" s="145">
        <f t="shared" si="1"/>
        <v>100.41936102510502</v>
      </c>
      <c r="K16" s="143">
        <f t="shared" si="1"/>
        <v>102.40234809453636</v>
      </c>
    </row>
    <row r="17" spans="1:11" s="4" customFormat="1" ht="75" customHeight="1">
      <c r="A17" s="196"/>
      <c r="B17" s="63" t="s">
        <v>79</v>
      </c>
      <c r="C17" s="67">
        <v>5207747</v>
      </c>
      <c r="D17" s="67">
        <v>5169972</v>
      </c>
      <c r="E17" s="67">
        <v>4971524</v>
      </c>
      <c r="F17" s="135">
        <v>5031742</v>
      </c>
      <c r="G17" s="135">
        <v>5297160</v>
      </c>
      <c r="H17" s="34">
        <f t="shared" si="0"/>
        <v>99.27463834168594</v>
      </c>
      <c r="I17" s="141">
        <f t="shared" si="1"/>
        <v>96.16152660014407</v>
      </c>
      <c r="J17" s="142">
        <f t="shared" si="1"/>
        <v>101.21125835860391</v>
      </c>
      <c r="K17" s="143">
        <f t="shared" si="1"/>
        <v>105.27487299627047</v>
      </c>
    </row>
    <row r="18" spans="1:11" s="4" customFormat="1" ht="75" customHeight="1">
      <c r="A18" s="196"/>
      <c r="B18" s="59" t="s">
        <v>60</v>
      </c>
      <c r="C18" s="67">
        <v>17669379</v>
      </c>
      <c r="D18" s="67">
        <v>17513017</v>
      </c>
      <c r="E18" s="67">
        <v>17115109</v>
      </c>
      <c r="F18" s="135">
        <v>16966431</v>
      </c>
      <c r="G18" s="135">
        <v>16899514</v>
      </c>
      <c r="H18" s="34">
        <f t="shared" si="0"/>
        <v>99.11506793758853</v>
      </c>
      <c r="I18" s="141">
        <f t="shared" si="1"/>
        <v>97.72793003055955</v>
      </c>
      <c r="J18" s="142">
        <f t="shared" si="1"/>
        <v>99.13130556165316</v>
      </c>
      <c r="K18" s="143">
        <f t="shared" si="1"/>
        <v>99.60559177118628</v>
      </c>
    </row>
    <row r="19" spans="1:11" s="4" customFormat="1" ht="75" customHeight="1">
      <c r="A19" s="196"/>
      <c r="B19" s="59" t="s">
        <v>93</v>
      </c>
      <c r="C19" s="65">
        <v>1279816</v>
      </c>
      <c r="D19" s="65">
        <v>1209463</v>
      </c>
      <c r="E19" s="65">
        <v>1141021</v>
      </c>
      <c r="F19" s="137">
        <v>1081849</v>
      </c>
      <c r="G19" s="137">
        <v>1031735</v>
      </c>
      <c r="H19" s="34">
        <f t="shared" si="0"/>
        <v>94.50288166423924</v>
      </c>
      <c r="I19" s="141">
        <f t="shared" si="1"/>
        <v>94.34112494553368</v>
      </c>
      <c r="J19" s="142">
        <f t="shared" si="1"/>
        <v>94.81411823270562</v>
      </c>
      <c r="K19" s="143">
        <f t="shared" si="1"/>
        <v>95.36774540624431</v>
      </c>
    </row>
    <row r="20" spans="1:11" s="4" customFormat="1" ht="75" customHeight="1">
      <c r="A20" s="196"/>
      <c r="B20" s="60" t="s">
        <v>43</v>
      </c>
      <c r="C20" s="65">
        <v>21866</v>
      </c>
      <c r="D20" s="33"/>
      <c r="E20" s="33"/>
      <c r="F20" s="138"/>
      <c r="G20" s="138"/>
      <c r="H20" s="34">
        <f t="shared" si="0"/>
        <v>0</v>
      </c>
      <c r="I20" s="149"/>
      <c r="J20" s="150"/>
      <c r="K20" s="151"/>
    </row>
    <row r="21" spans="1:11" s="4" customFormat="1" ht="75" customHeight="1">
      <c r="A21" s="196"/>
      <c r="B21" s="60" t="s">
        <v>44</v>
      </c>
      <c r="C21" s="67">
        <v>8602090</v>
      </c>
      <c r="D21" s="67">
        <v>8570880</v>
      </c>
      <c r="E21" s="67">
        <v>8431740</v>
      </c>
      <c r="F21" s="135">
        <v>8495140</v>
      </c>
      <c r="G21" s="135">
        <v>9191850</v>
      </c>
      <c r="H21" s="34">
        <f t="shared" si="0"/>
        <v>99.63718119666267</v>
      </c>
      <c r="I21" s="141">
        <f t="shared" si="1"/>
        <v>98.37659610215054</v>
      </c>
      <c r="J21" s="142">
        <f t="shared" si="1"/>
        <v>100.75192071861798</v>
      </c>
      <c r="K21" s="143">
        <f t="shared" si="1"/>
        <v>108.20127743627532</v>
      </c>
    </row>
    <row r="22" spans="1:11" s="4" customFormat="1" ht="75" customHeight="1">
      <c r="A22" s="196"/>
      <c r="B22" s="60" t="s">
        <v>45</v>
      </c>
      <c r="C22" s="67">
        <v>3028470</v>
      </c>
      <c r="D22" s="67">
        <v>3129050</v>
      </c>
      <c r="E22" s="67">
        <v>3034150</v>
      </c>
      <c r="F22" s="135">
        <v>3093930</v>
      </c>
      <c r="G22" s="135">
        <v>3321830</v>
      </c>
      <c r="H22" s="34">
        <f aca="true" t="shared" si="2" ref="H22:H31">D22/C22*100</f>
        <v>103.32114896300773</v>
      </c>
      <c r="I22" s="141">
        <f t="shared" si="1"/>
        <v>96.96713059874402</v>
      </c>
      <c r="J22" s="142">
        <f t="shared" si="1"/>
        <v>101.97023878186641</v>
      </c>
      <c r="K22" s="143">
        <f t="shared" si="1"/>
        <v>107.3660360770929</v>
      </c>
    </row>
    <row r="23" spans="1:11" s="4" customFormat="1" ht="75" customHeight="1">
      <c r="A23" s="196"/>
      <c r="B23" s="60" t="s">
        <v>46</v>
      </c>
      <c r="C23" s="65">
        <v>164840</v>
      </c>
      <c r="D23" s="65">
        <v>169780</v>
      </c>
      <c r="E23" s="65">
        <v>333570</v>
      </c>
      <c r="F23" s="137">
        <v>110240</v>
      </c>
      <c r="G23" s="137">
        <v>149240</v>
      </c>
      <c r="H23" s="34">
        <f t="shared" si="2"/>
        <v>102.9968454258675</v>
      </c>
      <c r="I23" s="141">
        <f t="shared" si="1"/>
        <v>196.47190481799976</v>
      </c>
      <c r="J23" s="142">
        <f t="shared" si="1"/>
        <v>33.04853553976677</v>
      </c>
      <c r="K23" s="143">
        <f t="shared" si="1"/>
        <v>135.37735849056605</v>
      </c>
    </row>
    <row r="24" spans="1:11" s="4" customFormat="1" ht="75" customHeight="1">
      <c r="A24" s="196"/>
      <c r="B24" s="60" t="s">
        <v>47</v>
      </c>
      <c r="C24" s="65">
        <v>70887090</v>
      </c>
      <c r="D24" s="65">
        <v>70260570</v>
      </c>
      <c r="E24" s="65">
        <v>68927070</v>
      </c>
      <c r="F24" s="137">
        <v>68021540</v>
      </c>
      <c r="G24" s="137">
        <v>67495800</v>
      </c>
      <c r="H24" s="34">
        <f t="shared" si="2"/>
        <v>99.11617192919049</v>
      </c>
      <c r="I24" s="141">
        <f aca="true" t="shared" si="3" ref="I24:I33">E24/D24*100</f>
        <v>98.10206492773969</v>
      </c>
      <c r="J24" s="142">
        <f aca="true" t="shared" si="4" ref="J24:J33">F24/E24*100</f>
        <v>98.68624910358152</v>
      </c>
      <c r="K24" s="143">
        <f aca="true" t="shared" si="5" ref="K24:K33">G24/F24*100</f>
        <v>99.22709776932425</v>
      </c>
    </row>
    <row r="25" spans="1:11" s="4" customFormat="1" ht="75" customHeight="1">
      <c r="A25" s="196"/>
      <c r="B25" s="60" t="s">
        <v>61</v>
      </c>
      <c r="C25" s="67">
        <v>2392420</v>
      </c>
      <c r="D25" s="67">
        <v>2416564</v>
      </c>
      <c r="E25" s="67">
        <v>2386130</v>
      </c>
      <c r="F25" s="135">
        <v>2558030</v>
      </c>
      <c r="G25" s="135">
        <v>2693690</v>
      </c>
      <c r="H25" s="34">
        <f t="shared" si="2"/>
        <v>101.00918735004723</v>
      </c>
      <c r="I25" s="141">
        <f t="shared" si="3"/>
        <v>98.74060856654324</v>
      </c>
      <c r="J25" s="142">
        <f t="shared" si="4"/>
        <v>107.20413389044185</v>
      </c>
      <c r="K25" s="143">
        <f t="shared" si="5"/>
        <v>105.303299804928</v>
      </c>
    </row>
    <row r="26" spans="1:11" s="4" customFormat="1" ht="75" customHeight="1">
      <c r="A26" s="196"/>
      <c r="B26" s="60" t="s">
        <v>48</v>
      </c>
      <c r="C26" s="65">
        <v>122897350</v>
      </c>
      <c r="D26" s="65">
        <v>119609030</v>
      </c>
      <c r="E26" s="65">
        <v>116240330</v>
      </c>
      <c r="F26" s="137">
        <v>114626580</v>
      </c>
      <c r="G26" s="137">
        <v>57664300</v>
      </c>
      <c r="H26" s="34">
        <f t="shared" si="2"/>
        <v>97.32433612278865</v>
      </c>
      <c r="I26" s="141">
        <f t="shared" si="3"/>
        <v>97.18357384889754</v>
      </c>
      <c r="J26" s="142">
        <f t="shared" si="4"/>
        <v>98.61171247535171</v>
      </c>
      <c r="K26" s="143">
        <f t="shared" si="5"/>
        <v>50.306220424617045</v>
      </c>
    </row>
    <row r="27" spans="1:11" s="4" customFormat="1" ht="75" customHeight="1">
      <c r="A27" s="196"/>
      <c r="B27" s="60" t="s">
        <v>49</v>
      </c>
      <c r="C27" s="67">
        <v>197414250</v>
      </c>
      <c r="D27" s="67">
        <v>194655450</v>
      </c>
      <c r="E27" s="67">
        <v>190804020</v>
      </c>
      <c r="F27" s="135">
        <v>190165470</v>
      </c>
      <c r="G27" s="135">
        <v>192919320</v>
      </c>
      <c r="H27" s="34">
        <f t="shared" si="2"/>
        <v>98.60253249195536</v>
      </c>
      <c r="I27" s="141">
        <f t="shared" si="3"/>
        <v>98.02141167894348</v>
      </c>
      <c r="J27" s="142">
        <f t="shared" si="4"/>
        <v>99.66533723974999</v>
      </c>
      <c r="K27" s="143">
        <f t="shared" si="5"/>
        <v>101.44813356494215</v>
      </c>
    </row>
    <row r="28" spans="1:11" s="4" customFormat="1" ht="75" customHeight="1">
      <c r="A28" s="196"/>
      <c r="B28" s="64" t="s">
        <v>84</v>
      </c>
      <c r="C28" s="71">
        <f>SUM(C14:C27)</f>
        <v>733591625</v>
      </c>
      <c r="D28" s="71">
        <f>SUM(D14:D27)</f>
        <v>730410676</v>
      </c>
      <c r="E28" s="71">
        <f>SUM(E14:E27)</f>
        <v>713327490</v>
      </c>
      <c r="F28" s="71">
        <f>SUM(F14:F27)</f>
        <v>710927216</v>
      </c>
      <c r="G28" s="71">
        <f>SUM(G14:G27)</f>
        <v>664076783</v>
      </c>
      <c r="H28" s="37">
        <f t="shared" si="2"/>
        <v>99.56638695268639</v>
      </c>
      <c r="I28" s="152">
        <f t="shared" si="3"/>
        <v>97.66115329891481</v>
      </c>
      <c r="J28" s="153">
        <f t="shared" si="4"/>
        <v>99.66351023426841</v>
      </c>
      <c r="K28" s="143">
        <f t="shared" si="5"/>
        <v>93.40995365691556</v>
      </c>
    </row>
    <row r="29" spans="1:11" s="4" customFormat="1" ht="90" customHeight="1">
      <c r="A29" s="197" t="s">
        <v>85</v>
      </c>
      <c r="B29" s="198"/>
      <c r="C29" s="73">
        <v>1341924302</v>
      </c>
      <c r="D29" s="72">
        <v>1297189362</v>
      </c>
      <c r="E29" s="72">
        <v>1185621169</v>
      </c>
      <c r="F29" s="139">
        <v>1170352906</v>
      </c>
      <c r="G29" s="139">
        <v>1218515639</v>
      </c>
      <c r="H29" s="34">
        <f t="shared" si="2"/>
        <v>96.66635890464707</v>
      </c>
      <c r="I29" s="141">
        <f t="shared" si="3"/>
        <v>91.39923620496049</v>
      </c>
      <c r="J29" s="142">
        <f t="shared" si="4"/>
        <v>98.71221403605016</v>
      </c>
      <c r="K29" s="143">
        <f t="shared" si="5"/>
        <v>104.1152316325346</v>
      </c>
    </row>
    <row r="30" spans="1:11" s="4" customFormat="1" ht="90" customHeight="1">
      <c r="A30" s="199" t="s">
        <v>50</v>
      </c>
      <c r="B30" s="200"/>
      <c r="C30" s="67">
        <v>52778538</v>
      </c>
      <c r="D30" s="67">
        <v>51072980</v>
      </c>
      <c r="E30" s="67">
        <v>47144945</v>
      </c>
      <c r="F30" s="135">
        <v>46220591</v>
      </c>
      <c r="G30" s="135">
        <v>47962229</v>
      </c>
      <c r="H30" s="34">
        <f t="shared" si="2"/>
        <v>96.76846296879236</v>
      </c>
      <c r="I30" s="141">
        <f t="shared" si="3"/>
        <v>92.30897629235655</v>
      </c>
      <c r="J30" s="142">
        <f t="shared" si="4"/>
        <v>98.03933592456201</v>
      </c>
      <c r="K30" s="143">
        <f t="shared" si="5"/>
        <v>103.7680998064261</v>
      </c>
    </row>
    <row r="31" spans="1:11" s="4" customFormat="1" ht="90" customHeight="1">
      <c r="A31" s="199" t="s">
        <v>62</v>
      </c>
      <c r="B31" s="200"/>
      <c r="C31" s="67">
        <v>134682</v>
      </c>
      <c r="D31" s="67">
        <v>117797</v>
      </c>
      <c r="E31" s="67">
        <v>115483</v>
      </c>
      <c r="F31" s="135">
        <v>97473</v>
      </c>
      <c r="G31" s="135">
        <v>116465</v>
      </c>
      <c r="H31" s="34">
        <f t="shared" si="2"/>
        <v>87.46306113660326</v>
      </c>
      <c r="I31" s="141">
        <f t="shared" si="3"/>
        <v>98.03560362318225</v>
      </c>
      <c r="J31" s="142">
        <f t="shared" si="4"/>
        <v>84.40463098464708</v>
      </c>
      <c r="K31" s="143">
        <f t="shared" si="5"/>
        <v>119.48437003067515</v>
      </c>
    </row>
    <row r="32" spans="1:11" s="4" customFormat="1" ht="90" customHeight="1">
      <c r="A32" s="199" t="s">
        <v>63</v>
      </c>
      <c r="B32" s="200"/>
      <c r="C32" s="67">
        <v>935349</v>
      </c>
      <c r="D32" s="67">
        <v>906911</v>
      </c>
      <c r="E32" s="67">
        <v>936637</v>
      </c>
      <c r="F32" s="135">
        <v>928218</v>
      </c>
      <c r="G32" s="135">
        <v>833043</v>
      </c>
      <c r="H32" s="38"/>
      <c r="I32" s="141">
        <f t="shared" si="3"/>
        <v>103.27771964393419</v>
      </c>
      <c r="J32" s="142">
        <f t="shared" si="4"/>
        <v>99.10114590818002</v>
      </c>
      <c r="K32" s="143">
        <f t="shared" si="5"/>
        <v>89.74648196867547</v>
      </c>
    </row>
    <row r="33" spans="1:11" s="4" customFormat="1" ht="90" customHeight="1">
      <c r="A33" s="197" t="s">
        <v>51</v>
      </c>
      <c r="B33" s="198"/>
      <c r="C33" s="67">
        <v>158393</v>
      </c>
      <c r="D33" s="67">
        <v>69788</v>
      </c>
      <c r="E33" s="67">
        <v>116768</v>
      </c>
      <c r="F33" s="135">
        <v>79255</v>
      </c>
      <c r="G33" s="135">
        <v>82331</v>
      </c>
      <c r="H33" s="38"/>
      <c r="I33" s="141">
        <f t="shared" si="3"/>
        <v>167.31816358113144</v>
      </c>
      <c r="J33" s="142">
        <f t="shared" si="4"/>
        <v>67.87390380926281</v>
      </c>
      <c r="K33" s="143">
        <f t="shared" si="5"/>
        <v>103.88114314554286</v>
      </c>
    </row>
    <row r="34" spans="1:11" s="4" customFormat="1" ht="90" customHeight="1">
      <c r="A34" s="193" t="s">
        <v>74</v>
      </c>
      <c r="B34" s="194"/>
      <c r="C34" s="74"/>
      <c r="D34" s="67">
        <v>336597</v>
      </c>
      <c r="E34" s="67">
        <v>550050</v>
      </c>
      <c r="F34" s="135">
        <v>564965</v>
      </c>
      <c r="G34" s="135">
        <v>537207</v>
      </c>
      <c r="H34" s="38"/>
      <c r="I34" s="154"/>
      <c r="J34" s="155"/>
      <c r="K34" s="143">
        <f>G34/F34*100</f>
        <v>95.08677528696468</v>
      </c>
    </row>
    <row r="35" spans="1:11" s="4" customFormat="1" ht="90" customHeight="1">
      <c r="A35" s="193" t="s">
        <v>75</v>
      </c>
      <c r="B35" s="194"/>
      <c r="C35" s="74"/>
      <c r="D35" s="67">
        <v>14291</v>
      </c>
      <c r="E35" s="67">
        <v>11176</v>
      </c>
      <c r="F35" s="135">
        <v>12463</v>
      </c>
      <c r="G35" s="135">
        <v>104548</v>
      </c>
      <c r="H35" s="38"/>
      <c r="I35" s="154"/>
      <c r="J35" s="155"/>
      <c r="K35" s="143">
        <f>G35/F35*100</f>
        <v>838.8670464575142</v>
      </c>
    </row>
    <row r="36" spans="1:11" s="4" customFormat="1" ht="45" customHeight="1">
      <c r="A36" s="191" t="s">
        <v>76</v>
      </c>
      <c r="B36" s="192"/>
      <c r="C36" s="183">
        <f>C31+C32+C33+C34+C35</f>
        <v>1228424</v>
      </c>
      <c r="D36" s="183">
        <f>D31+D32+D33+D34+D35</f>
        <v>1445384</v>
      </c>
      <c r="E36" s="183">
        <f>E31+E32+E33+E34+E35</f>
        <v>1730114</v>
      </c>
      <c r="F36" s="183">
        <f>F31+F32+F33+F34+F35</f>
        <v>1682374</v>
      </c>
      <c r="G36" s="183">
        <f>G31+G32+G33+G34+G35</f>
        <v>1673594</v>
      </c>
      <c r="H36" s="185">
        <f>D36/C36*100</f>
        <v>117.6616542822348</v>
      </c>
      <c r="I36" s="187">
        <f>E36/D36*100</f>
        <v>119.69926330995777</v>
      </c>
      <c r="J36" s="179">
        <f>F36/E36*100</f>
        <v>97.24064425812404</v>
      </c>
      <c r="K36" s="203">
        <f>G36/F36*100</f>
        <v>99.47811842075544</v>
      </c>
    </row>
    <row r="37" spans="1:11" s="4" customFormat="1" ht="45" customHeight="1">
      <c r="A37" s="181" t="s">
        <v>86</v>
      </c>
      <c r="B37" s="182"/>
      <c r="C37" s="184"/>
      <c r="D37" s="184"/>
      <c r="E37" s="184"/>
      <c r="F37" s="184"/>
      <c r="G37" s="184"/>
      <c r="H37" s="186"/>
      <c r="I37" s="188"/>
      <c r="J37" s="180"/>
      <c r="K37" s="204"/>
    </row>
    <row r="38" spans="1:11" s="4" customFormat="1" ht="90" customHeight="1" thickBot="1">
      <c r="A38" s="189" t="s">
        <v>94</v>
      </c>
      <c r="B38" s="190"/>
      <c r="C38" s="75">
        <f>C30-C36</f>
        <v>51550114</v>
      </c>
      <c r="D38" s="75">
        <f>D30-D36</f>
        <v>49627596</v>
      </c>
      <c r="E38" s="75">
        <f>E30-E36</f>
        <v>45414831</v>
      </c>
      <c r="F38" s="140">
        <f>F30-F36</f>
        <v>44538217</v>
      </c>
      <c r="G38" s="140">
        <f>G30-G36</f>
        <v>46288635</v>
      </c>
      <c r="H38" s="39">
        <f>D38/C38*100</f>
        <v>96.27058438706847</v>
      </c>
      <c r="I38" s="156">
        <f>E38/D38*100</f>
        <v>91.51124507421234</v>
      </c>
      <c r="J38" s="157">
        <f>F38/E38*100</f>
        <v>98.06976271694153</v>
      </c>
      <c r="K38" s="158">
        <f>G38/F38*100</f>
        <v>103.93014834877651</v>
      </c>
    </row>
    <row r="39" spans="1:7" ht="34.5" customHeight="1" thickTop="1">
      <c r="A39" s="178"/>
      <c r="B39" s="178"/>
      <c r="C39" s="178"/>
      <c r="D39" s="178"/>
      <c r="E39" s="178"/>
      <c r="F39" s="5"/>
      <c r="G39" s="5"/>
    </row>
  </sheetData>
  <sheetProtection/>
  <mergeCells count="27">
    <mergeCell ref="H7:K7"/>
    <mergeCell ref="K36:K37"/>
    <mergeCell ref="H5:K6"/>
    <mergeCell ref="E36:E37"/>
    <mergeCell ref="G36:G37"/>
    <mergeCell ref="A1:G1"/>
    <mergeCell ref="A7:B8"/>
    <mergeCell ref="A9:A13"/>
    <mergeCell ref="A5:D6"/>
    <mergeCell ref="A34:B34"/>
    <mergeCell ref="A35:B35"/>
    <mergeCell ref="A14:A28"/>
    <mergeCell ref="A33:B33"/>
    <mergeCell ref="A29:B29"/>
    <mergeCell ref="A30:B30"/>
    <mergeCell ref="A31:B31"/>
    <mergeCell ref="A32:B32"/>
    <mergeCell ref="A39:E39"/>
    <mergeCell ref="J36:J37"/>
    <mergeCell ref="A37:B37"/>
    <mergeCell ref="F36:F37"/>
    <mergeCell ref="H36:H37"/>
    <mergeCell ref="I36:I37"/>
    <mergeCell ref="C36:C37"/>
    <mergeCell ref="D36:D37"/>
    <mergeCell ref="A38:B38"/>
    <mergeCell ref="A36:B36"/>
  </mergeCells>
  <printOptions horizontalCentered="1"/>
  <pageMargins left="0.7874015748031497" right="0.7874015748031497" top="0.7874015748031497" bottom="0.4724409448818898" header="0" footer="0"/>
  <pageSetup fitToHeight="1" fitToWidth="1" horizontalDpi="600" verticalDpi="600" orientation="portrait" paperSize="9" scale="3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so-zei17</dc:creator>
  <cp:keywords/>
  <dc:description/>
  <cp:lastModifiedBy>奈良県</cp:lastModifiedBy>
  <cp:lastPrinted>2015-06-26T00:16:52Z</cp:lastPrinted>
  <dcterms:created xsi:type="dcterms:W3CDTF">2009-06-12T05:54:38Z</dcterms:created>
  <dcterms:modified xsi:type="dcterms:W3CDTF">2015-06-26T00:20:04Z</dcterms:modified>
  <cp:category/>
  <cp:version/>
  <cp:contentType/>
  <cp:contentStatus/>
</cp:coreProperties>
</file>