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P23" i="11"/>
  <c r="AA23" i="11"/>
  <c r="V23" i="11"/>
  <c r="Q23" i="1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AM36" i="9"/>
  <c r="CO35" i="9"/>
  <c r="BW35" i="9"/>
  <c r="BE35" i="9"/>
  <c r="CO34" i="9"/>
  <c r="BW34" i="9"/>
  <c r="BE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alcChain>
</file>

<file path=xl/sharedStrings.xml><?xml version="1.0" encoding="utf-8"?>
<sst xmlns="http://schemas.openxmlformats.org/spreadsheetml/2006/main" count="971" uniqueCount="541">
  <si>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</si>
  <si>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</si>
  <si>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</si>
  <si>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</si>
  <si>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</si>
  <si>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</si>
  <si>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</si>
  <si>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</si>
  <si>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</si>
  <si>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</si>
  <si>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</si>
  <si>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</si>
  <si>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</si>
  <si>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</si>
  <si>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</si>
  <si>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</si>
  <si>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</si>
  <si>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</si>
  <si>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</si>
  <si>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</si>
  <si>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</si>
  <si>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</si>
  <si>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</si>
  <si>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</si>
  <si>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</si>
  <si>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</si>
  <si>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</si>
  <si>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</si>
  <si>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</si>
  <si>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</si>
  <si>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</si>
  <si>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</si>
  <si>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</si>
  <si>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</si>
  <si>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</si>
  <si>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</si>
  <si>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</si>
  <si>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</si>
  <si>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</si>
  <si>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</si>
  <si>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</si>
  <si>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</si>
  <si>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</si>
  <si>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</si>
  <si>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</si>
  <si>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</si>
  <si>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</si>
  <si>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</si>
  <si>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</si>
  <si>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</si>
  <si>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</si>
  <si>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</si>
  <si>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</si>
  <si>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</si>
  <si>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</si>
  <si>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</si>
  <si>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</si>
  <si>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</si>
  <si>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</si>
  <si>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</si>
  <si>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</si>
  <si>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</si>
  <si>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</si>
  <si>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</si>
  <si>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</si>
  <si>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</si>
  <si>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</si>
  <si>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</si>
  <si>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</si>
  <si>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</si>
  <si>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</si>
  <si>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</si>
  <si>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</si>
  <si>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</si>
  <si>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</si>
  <si>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</si>
  <si>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</si>
  <si>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</si>
  <si>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</si>
  <si>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</si>
  <si>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</si>
  <si>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</si>
  <si>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</si>
  <si>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</si>
  <si>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</si>
  <si>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</si>
  <si>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</si>
  <si>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</si>
  <si>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</si>
  <si>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</si>
  <si>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</si>
  <si>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</si>
  <si>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</si>
  <si>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</si>
  <si>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</si>
  <si>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</si>
  <si>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</si>
  <si>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</si>
  <si>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</si>
  <si>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</si>
  <si>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</si>
  <si>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</si>
  <si>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</si>
  <si>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</si>
  <si>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</si>
  <si>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</si>
  <si>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</si>
  <si>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</si>
  <si>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</si>
  <si>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</si>
  <si>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</si>
  <si>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</si>
  <si>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</si>
  <si>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</si>
  <si>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</si>
  <si>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</si>
  <si>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</si>
  <si>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</si>
  <si>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</si>
  <si>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</si>
  <si>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</si>
  <si>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</si>
  <si>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</si>
  <si>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</si>
  <si>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</si>
  <si>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</si>
  <si>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</si>
  <si>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</si>
  <si>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</si>
  <si>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</si>
  <si>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</si>
  <si>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</si>
  <si>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</si>
  <si>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</si>
  <si>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</si>
  <si>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</si>
  <si>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</si>
  <si>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</si>
  <si>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</si>
  <si>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</si>
  <si>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</si>
  <si>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</si>
  <si>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</si>
  <si>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</si>
  <si>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</si>
  <si>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</si>
  <si>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</si>
  <si>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</si>
  <si>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</si>
  <si>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</si>
  <si>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</si>
  <si>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</si>
  <si>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</si>
  <si>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</si>
  <si>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</si>
  <si>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</si>
  <si>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</si>
  <si>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</si>
  <si>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</si>
  <si>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</si>
  <si>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</si>
  <si>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</si>
  <si>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</si>
  <si>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</si>
  <si>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</si>
  <si>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</si>
  <si>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</si>
  <si>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</si>
  <si>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</si>
  <si>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</si>
  <si>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</si>
  <si>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</si>
  <si>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</si>
  <si>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</si>
  <si>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</si>
  <si>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</si>
  <si>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</si>
  <si>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</si>
  <si>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</si>
  <si>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</si>
  <si>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</si>
  <si>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</si>
  <si>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</si>
  <si>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</si>
  <si>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</si>
  <si>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</si>
  <si>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</si>
  <si>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</si>
  <si>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</si>
  <si>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</si>
  <si>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</si>
  <si>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</si>
  <si>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</si>
  <si>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奈良県大和郡山市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</si>
  <si>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</si>
  <si>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</si>
  <si>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</si>
  <si>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</si>
  <si>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</si>
  <si>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</si>
  <si>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</si>
  <si>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</si>
  <si>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</si>
  <si>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</si>
  <si>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</si>
  <si>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</si>
  <si>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</si>
  <si>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</si>
  <si>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</si>
  <si>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</si>
  <si>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</si>
  <si>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</si>
  <si>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</si>
  <si>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</si>
  <si>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</si>
  <si>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</si>
  <si>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</si>
  <si>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</si>
  <si>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</si>
  <si>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</si>
  <si>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</si>
  <si>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</si>
  <si>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</si>
  <si>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</si>
  <si>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</si>
  <si>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</si>
  <si>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</si>
  <si>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</si>
  <si>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</si>
  <si>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</si>
  <si>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</si>
  <si>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</si>
  <si>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</si>
  <si>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</si>
  <si>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</si>
  <si>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</si>
  <si>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</si>
  <si>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</si>
  <si>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</si>
  <si>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</si>
  <si>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</si>
  <si>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</si>
  <si>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</si>
  <si>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</si>
  <si>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</si>
  <si>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</si>
  <si>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</si>
  <si>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</si>
  <si>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</si>
  <si>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</si>
  <si>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</si>
  <si>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</si>
  <si>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</si>
  <si>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</si>
  <si>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</si>
  <si>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</si>
  <si>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</si>
  <si>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</si>
  <si>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</si>
  <si>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</si>
  <si>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</si>
  <si>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</si>
  <si>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</si>
  <si>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</si>
  <si>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</si>
  <si>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</si>
  <si>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</si>
  <si>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</si>
  <si>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</si>
  <si>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</si>
  <si>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</si>
  <si>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</si>
  <si>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</si>
  <si>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</si>
  <si>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</si>
  <si>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</si>
  <si>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</si>
  <si>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</si>
  <si>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</si>
  <si>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</si>
  <si>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</si>
  <si>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</si>
  <si>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</si>
  <si>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</si>
  <si>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</si>
  <si>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</si>
  <si>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</si>
  <si>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</si>
  <si>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</si>
  <si>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</si>
  <si>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</si>
  <si>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</si>
  <si>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</si>
  <si>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</si>
  <si>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</si>
  <si>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</si>
  <si>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</si>
  <si>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</si>
  <si>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</si>
  <si>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</si>
  <si>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</si>
  <si>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</si>
  <si>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</si>
  <si>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</si>
  <si>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</si>
  <si>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</si>
  <si>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</si>
  <si>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</si>
  <si>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</si>
  <si>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</si>
  <si>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</si>
  <si>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</si>
  <si>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</si>
  <si>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</si>
  <si>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</si>
  <si>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</si>
  <si>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</si>
  <si>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</si>
  <si>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</si>
  <si>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</si>
  <si>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</si>
  <si>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</si>
  <si>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</si>
  <si>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</si>
  <si>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</si>
  <si>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</si>
  <si>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</si>
  <si>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</si>
  <si>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</si>
  <si>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</si>
  <si>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</si>
  <si>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</si>
  <si>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</si>
  <si>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</si>
  <si>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</si>
  <si>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</si>
  <si>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</si>
  <si>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</si>
  <si>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</si>
  <si>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</si>
  <si>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</si>
  <si>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</si>
  <si>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奈良県大和郡山市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</si>
  <si>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</si>
  <si>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</si>
  <si>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</si>
  <si>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</si>
  <si>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</si>
  <si>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</si>
  <si>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</si>
  <si>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</si>
  <si>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</si>
  <si>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</si>
  <si>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</si>
  <si>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</si>
  <si>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</si>
  <si>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</si>
  <si>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</si>
  <si>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</si>
  <si>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</si>
  <si>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</si>
  <si>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</si>
  <si>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</si>
  <si>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</si>
  <si>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</si>
  <si>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公園墓地事業特別会計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</si>
  <si>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</si>
  <si>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</si>
  <si>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</si>
  <si>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</si>
  <si>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</si>
  <si>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</si>
  <si>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</si>
  <si>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</si>
  <si>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</si>
  <si>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</si>
  <si>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</si>
  <si>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</si>
  <si>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</si>
  <si>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</si>
  <si>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</si>
  <si>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</si>
  <si>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</si>
  <si>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</si>
  <si>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</si>
  <si>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</si>
  <si>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</si>
  <si>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</si>
  <si>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</si>
  <si>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</si>
  <si>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</si>
  <si>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</si>
  <si>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</si>
  <si>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</si>
  <si>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</si>
  <si>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</si>
  <si>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</si>
  <si>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</si>
  <si>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</si>
  <si>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</si>
  <si>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</si>
  <si>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</si>
  <si>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</si>
  <si>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</si>
  <si>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</si>
  <si>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</si>
  <si>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</si>
  <si>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</si>
  <si>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</si>
  <si>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</si>
  <si>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</si>
  <si>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</si>
  <si>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</si>
  <si>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</si>
  <si>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</si>
  <si>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</si>
  <si>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</si>
  <si>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</si>
  <si>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</si>
  <si>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</si>
  <si>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</si>
  <si>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</si>
  <si>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</si>
  <si>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</si>
  <si>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</si>
  <si>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</si>
  <si>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</si>
  <si>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</si>
  <si>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</si>
  <si>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</si>
  <si>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</si>
  <si>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</si>
  <si>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</si>
  <si>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</si>
  <si>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</si>
  <si>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</si>
  <si>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</si>
  <si>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</si>
  <si>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</si>
  <si>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</si>
  <si>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</si>
  <si>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</si>
  <si>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</si>
  <si>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</si>
  <si>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</si>
  <si>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</si>
  <si>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</si>
  <si>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</si>
  <si>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</si>
  <si>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</si>
  <si>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</si>
  <si>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</si>
  <si>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</si>
  <si>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</si>
  <si>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</si>
  <si>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</si>
  <si>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</si>
  <si>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</si>
  <si>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</si>
  <si>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</si>
  <si>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</si>
  <si>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</si>
  <si>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</si>
  <si>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</si>
  <si>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</si>
  <si>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</si>
  <si>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</si>
  <si>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</si>
  <si>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</si>
  <si>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</si>
  <si>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</si>
  <si>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</si>
  <si>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</si>
  <si>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</si>
  <si>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</si>
  <si>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</si>
  <si>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</si>
  <si>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</si>
  <si>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</si>
  <si>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</si>
  <si>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</si>
  <si>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</si>
  <si>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</si>
  <si>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</si>
  <si>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</si>
  <si>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</si>
  <si>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</si>
  <si>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</si>
  <si>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</si>
  <si>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</si>
  <si>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</si>
  <si>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</si>
  <si>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</si>
  <si>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</si>
  <si>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</si>
  <si>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</si>
  <si>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</si>
  <si>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</si>
  <si>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</si>
  <si>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</si>
  <si>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</si>
  <si>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</si>
  <si>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</si>
  <si>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</si>
  <si>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</si>
  <si>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</si>
  <si>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</si>
  <si>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</si>
  <si>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</si>
  <si>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</si>
  <si>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</si>
  <si>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</si>
  <si>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</si>
  <si>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</si>
  <si>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</si>
  <si>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</si>
  <si>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</si>
  <si>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</si>
  <si>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</si>
  <si>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1.43</t>
  </si>
  <si>
    <t>▲ 0.31</t>
  </si>
  <si>
    <t>水道事業会計</t>
  </si>
  <si>
    <t>下水道事業会計</t>
  </si>
  <si>
    <t>国民健康保険事業特別会計</t>
  </si>
  <si>
    <t>一般会計</t>
  </si>
  <si>
    <t>公園墓地事業特別会計</t>
  </si>
  <si>
    <t>介護サービス事業特別会計</t>
  </si>
  <si>
    <t>介護保険事業特別会計</t>
  </si>
  <si>
    <t>後期高齢者医療事業特別会計</t>
  </si>
  <si>
    <t>その他会計（赤字）</t>
  </si>
  <si>
    <t>▲ 4.86</t>
  </si>
  <si>
    <t>▲ 4.31</t>
  </si>
  <si>
    <t>▲ 3.65</t>
  </si>
  <si>
    <t>▲ 3.08</t>
  </si>
  <si>
    <t>その他会計（黒字）</t>
  </si>
  <si>
    <t>-</t>
    <phoneticPr fontId="2"/>
  </si>
  <si>
    <t>奈良県市町村総合事務組合</t>
    <phoneticPr fontId="2"/>
  </si>
  <si>
    <t>奈良県住宅新築資金等貸付金回収管理組合</t>
    <phoneticPr fontId="2"/>
  </si>
  <si>
    <t>奈良県後期高齢者医療広域連合</t>
    <phoneticPr fontId="2"/>
  </si>
  <si>
    <t>奈良県広域消防組合</t>
    <phoneticPr fontId="2"/>
  </si>
  <si>
    <t>大和郡山市文化体育振興公社</t>
    <rPh sb="0" eb="5">
      <t>ヤマトコオリヤマシ</t>
    </rPh>
    <rPh sb="5" eb="7">
      <t>ブンカ</t>
    </rPh>
    <rPh sb="7" eb="9">
      <t>タイイク</t>
    </rPh>
    <rPh sb="9" eb="11">
      <t>シンコウ</t>
    </rPh>
    <rPh sb="11" eb="13">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</si>
</sst>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58232</c:v>
                </c:pt>
                <c:pt idx="1">
                  <c:v>38739</c:v>
                </c:pt>
                <c:pt idx="2">
                  <c:v>35140</c:v>
                </c:pt>
                <c:pt idx="3">
                  <c:v>34495</c:v>
                </c:pt>
                <c:pt idx="4">
                  <c:v>40290</c:v>
                </c:pt>
              </c:numCache>
            </c:numRef>
          </c:val>
          <c:smooth val="0"/>
        </c:ser>
        <c:dLbls>
          <c:showLegendKey val="0"/>
          <c:showVal val="0"/>
          <c:showCatName val="0"/>
          <c:showSerName val="0"/>
          <c:showPercent val="0"/>
          <c:showBubbleSize val="0"/>
        </c:dLbls>
        <c:marker val="1"/>
        <c:smooth val="0"/>
        <c:axId val="104725120"/>
        <c:axId val="105355136"/>
      </c:lineChart>
      <c:catAx>
        <c:axId val="104725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55136"/>
        <c:crosses val="autoZero"/>
        <c:auto val="1"/>
        <c:lblAlgn val="ctr"/>
        <c:lblOffset val="100"/>
        <c:tickLblSkip val="1"/>
        <c:tickMarkSkip val="1"/>
        <c:noMultiLvlLbl val="0"/>
      </c:catAx>
      <c:valAx>
        <c:axId val="105355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2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-1.43</c:v>
                </c:pt>
                <c:pt idx="1">
                  <c:v>0.26</c:v>
                </c:pt>
                <c:pt idx="2">
                  <c:v>0.28000000000000003</c:v>
                </c:pt>
                <c:pt idx="3">
                  <c:v>0.47</c:v>
                </c:pt>
                <c:pt idx="4">
                  <c:v>0.49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5.36</c:v>
                </c:pt>
                <c:pt idx="1">
                  <c:v>8.02</c:v>
                </c:pt>
                <c:pt idx="2">
                  <c:v>7.83</c:v>
                </c:pt>
                <c:pt idx="3">
                  <c:v>10.58</c:v>
                </c:pt>
                <c:pt idx="4">
                  <c:v>9.91</c:v>
                </c:pt>
              </c:numCache>
            </c:numRef>
          </c:val>
        </c:ser>
        <c:dLbls>
          <c:showLegendKey val="0"/>
          <c:showVal val="0"/>
          <c:showCatName val="0"/>
          <c:showSerName val="0"/>
          <c:showPercent val="0"/>
          <c:showBubbleSize val="0"/>
        </c:dLbls>
        <c:gapWidth val="250"/>
        <c:overlap val="100"/>
        <c:axId val="107171840"/>
        <c:axId val="10717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4.34</c:v>
                </c:pt>
                <c:pt idx="1">
                  <c:v>4.33</c:v>
                </c:pt>
                <c:pt idx="2">
                  <c:v>0.05</c:v>
                </c:pt>
                <c:pt idx="3">
                  <c:v>3.66</c:v>
                </c:pt>
                <c:pt idx="4">
                  <c:v>-0.31</c:v>
                </c:pt>
              </c:numCache>
            </c:numRef>
          </c:val>
          <c:smooth val="0"/>
        </c:ser>
        <c:dLbls>
          <c:showLegendKey val="0"/>
          <c:showVal val="0"/>
          <c:showCatName val="0"/>
          <c:showSerName val="0"/>
          <c:showPercent val="0"/>
          <c:showBubbleSize val="0"/>
        </c:dLbls>
        <c:marker val="1"/>
        <c:smooth val="0"/>
        <c:axId val="107171840"/>
        <c:axId val="107173760"/>
      </c:lineChart>
      <c:catAx>
        <c:axId val="10717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173760"/>
        <c:crosses val="autoZero"/>
        <c:auto val="1"/>
        <c:lblAlgn val="ctr"/>
        <c:lblOffset val="100"/>
        <c:tickLblSkip val="1"/>
        <c:tickMarkSkip val="1"/>
        <c:noMultiLvlLbl val="0"/>
      </c:catAx>
      <c:valAx>
        <c:axId val="1071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7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4.8600000000000003</c:v>
                </c:pt>
                <c:pt idx="1">
                  <c:v>#N/A</c:v>
                </c:pt>
                <c:pt idx="2">
                  <c:v>4.3099999999999996</c:v>
                </c:pt>
                <c:pt idx="3">
                  <c:v>#N/A</c:v>
                </c:pt>
                <c:pt idx="4">
                  <c:v>3.65</c:v>
                </c:pt>
                <c:pt idx="5">
                  <c:v>#N/A</c:v>
                </c:pt>
                <c:pt idx="6">
                  <c:v>3.08</c:v>
                </c:pt>
                <c:pt idx="7">
                  <c:v>#N/A</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0.19</c:v>
                </c:pt>
                <c:pt idx="4">
                  <c:v>#N/A</c:v>
                </c:pt>
                <c:pt idx="5">
                  <c:v>0.21</c:v>
                </c:pt>
                <c:pt idx="6">
                  <c:v>#N/A</c:v>
                </c:pt>
                <c:pt idx="7">
                  <c:v>0</c:v>
                </c:pt>
                <c:pt idx="8">
                  <c:v>#N/A</c:v>
                </c:pt>
                <c:pt idx="9">
                  <c:v>0.04</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0.05</c:v>
                </c:pt>
                <c:pt idx="4">
                  <c:v>#N/A</c:v>
                </c:pt>
                <c:pt idx="5">
                  <c:v>0.06</c:v>
                </c:pt>
                <c:pt idx="6">
                  <c:v>#N/A</c:v>
                </c:pt>
                <c:pt idx="7">
                  <c:v>0.06</c:v>
                </c:pt>
                <c:pt idx="8">
                  <c:v>#N/A</c:v>
                </c:pt>
                <c:pt idx="9">
                  <c:v>7.0000000000000007E-2</c:v>
                </c:pt>
              </c:numCache>
            </c:numRef>
          </c:val>
        </c:ser>
        <c:ser>
          <c:idx val="5"/>
          <c:order val="5"/>
          <c:tx>
            <c:strRef>
              <c:f>データシート!$A$32</c:f>
              <c:strCache>
                <c:ptCount val="1"/>
                <c:pt idx="0">
                  <c:v>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0.25</c:v>
                </c:pt>
                <c:pt idx="4">
                  <c:v>#N/A</c:v>
                </c:pt>
                <c:pt idx="5">
                  <c:v>0.21</c:v>
                </c:pt>
                <c:pt idx="6">
                  <c:v>#N/A</c:v>
                </c:pt>
                <c:pt idx="7">
                  <c:v>0.19</c:v>
                </c:pt>
                <c:pt idx="8">
                  <c:v>#N/A</c:v>
                </c:pt>
                <c:pt idx="9">
                  <c:v>0.18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3.31</c:v>
                </c:pt>
                <c:pt idx="2">
                  <c:v>#N/A</c:v>
                </c:pt>
                <c:pt idx="3">
                  <c:v>4.32</c:v>
                </c:pt>
                <c:pt idx="4">
                  <c:v>#N/A</c:v>
                </c:pt>
                <c:pt idx="5">
                  <c:v>3.71</c:v>
                </c:pt>
                <c:pt idx="6">
                  <c:v>#N/A</c:v>
                </c:pt>
                <c:pt idx="7">
                  <c:v>3.36</c:v>
                </c:pt>
                <c:pt idx="8">
                  <c:v>#N/A</c:v>
                </c:pt>
                <c:pt idx="9">
                  <c:v>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1.24</c:v>
                </c:pt>
                <c:pt idx="2">
                  <c:v>#N/A</c:v>
                </c:pt>
                <c:pt idx="3">
                  <c:v>2.2599999999999998</c:v>
                </c:pt>
                <c:pt idx="4">
                  <c:v>#N/A</c:v>
                </c:pt>
                <c:pt idx="5">
                  <c:v>1.1200000000000001</c:v>
                </c:pt>
                <c:pt idx="6">
                  <c:v>#N/A</c:v>
                </c:pt>
                <c:pt idx="7">
                  <c:v>1.26</c:v>
                </c:pt>
                <c:pt idx="8">
                  <c:v>#N/A</c:v>
                </c:pt>
                <c:pt idx="9">
                  <c:v>1.1499999999999999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0.94</c:v>
                </c:pt>
                <c:pt idx="2">
                  <c:v>#N/A</c:v>
                </c:pt>
                <c:pt idx="3">
                  <c:v>1.51</c:v>
                </c:pt>
                <c:pt idx="4">
                  <c:v>#N/A</c:v>
                </c:pt>
                <c:pt idx="5">
                  <c:v>2.02</c:v>
                </c:pt>
                <c:pt idx="6">
                  <c:v>#N/A</c:v>
                </c:pt>
                <c:pt idx="7">
                  <c:v>2.84</c:v>
                </c:pt>
                <c:pt idx="8">
                  <c:v>#N/A</c:v>
                </c:pt>
                <c:pt idx="9">
                  <c:v>3.69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26.17</c:v>
                </c:pt>
                <c:pt idx="2">
                  <c:v>#N/A</c:v>
                </c:pt>
                <c:pt idx="3">
                  <c:v>23.6</c:v>
                </c:pt>
                <c:pt idx="4">
                  <c:v>#N/A</c:v>
                </c:pt>
                <c:pt idx="5">
                  <c:v>27.07</c:v>
                </c:pt>
                <c:pt idx="6">
                  <c:v>#N/A</c:v>
                </c:pt>
                <c:pt idx="7">
                  <c:v>34.99</c:v>
                </c:pt>
                <c:pt idx="8">
                  <c:v>#N/A</c:v>
                </c:pt>
                <c:pt idx="9">
                  <c:v>38.71</c:v>
                </c:pt>
              </c:numCache>
            </c:numRef>
          </c:val>
        </c:ser>
        <c:dLbls>
          <c:showLegendKey val="0"/>
          <c:showVal val="0"/>
          <c:showCatName val="0"/>
          <c:showSerName val="0"/>
          <c:showPercent val="0"/>
          <c:showBubbleSize val="0"/>
        </c:dLbls>
        <c:gapWidth val="150"/>
        <c:overlap val="100"/>
        <c:axId val="106977152"/>
        <c:axId val="106978688"/>
      </c:barChart>
      <c:catAx>
        <c:axId val="1069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78688"/>
        <c:crosses val="autoZero"/>
        <c:auto val="1"/>
        <c:lblAlgn val="ctr"/>
        <c:lblOffset val="100"/>
        <c:tickLblSkip val="1"/>
        <c:tickMarkSkip val="1"/>
        <c:noMultiLvlLbl val="0"/>
      </c:catAx>
      <c:valAx>
        <c:axId val="10697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7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3222</c:v>
                </c:pt>
                <c:pt idx="5">
                  <c:v>3183</c:v>
                </c:pt>
                <c:pt idx="8">
                  <c:v>3328</c:v>
                </c:pt>
                <c:pt idx="11">
                  <c:v>3223</c:v>
                </c:pt>
                <c:pt idx="14">
                  <c:v>3251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12</c:v>
                </c:pt>
                <c:pt idx="3">
                  <c:v>5</c:v>
                </c:pt>
                <c:pt idx="6">
                  <c:v>8</c:v>
                </c:pt>
                <c:pt idx="9">
                  <c:v>5</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918</c:v>
                </c:pt>
                <c:pt idx="3">
                  <c:v>895</c:v>
                </c:pt>
                <c:pt idx="6">
                  <c:v>849</c:v>
                </c:pt>
                <c:pt idx="9">
                  <c:v>532</c:v>
                </c:pt>
                <c:pt idx="12">
                  <c:v>485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9</c:v>
                </c:pt>
                <c:pt idx="3">
                  <c:v>9</c:v>
                </c:pt>
                <c:pt idx="6">
                  <c:v>9</c:v>
                </c:pt>
                <c:pt idx="9">
                  <c:v>9</c:v>
                </c:pt>
                <c:pt idx="12">
                  <c:v>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4092</c:v>
                </c:pt>
                <c:pt idx="3">
                  <c:v>4052</c:v>
                </c:pt>
                <c:pt idx="6">
                  <c:v>4169</c:v>
                </c:pt>
                <c:pt idx="9">
                  <c:v>4186</c:v>
                </c:pt>
                <c:pt idx="12">
                  <c:v>4724</c:v>
                </c:pt>
              </c:numCache>
            </c:numRef>
          </c:val>
        </c:ser>
        <c:dLbls>
          <c:showLegendKey val="0"/>
          <c:showVal val="0"/>
          <c:showCatName val="0"/>
          <c:showSerName val="0"/>
          <c:showPercent val="0"/>
          <c:showBubbleSize val="0"/>
        </c:dLbls>
        <c:gapWidth val="100"/>
        <c:overlap val="100"/>
        <c:axId val="104883328"/>
        <c:axId val="10488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1809</c:v>
                </c:pt>
                <c:pt idx="2">
                  <c:v>#N/A</c:v>
                </c:pt>
                <c:pt idx="3">
                  <c:v>#N/A</c:v>
                </c:pt>
                <c:pt idx="4">
                  <c:v>1778</c:v>
                </c:pt>
                <c:pt idx="5">
                  <c:v>#N/A</c:v>
                </c:pt>
                <c:pt idx="6">
                  <c:v>#N/A</c:v>
                </c:pt>
                <c:pt idx="7">
                  <c:v>1707</c:v>
                </c:pt>
                <c:pt idx="8">
                  <c:v>#N/A</c:v>
                </c:pt>
                <c:pt idx="9">
                  <c:v>#N/A</c:v>
                </c:pt>
                <c:pt idx="10">
                  <c:v>1509</c:v>
                </c:pt>
                <c:pt idx="11">
                  <c:v>#N/A</c:v>
                </c:pt>
                <c:pt idx="12">
                  <c:v>#N/A</c:v>
                </c:pt>
                <c:pt idx="13">
                  <c:v>1971</c:v>
                </c:pt>
                <c:pt idx="14">
                  <c:v>#N/A</c:v>
                </c:pt>
              </c:numCache>
            </c:numRef>
          </c:val>
          <c:smooth val="0"/>
        </c:ser>
        <c:dLbls>
          <c:showLegendKey val="0"/>
          <c:showVal val="0"/>
          <c:showCatName val="0"/>
          <c:showSerName val="0"/>
          <c:showPercent val="0"/>
          <c:showBubbleSize val="0"/>
        </c:dLbls>
        <c:marker val="1"/>
        <c:smooth val="0"/>
        <c:axId val="104883328"/>
        <c:axId val="104885248"/>
      </c:lineChart>
      <c:catAx>
        <c:axId val="1048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85248"/>
        <c:crosses val="autoZero"/>
        <c:auto val="1"/>
        <c:lblAlgn val="ctr"/>
        <c:lblOffset val="100"/>
        <c:tickLblSkip val="1"/>
        <c:tickMarkSkip val="1"/>
        <c:noMultiLvlLbl val="0"/>
      </c:catAx>
      <c:valAx>
        <c:axId val="1048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30618</c:v>
                </c:pt>
                <c:pt idx="5">
                  <c:v>30230</c:v>
                </c:pt>
                <c:pt idx="8">
                  <c:v>30157</c:v>
                </c:pt>
                <c:pt idx="11">
                  <c:v>29954</c:v>
                </c:pt>
                <c:pt idx="14">
                  <c:v>29708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5278</c:v>
                </c:pt>
                <c:pt idx="5">
                  <c:v>5461</c:v>
                </c:pt>
                <c:pt idx="8">
                  <c:v>6031</c:v>
                </c:pt>
                <c:pt idx="11">
                  <c:v>5438</c:v>
                </c:pt>
                <c:pt idx="14">
                  <c:v>4797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3581</c:v>
                </c:pt>
                <c:pt idx="5">
                  <c:v>4127</c:v>
                </c:pt>
                <c:pt idx="8">
                  <c:v>4447</c:v>
                </c:pt>
                <c:pt idx="11">
                  <c:v>5366</c:v>
                </c:pt>
                <c:pt idx="14">
                  <c:v>4737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745</c:v>
                </c:pt>
                <c:pt idx="3">
                  <c:v>602</c:v>
                </c:pt>
                <c:pt idx="6">
                  <c:v>347</c:v>
                </c:pt>
                <c:pt idx="9">
                  <c:v>2</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6397</c:v>
                </c:pt>
                <c:pt idx="3">
                  <c:v>6077</c:v>
                </c:pt>
                <c:pt idx="6">
                  <c:v>5775</c:v>
                </c:pt>
                <c:pt idx="9">
                  <c:v>5178</c:v>
                </c:pt>
                <c:pt idx="12">
                  <c:v>4753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11927</c:v>
                </c:pt>
                <c:pt idx="3">
                  <c:v>12252</c:v>
                </c:pt>
                <c:pt idx="6">
                  <c:v>12492</c:v>
                </c:pt>
                <c:pt idx="9">
                  <c:v>10216</c:v>
                </c:pt>
                <c:pt idx="12">
                  <c:v>8081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8219</c:v>
                </c:pt>
                <c:pt idx="3">
                  <c:v>6207</c:v>
                </c:pt>
                <c:pt idx="6">
                  <c:v>4929</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39609</c:v>
                </c:pt>
                <c:pt idx="3">
                  <c:v>38283</c:v>
                </c:pt>
                <c:pt idx="6">
                  <c:v>37398</c:v>
                </c:pt>
                <c:pt idx="9">
                  <c:v>41295</c:v>
                </c:pt>
                <c:pt idx="12">
                  <c:v>40295</c:v>
                </c:pt>
              </c:numCache>
            </c:numRef>
          </c:val>
        </c:ser>
        <c:dLbls>
          <c:showLegendKey val="0"/>
          <c:showVal val="0"/>
          <c:showCatName val="0"/>
          <c:showSerName val="0"/>
          <c:showPercent val="0"/>
          <c:showBubbleSize val="0"/>
        </c:dLbls>
        <c:gapWidth val="100"/>
        <c:overlap val="100"/>
        <c:axId val="105046784"/>
        <c:axId val="10504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27419</c:v>
                </c:pt>
                <c:pt idx="2">
                  <c:v>#N/A</c:v>
                </c:pt>
                <c:pt idx="3">
                  <c:v>#N/A</c:v>
                </c:pt>
                <c:pt idx="4">
                  <c:v>23603</c:v>
                </c:pt>
                <c:pt idx="5">
                  <c:v>#N/A</c:v>
                </c:pt>
                <c:pt idx="6">
                  <c:v>#N/A</c:v>
                </c:pt>
                <c:pt idx="7">
                  <c:v>20306</c:v>
                </c:pt>
                <c:pt idx="8">
                  <c:v>#N/A</c:v>
                </c:pt>
                <c:pt idx="9">
                  <c:v>#N/A</c:v>
                </c:pt>
                <c:pt idx="10">
                  <c:v>15934</c:v>
                </c:pt>
                <c:pt idx="11">
                  <c:v>#N/A</c:v>
                </c:pt>
                <c:pt idx="12">
                  <c:v>#N/A</c:v>
                </c:pt>
                <c:pt idx="13">
                  <c:v>14037</c:v>
                </c:pt>
                <c:pt idx="14">
                  <c:v>#N/A</c:v>
                </c:pt>
              </c:numCache>
            </c:numRef>
          </c:val>
          <c:smooth val="0"/>
        </c:ser>
        <c:dLbls>
          <c:showLegendKey val="0"/>
          <c:showVal val="0"/>
          <c:showCatName val="0"/>
          <c:showSerName val="0"/>
          <c:showPercent val="0"/>
          <c:showBubbleSize val="0"/>
        </c:dLbls>
        <c:marker val="1"/>
        <c:smooth val="0"/>
        <c:axId val="105046784"/>
        <c:axId val="105048704"/>
      </c:lineChart>
      <c:catAx>
        <c:axId val="1050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048704"/>
        <c:crosses val="autoZero"/>
        <c:auto val="1"/>
        <c:lblAlgn val="ctr"/>
        <c:lblOffset val="100"/>
        <c:tickLblSkip val="1"/>
        <c:tickMarkSkip val="1"/>
        <c:noMultiLvlLbl val="0"/>
      </c:catAx>
      <c:valAx>
        <c:axId val="10504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88,732
88,028
42.69
30,659,077
30,424,426
89,867
18,271,717
40,295,261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南部地域に工業団地を有しているため、県市町村平均・全国市町村平均より上回っており、類似団体内においても上位に位置づけられている。しかしながら、今後も地方税の徴収強化をはじめとした歳入の確保、また、各種事務事業の見直し及びさらなる行財政改革による歳出削減の取り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144235</xdr:rowOff>
    </xdr:to>
    <xdr:cxnSp macro="">
      <xdr:nvCxnSpPr>
        <xdr:cNvPr id="69" name="直線コネクタ 68"/>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161472</xdr:rowOff>
    </xdr:to>
    <xdr:cxnSp macro="">
      <xdr:nvCxnSpPr>
        <xdr:cNvPr id="72" name="直線コネクタ 71"/>
        <xdr:cNvCxnSpPr/>
      </xdr:nvCxnSpPr>
      <xdr:spPr>
        <a:xfrm flipV="1">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161472</xdr:rowOff>
    </xdr:to>
    <xdr:cxnSp macro="">
      <xdr:nvCxnSpPr>
        <xdr:cNvPr id="75" name="直線コネクタ 74"/>
        <xdr:cNvCxnSpPr/>
      </xdr:nvCxnSpPr>
      <xdr:spPr>
        <a:xfrm>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127000</xdr:rowOff>
    </xdr:to>
    <xdr:cxnSp macro="">
      <xdr:nvCxnSpPr>
        <xdr:cNvPr id="78" name="直線コネクタ 77"/>
        <xdr:cNvCxnSpPr/>
      </xdr:nvCxnSpPr>
      <xdr:spPr>
        <a:xfrm>
          <a:off x="1447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8" name="円/楕円 87"/>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89"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7" name="テキスト ボックス 96"/>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昨年より</a:t>
          </a:r>
          <a:r>
            <a:rPr kumimoji="1" lang="ja-JP" altLang="en-US" sz="1100">
              <a:solidFill>
                <a:schemeClr val="dk1"/>
              </a:solidFill>
              <a:effectLst/>
              <a:latin typeface="+mn-lt"/>
              <a:ea typeface="+mn-ea"/>
              <a:cs typeface="+mn-cs"/>
            </a:rPr>
            <a:t>改悪となったのは第三セクター等改革推進債の償還が始まったことが大きく影響している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地方税減収の一方、生活保護費や障害者自立支援費などの扶助費が年々増加しており厳しい状況ではあるが、人件費の抑制や市債発行を抑制し公債費を減少させるなど義務的経費の削減に引き続き務める。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63</xdr:row>
      <xdr:rowOff>148082</xdr:rowOff>
    </xdr:to>
    <xdr:cxnSp macro="">
      <xdr:nvCxnSpPr>
        <xdr:cNvPr id="130" name="直線コネクタ 129"/>
        <xdr:cNvCxnSpPr/>
      </xdr:nvCxnSpPr>
      <xdr:spPr>
        <a:xfrm>
          <a:off x="4114800" y="1060196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25146</xdr:rowOff>
    </xdr:to>
    <xdr:cxnSp macro="">
      <xdr:nvCxnSpPr>
        <xdr:cNvPr id="133" name="直線コネクタ 132"/>
        <xdr:cNvCxnSpPr/>
      </xdr:nvCxnSpPr>
      <xdr:spPr>
        <a:xfrm flipV="1">
          <a:off x="3225800" y="106019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25146</xdr:rowOff>
    </xdr:to>
    <xdr:cxnSp macro="">
      <xdr:nvCxnSpPr>
        <xdr:cNvPr id="136" name="直線コネクタ 135"/>
        <xdr:cNvCxnSpPr/>
      </xdr:nvCxnSpPr>
      <xdr:spPr>
        <a:xfrm>
          <a:off x="2336800" y="106019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61</xdr:row>
      <xdr:rowOff>143510</xdr:rowOff>
    </xdr:to>
    <xdr:cxnSp macro="">
      <xdr:nvCxnSpPr>
        <xdr:cNvPr id="139" name="直線コネクタ 138"/>
        <xdr:cNvCxnSpPr/>
      </xdr:nvCxnSpPr>
      <xdr:spPr>
        <a:xfrm>
          <a:off x="1447800" y="10457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9" name="円/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1" name="円/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7637</xdr:rowOff>
    </xdr:from>
    <xdr:ext cx="736600" cy="259045"/>
    <xdr:sp macro="" textlink="">
      <xdr:nvSpPr>
        <xdr:cNvPr id="152" name="テキスト ボックス 151"/>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3" name="円/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5" name="円/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6" name="テキスト ボックス 155"/>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7" name="円/楕円 156"/>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34307</xdr:rowOff>
    </xdr:from>
    <xdr:ext cx="762000" cy="259045"/>
    <xdr:sp macro="" textlink="">
      <xdr:nvSpPr>
        <xdr:cNvPr id="158" name="テキスト ボックス 157"/>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れまで積極的に各種事業経費の見直し及び人件費の削減に取り組んできた結果、全国・類似団体・県市町村平均額のいずれよりも良好な決算額となっているが、今後も引き続き財政健全化に取り組む。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112540</xdr:rowOff>
    </xdr:from>
    <xdr:to>
      <xdr:col>7</xdr:col>
      <xdr:colOff>152400</xdr:colOff>
      <xdr:row>81</xdr:row>
      <xdr:rowOff>112554</xdr:rowOff>
    </xdr:to>
    <xdr:cxnSp macro="">
      <xdr:nvCxnSpPr>
        <xdr:cNvPr id="192" name="直線コネクタ 191"/>
        <xdr:cNvCxnSpPr/>
      </xdr:nvCxnSpPr>
      <xdr:spPr>
        <a:xfrm>
          <a:off x="4114800" y="13999990"/>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97332</xdr:rowOff>
    </xdr:from>
    <xdr:ext cx="762000" cy="259045"/>
    <xdr:sp macro="" textlink="">
      <xdr:nvSpPr>
        <xdr:cNvPr id="193" name="人件費・物件費等の状況平均値テキスト"/>
        <xdr:cNvSpPr txBox="1"/>
      </xdr:nvSpPr>
      <xdr:spPr>
        <a:xfrm>
          <a:off x="5041900" y="13984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112540</xdr:rowOff>
    </xdr:from>
    <xdr:to>
      <xdr:col>6</xdr:col>
      <xdr:colOff>0</xdr:colOff>
      <xdr:row>81</xdr:row>
      <xdr:rowOff>114674</xdr:rowOff>
    </xdr:to>
    <xdr:cxnSp macro="">
      <xdr:nvCxnSpPr>
        <xdr:cNvPr id="195" name="直線コネクタ 194"/>
        <xdr:cNvCxnSpPr/>
      </xdr:nvCxnSpPr>
      <xdr:spPr>
        <a:xfrm flipV="1">
          <a:off x="3225800" y="1399999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114674</xdr:rowOff>
    </xdr:from>
    <xdr:to>
      <xdr:col>4</xdr:col>
      <xdr:colOff>482600</xdr:colOff>
      <xdr:row>81</xdr:row>
      <xdr:rowOff>120162</xdr:rowOff>
    </xdr:to>
    <xdr:cxnSp macro="">
      <xdr:nvCxnSpPr>
        <xdr:cNvPr id="198" name="直線コネクタ 197"/>
        <xdr:cNvCxnSpPr/>
      </xdr:nvCxnSpPr>
      <xdr:spPr>
        <a:xfrm flipV="1">
          <a:off x="2336800" y="14002124"/>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115903</xdr:rowOff>
    </xdr:from>
    <xdr:to>
      <xdr:col>3</xdr:col>
      <xdr:colOff>279400</xdr:colOff>
      <xdr:row>81</xdr:row>
      <xdr:rowOff>120162</xdr:rowOff>
    </xdr:to>
    <xdr:cxnSp macro="">
      <xdr:nvCxnSpPr>
        <xdr:cNvPr id="201" name="直線コネクタ 200"/>
        <xdr:cNvCxnSpPr/>
      </xdr:nvCxnSpPr>
      <xdr:spPr>
        <a:xfrm>
          <a:off x="1447800" y="14003353"/>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61754</xdr:rowOff>
    </xdr:from>
    <xdr:to>
      <xdr:col>7</xdr:col>
      <xdr:colOff>203200</xdr:colOff>
      <xdr:row>81</xdr:row>
      <xdr:rowOff>163354</xdr:rowOff>
    </xdr:to>
    <xdr:sp macro="" textlink="">
      <xdr:nvSpPr>
        <xdr:cNvPr id="211" name="円/楕円 210"/>
        <xdr:cNvSpPr/>
      </xdr:nvSpPr>
      <xdr:spPr>
        <a:xfrm>
          <a:off x="4902200" y="139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154481</xdr:rowOff>
    </xdr:from>
    <xdr:ext cx="762000" cy="259045"/>
    <xdr:sp macro="" textlink="">
      <xdr:nvSpPr>
        <xdr:cNvPr id="212" name="人件費・物件費等の状況該当値テキスト"/>
        <xdr:cNvSpPr txBox="1"/>
      </xdr:nvSpPr>
      <xdr:spPr>
        <a:xfrm>
          <a:off x="5041900" y="1387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61740</xdr:rowOff>
    </xdr:from>
    <xdr:to>
      <xdr:col>6</xdr:col>
      <xdr:colOff>50800</xdr:colOff>
      <xdr:row>81</xdr:row>
      <xdr:rowOff>163340</xdr:rowOff>
    </xdr:to>
    <xdr:sp macro="" textlink="">
      <xdr:nvSpPr>
        <xdr:cNvPr id="213" name="円/楕円 212"/>
        <xdr:cNvSpPr/>
      </xdr:nvSpPr>
      <xdr:spPr>
        <a:xfrm>
          <a:off x="4064000" y="139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2067</xdr:rowOff>
    </xdr:from>
    <xdr:ext cx="736600" cy="259045"/>
    <xdr:sp macro="" textlink="">
      <xdr:nvSpPr>
        <xdr:cNvPr id="214" name="テキスト ボックス 213"/>
        <xdr:cNvSpPr txBox="1"/>
      </xdr:nvSpPr>
      <xdr:spPr>
        <a:xfrm>
          <a:off x="3733800" y="1371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63874</xdr:rowOff>
    </xdr:from>
    <xdr:to>
      <xdr:col>4</xdr:col>
      <xdr:colOff>533400</xdr:colOff>
      <xdr:row>81</xdr:row>
      <xdr:rowOff>165474</xdr:rowOff>
    </xdr:to>
    <xdr:sp macro="" textlink="">
      <xdr:nvSpPr>
        <xdr:cNvPr id="215" name="円/楕円 214"/>
        <xdr:cNvSpPr/>
      </xdr:nvSpPr>
      <xdr:spPr>
        <a:xfrm>
          <a:off x="3175000" y="139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4201</xdr:rowOff>
    </xdr:from>
    <xdr:ext cx="762000" cy="259045"/>
    <xdr:sp macro="" textlink="">
      <xdr:nvSpPr>
        <xdr:cNvPr id="216" name="テキスト ボックス 215"/>
        <xdr:cNvSpPr txBox="1"/>
      </xdr:nvSpPr>
      <xdr:spPr>
        <a:xfrm>
          <a:off x="2844800" y="137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69362</xdr:rowOff>
    </xdr:from>
    <xdr:to>
      <xdr:col>3</xdr:col>
      <xdr:colOff>330200</xdr:colOff>
      <xdr:row>81</xdr:row>
      <xdr:rowOff>170962</xdr:rowOff>
    </xdr:to>
    <xdr:sp macro="" textlink="">
      <xdr:nvSpPr>
        <xdr:cNvPr id="217" name="円/楕円 216"/>
        <xdr:cNvSpPr/>
      </xdr:nvSpPr>
      <xdr:spPr>
        <a:xfrm>
          <a:off x="2286000" y="139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9689</xdr:rowOff>
    </xdr:from>
    <xdr:ext cx="762000" cy="259045"/>
    <xdr:sp macro="" textlink="">
      <xdr:nvSpPr>
        <xdr:cNvPr id="218" name="テキスト ボックス 217"/>
        <xdr:cNvSpPr txBox="1"/>
      </xdr:nvSpPr>
      <xdr:spPr>
        <a:xfrm>
          <a:off x="1955800" y="1372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65103</xdr:rowOff>
    </xdr:from>
    <xdr:to>
      <xdr:col>2</xdr:col>
      <xdr:colOff>127000</xdr:colOff>
      <xdr:row>81</xdr:row>
      <xdr:rowOff>166703</xdr:rowOff>
    </xdr:to>
    <xdr:sp macro="" textlink="">
      <xdr:nvSpPr>
        <xdr:cNvPr id="219" name="円/楕円 218"/>
        <xdr:cNvSpPr/>
      </xdr:nvSpPr>
      <xdr:spPr>
        <a:xfrm>
          <a:off x="1397000" y="139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5430</xdr:rowOff>
    </xdr:from>
    <xdr:ext cx="762000" cy="259045"/>
    <xdr:sp macro="" textlink="">
      <xdr:nvSpPr>
        <xdr:cNvPr id="220" name="テキスト ボックス 219"/>
        <xdr:cNvSpPr txBox="1"/>
      </xdr:nvSpPr>
      <xdr:spPr>
        <a:xfrm>
          <a:off x="1066800" y="1372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職員の年齢構成の変化や、職務の級の格付が国と異なっていたこと等の影響により、給与水準は類似団体平均よりやや高い数値に止まっているが、平成２７年４月１日付けで職務の級の格付けの見直しを実施したことの影響等から、前年度に比較すると、かなり低い水準となっている。現在は、見直しの経過措置期間中であり、今後はさらなる改善が見込まれるものと考える。引き続き、国家公務員の給与制度に準じ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86</xdr:row>
      <xdr:rowOff>94706</xdr:rowOff>
    </xdr:to>
    <xdr:cxnSp macro="">
      <xdr:nvCxnSpPr>
        <xdr:cNvPr id="256" name="直線コネクタ 255"/>
        <xdr:cNvCxnSpPr/>
      </xdr:nvCxnSpPr>
      <xdr:spPr>
        <a:xfrm flipV="1">
          <a:off x="16179800" y="1469462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94706</xdr:rowOff>
    </xdr:from>
    <xdr:to>
      <xdr:col>23</xdr:col>
      <xdr:colOff>406400</xdr:colOff>
      <xdr:row>89</xdr:row>
      <xdr:rowOff>69850</xdr:rowOff>
    </xdr:to>
    <xdr:cxnSp macro="">
      <xdr:nvCxnSpPr>
        <xdr:cNvPr id="259" name="直線コネクタ 258"/>
        <xdr:cNvCxnSpPr/>
      </xdr:nvCxnSpPr>
      <xdr:spPr>
        <a:xfrm flipV="1">
          <a:off x="15290800" y="14839406"/>
          <a:ext cx="889000" cy="48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76744</xdr:rowOff>
    </xdr:to>
    <xdr:cxnSp macro="">
      <xdr:nvCxnSpPr>
        <xdr:cNvPr id="262" name="直線コネクタ 261"/>
        <xdr:cNvCxnSpPr/>
      </xdr:nvCxnSpPr>
      <xdr:spPr>
        <a:xfrm flipV="1">
          <a:off x="14401800" y="153289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76744</xdr:rowOff>
    </xdr:to>
    <xdr:cxnSp macro="">
      <xdr:nvCxnSpPr>
        <xdr:cNvPr id="265" name="直線コネクタ 264"/>
        <xdr:cNvCxnSpPr/>
      </xdr:nvCxnSpPr>
      <xdr:spPr>
        <a:xfrm>
          <a:off x="13512800" y="14749780"/>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5" name="円/楕円 274"/>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6"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43906</xdr:rowOff>
    </xdr:from>
    <xdr:to>
      <xdr:col>23</xdr:col>
      <xdr:colOff>457200</xdr:colOff>
      <xdr:row>86</xdr:row>
      <xdr:rowOff>145506</xdr:rowOff>
    </xdr:to>
    <xdr:sp macro="" textlink="">
      <xdr:nvSpPr>
        <xdr:cNvPr id="277" name="円/楕円 276"/>
        <xdr:cNvSpPr/>
      </xdr:nvSpPr>
      <xdr:spPr>
        <a:xfrm>
          <a:off x="161290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130283</xdr:rowOff>
    </xdr:from>
    <xdr:ext cx="736600" cy="259045"/>
    <xdr:sp macro="" textlink="">
      <xdr:nvSpPr>
        <xdr:cNvPr id="278" name="テキスト ボックス 277"/>
        <xdr:cNvSpPr txBox="1"/>
      </xdr:nvSpPr>
      <xdr:spPr>
        <a:xfrm>
          <a:off x="15798800" y="1487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9" name="円/楕円 278"/>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0" name="テキスト ボックス 279"/>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25944</xdr:rowOff>
    </xdr:from>
    <xdr:to>
      <xdr:col>21</xdr:col>
      <xdr:colOff>50800</xdr:colOff>
      <xdr:row>89</xdr:row>
      <xdr:rowOff>127544</xdr:rowOff>
    </xdr:to>
    <xdr:sp macro="" textlink="">
      <xdr:nvSpPr>
        <xdr:cNvPr id="281" name="円/楕円 280"/>
        <xdr:cNvSpPr/>
      </xdr:nvSpPr>
      <xdr:spPr>
        <a:xfrm>
          <a:off x="14351000" y="15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112321</xdr:rowOff>
    </xdr:from>
    <xdr:ext cx="762000" cy="259045"/>
    <xdr:sp macro="" textlink="">
      <xdr:nvSpPr>
        <xdr:cNvPr id="282" name="テキスト ボックス 281"/>
        <xdr:cNvSpPr txBox="1"/>
      </xdr:nvSpPr>
      <xdr:spPr>
        <a:xfrm>
          <a:off x="14020800" y="153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3" name="円/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過去からの新規採用抑制の結果、類似団体平均より良好な数値となっている。今後も、行財政改革への取組みと歩調を合わせながら適正な定員管理に努める。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111820</xdr:rowOff>
    </xdr:from>
    <xdr:to>
      <xdr:col>24</xdr:col>
      <xdr:colOff>558800</xdr:colOff>
      <xdr:row>59</xdr:row>
      <xdr:rowOff>112970</xdr:rowOff>
    </xdr:to>
    <xdr:cxnSp macro="">
      <xdr:nvCxnSpPr>
        <xdr:cNvPr id="321" name="直線コネクタ 320"/>
        <xdr:cNvCxnSpPr/>
      </xdr:nvCxnSpPr>
      <xdr:spPr>
        <a:xfrm>
          <a:off x="16179800" y="1022737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111820</xdr:rowOff>
    </xdr:from>
    <xdr:to>
      <xdr:col>23</xdr:col>
      <xdr:colOff>406400</xdr:colOff>
      <xdr:row>60</xdr:row>
      <xdr:rowOff>31145</xdr:rowOff>
    </xdr:to>
    <xdr:cxnSp macro="">
      <xdr:nvCxnSpPr>
        <xdr:cNvPr id="324" name="直線コネクタ 323"/>
        <xdr:cNvCxnSpPr/>
      </xdr:nvCxnSpPr>
      <xdr:spPr>
        <a:xfrm flipV="1">
          <a:off x="15290800" y="10227370"/>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31145</xdr:rowOff>
    </xdr:from>
    <xdr:to>
      <xdr:col>22</xdr:col>
      <xdr:colOff>203200</xdr:colOff>
      <xdr:row>60</xdr:row>
      <xdr:rowOff>40338</xdr:rowOff>
    </xdr:to>
    <xdr:cxnSp macro="">
      <xdr:nvCxnSpPr>
        <xdr:cNvPr id="327" name="直線コネクタ 326"/>
        <xdr:cNvCxnSpPr/>
      </xdr:nvCxnSpPr>
      <xdr:spPr>
        <a:xfrm flipV="1">
          <a:off x="14401800" y="1031814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38040</xdr:rowOff>
    </xdr:from>
    <xdr:to>
      <xdr:col>21</xdr:col>
      <xdr:colOff>0</xdr:colOff>
      <xdr:row>60</xdr:row>
      <xdr:rowOff>40338</xdr:rowOff>
    </xdr:to>
    <xdr:cxnSp macro="">
      <xdr:nvCxnSpPr>
        <xdr:cNvPr id="330" name="直線コネクタ 329"/>
        <xdr:cNvCxnSpPr/>
      </xdr:nvCxnSpPr>
      <xdr:spPr>
        <a:xfrm>
          <a:off x="13512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62170</xdr:rowOff>
    </xdr:from>
    <xdr:to>
      <xdr:col>24</xdr:col>
      <xdr:colOff>609600</xdr:colOff>
      <xdr:row>59</xdr:row>
      <xdr:rowOff>163770</xdr:rowOff>
    </xdr:to>
    <xdr:sp macro="" textlink="">
      <xdr:nvSpPr>
        <xdr:cNvPr id="340" name="円/楕円 339"/>
        <xdr:cNvSpPr/>
      </xdr:nvSpPr>
      <xdr:spPr>
        <a:xfrm>
          <a:off x="169672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78697</xdr:rowOff>
    </xdr:from>
    <xdr:ext cx="762000" cy="259045"/>
    <xdr:sp macro="" textlink="">
      <xdr:nvSpPr>
        <xdr:cNvPr id="341" name="定員管理の状況該当値テキスト"/>
        <xdr:cNvSpPr txBox="1"/>
      </xdr:nvSpPr>
      <xdr:spPr>
        <a:xfrm>
          <a:off x="17106900" y="100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61020</xdr:rowOff>
    </xdr:from>
    <xdr:to>
      <xdr:col>23</xdr:col>
      <xdr:colOff>457200</xdr:colOff>
      <xdr:row>59</xdr:row>
      <xdr:rowOff>162620</xdr:rowOff>
    </xdr:to>
    <xdr:sp macro="" textlink="">
      <xdr:nvSpPr>
        <xdr:cNvPr id="342" name="円/楕円 341"/>
        <xdr:cNvSpPr/>
      </xdr:nvSpPr>
      <xdr:spPr>
        <a:xfrm>
          <a:off x="16129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1347</xdr:rowOff>
    </xdr:from>
    <xdr:ext cx="736600" cy="259045"/>
    <xdr:sp macro="" textlink="">
      <xdr:nvSpPr>
        <xdr:cNvPr id="343" name="テキスト ボックス 342"/>
        <xdr:cNvSpPr txBox="1"/>
      </xdr:nvSpPr>
      <xdr:spPr>
        <a:xfrm>
          <a:off x="15798800" y="994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151795</xdr:rowOff>
    </xdr:from>
    <xdr:to>
      <xdr:col>22</xdr:col>
      <xdr:colOff>254000</xdr:colOff>
      <xdr:row>60</xdr:row>
      <xdr:rowOff>81945</xdr:rowOff>
    </xdr:to>
    <xdr:sp macro="" textlink="">
      <xdr:nvSpPr>
        <xdr:cNvPr id="344" name="円/楕円 343"/>
        <xdr:cNvSpPr/>
      </xdr:nvSpPr>
      <xdr:spPr>
        <a:xfrm>
          <a:off x="15240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92122</xdr:rowOff>
    </xdr:from>
    <xdr:ext cx="762000" cy="259045"/>
    <xdr:sp macro="" textlink="">
      <xdr:nvSpPr>
        <xdr:cNvPr id="345" name="テキスト ボックス 344"/>
        <xdr:cNvSpPr txBox="1"/>
      </xdr:nvSpPr>
      <xdr:spPr>
        <a:xfrm>
          <a:off x="14909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160988</xdr:rowOff>
    </xdr:from>
    <xdr:to>
      <xdr:col>21</xdr:col>
      <xdr:colOff>50800</xdr:colOff>
      <xdr:row>60</xdr:row>
      <xdr:rowOff>91138</xdr:rowOff>
    </xdr:to>
    <xdr:sp macro="" textlink="">
      <xdr:nvSpPr>
        <xdr:cNvPr id="346" name="円/楕円 345"/>
        <xdr:cNvSpPr/>
      </xdr:nvSpPr>
      <xdr:spPr>
        <a:xfrm>
          <a:off x="14351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47" name="テキスト ボックス 346"/>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158690</xdr:rowOff>
    </xdr:from>
    <xdr:to>
      <xdr:col>19</xdr:col>
      <xdr:colOff>533400</xdr:colOff>
      <xdr:row>60</xdr:row>
      <xdr:rowOff>88840</xdr:rowOff>
    </xdr:to>
    <xdr:sp macro="" textlink="">
      <xdr:nvSpPr>
        <xdr:cNvPr id="348" name="円/楕円 347"/>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99017</xdr:rowOff>
    </xdr:from>
    <xdr:ext cx="762000" cy="259045"/>
    <xdr:sp macro="" textlink="">
      <xdr:nvSpPr>
        <xdr:cNvPr id="349" name="テキスト ボックス 348"/>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年々改善</a:t>
          </a:r>
          <a:r>
            <a:rPr lang="ja-JP" altLang="en-US" sz="1100" b="0" i="0" baseline="0">
              <a:solidFill>
                <a:schemeClr val="dk1"/>
              </a:solidFill>
              <a:effectLst/>
              <a:latin typeface="+mn-lt"/>
              <a:ea typeface="+mn-ea"/>
              <a:cs typeface="+mn-cs"/>
            </a:rPr>
            <a:t>傾向ではあったが、第三セクター等改革推進債の償還が始まった影響で改悪となった。</a:t>
          </a:r>
          <a:r>
            <a:rPr lang="ja-JP" altLang="ja-JP" sz="1100" b="0" i="0" baseline="0">
              <a:solidFill>
                <a:schemeClr val="dk1"/>
              </a:solidFill>
              <a:effectLst/>
              <a:latin typeface="+mn-lt"/>
              <a:ea typeface="+mn-ea"/>
              <a:cs typeface="+mn-cs"/>
            </a:rPr>
            <a:t>今後も市債発行を抑制し適正な管理に努める。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9843</xdr:rowOff>
    </xdr:to>
    <xdr:cxnSp macro="">
      <xdr:nvCxnSpPr>
        <xdr:cNvPr id="379" name="直線コネクタ 378"/>
        <xdr:cNvCxnSpPr/>
      </xdr:nvCxnSpPr>
      <xdr:spPr>
        <a:xfrm>
          <a:off x="16179800" y="700913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21907</xdr:rowOff>
    </xdr:to>
    <xdr:cxnSp macro="">
      <xdr:nvCxnSpPr>
        <xdr:cNvPr id="382" name="直線コネクタ 381"/>
        <xdr:cNvCxnSpPr/>
      </xdr:nvCxnSpPr>
      <xdr:spPr>
        <a:xfrm flipV="1">
          <a:off x="15290800" y="70091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46038</xdr:rowOff>
    </xdr:to>
    <xdr:cxnSp macro="">
      <xdr:nvCxnSpPr>
        <xdr:cNvPr id="385" name="直線コネクタ 384"/>
        <xdr:cNvCxnSpPr/>
      </xdr:nvCxnSpPr>
      <xdr:spPr>
        <a:xfrm flipV="1">
          <a:off x="14401800" y="70513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64135</xdr:rowOff>
    </xdr:to>
    <xdr:cxnSp macro="">
      <xdr:nvCxnSpPr>
        <xdr:cNvPr id="388" name="直線コネクタ 387"/>
        <xdr:cNvCxnSpPr/>
      </xdr:nvCxnSpPr>
      <xdr:spPr>
        <a:xfrm flipV="1">
          <a:off x="13512800" y="707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130493</xdr:rowOff>
    </xdr:from>
    <xdr:to>
      <xdr:col>24</xdr:col>
      <xdr:colOff>609600</xdr:colOff>
      <xdr:row>41</xdr:row>
      <xdr:rowOff>60643</xdr:rowOff>
    </xdr:to>
    <xdr:sp macro="" textlink="">
      <xdr:nvSpPr>
        <xdr:cNvPr id="398" name="円/楕円 397"/>
        <xdr:cNvSpPr/>
      </xdr:nvSpPr>
      <xdr:spPr>
        <a:xfrm>
          <a:off x="169672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102570</xdr:rowOff>
    </xdr:from>
    <xdr:ext cx="762000" cy="259045"/>
    <xdr:sp macro="" textlink="">
      <xdr:nvSpPr>
        <xdr:cNvPr id="399" name="公債費負担の状況該当値テキスト"/>
        <xdr:cNvSpPr txBox="1"/>
      </xdr:nvSpPr>
      <xdr:spPr>
        <a:xfrm>
          <a:off x="17106900" y="696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0" name="円/楕円 399"/>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401" name="テキスト ボックス 400"/>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402" name="円/楕円 401"/>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403" name="テキスト ボックス 402"/>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404" name="円/楕円 403"/>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81615</xdr:rowOff>
    </xdr:from>
    <xdr:ext cx="762000" cy="259045"/>
    <xdr:sp macro="" textlink="">
      <xdr:nvSpPr>
        <xdr:cNvPr id="405" name="テキスト ボックス 404"/>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6" name="円/楕円 405"/>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07" name="テキスト ボックス 406"/>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将来負担比率が、全国平均に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及ばない</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奈良県平均</a:t>
          </a:r>
          <a:r>
            <a:rPr lang="ja-JP" altLang="en-US" sz="1100" b="0" i="0" baseline="0">
              <a:solidFill>
                <a:schemeClr val="dk1"/>
              </a:solidFill>
              <a:effectLst/>
              <a:latin typeface="+mn-lt"/>
              <a:ea typeface="+mn-ea"/>
              <a:cs typeface="+mn-cs"/>
            </a:rPr>
            <a:t>はより良好な数値となった。この</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事業の精査及び市債発行の抑制による市債残高の減少があげられる。</a:t>
          </a:r>
          <a:r>
            <a:rPr lang="ja-JP" altLang="ja-JP" sz="1100" b="0" i="0" baseline="0">
              <a:solidFill>
                <a:schemeClr val="dk1"/>
              </a:solidFill>
              <a:effectLst/>
              <a:latin typeface="+mn-lt"/>
              <a:ea typeface="+mn-ea"/>
              <a:cs typeface="+mn-cs"/>
            </a:rPr>
            <a:t>今後も後世への負担を軽減するべく財政の健全化に努める。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32798</xdr:rowOff>
    </xdr:from>
    <xdr:to>
      <xdr:col>24</xdr:col>
      <xdr:colOff>558800</xdr:colOff>
      <xdr:row>18</xdr:row>
      <xdr:rowOff>88900</xdr:rowOff>
    </xdr:to>
    <xdr:cxnSp macro="">
      <xdr:nvCxnSpPr>
        <xdr:cNvPr id="437" name="直線コネクタ 436"/>
        <xdr:cNvCxnSpPr/>
      </xdr:nvCxnSpPr>
      <xdr:spPr>
        <a:xfrm flipV="1">
          <a:off x="16179800" y="3118898"/>
          <a:ext cx="8382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88900</xdr:rowOff>
    </xdr:from>
    <xdr:to>
      <xdr:col>23</xdr:col>
      <xdr:colOff>406400</xdr:colOff>
      <xdr:row>19</xdr:row>
      <xdr:rowOff>76708</xdr:rowOff>
    </xdr:to>
    <xdr:cxnSp macro="">
      <xdr:nvCxnSpPr>
        <xdr:cNvPr id="440" name="直線コネクタ 439"/>
        <xdr:cNvCxnSpPr/>
      </xdr:nvCxnSpPr>
      <xdr:spPr>
        <a:xfrm flipV="1">
          <a:off x="15290800" y="317500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76708</xdr:rowOff>
    </xdr:from>
    <xdr:to>
      <xdr:col>22</xdr:col>
      <xdr:colOff>203200</xdr:colOff>
      <xdr:row>20</xdr:row>
      <xdr:rowOff>53658</xdr:rowOff>
    </xdr:to>
    <xdr:cxnSp macro="">
      <xdr:nvCxnSpPr>
        <xdr:cNvPr id="443" name="直線コネクタ 442"/>
        <xdr:cNvCxnSpPr/>
      </xdr:nvCxnSpPr>
      <xdr:spPr>
        <a:xfrm flipV="1">
          <a:off x="14401800" y="3334258"/>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53658</xdr:rowOff>
    </xdr:from>
    <xdr:to>
      <xdr:col>21</xdr:col>
      <xdr:colOff>0</xdr:colOff>
      <xdr:row>21</xdr:row>
      <xdr:rowOff>22161</xdr:rowOff>
    </xdr:to>
    <xdr:cxnSp macro="">
      <xdr:nvCxnSpPr>
        <xdr:cNvPr id="446" name="直線コネクタ 445"/>
        <xdr:cNvCxnSpPr/>
      </xdr:nvCxnSpPr>
      <xdr:spPr>
        <a:xfrm flipV="1">
          <a:off x="13512800" y="3482658"/>
          <a:ext cx="889000" cy="1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153448</xdr:rowOff>
    </xdr:from>
    <xdr:to>
      <xdr:col>24</xdr:col>
      <xdr:colOff>609600</xdr:colOff>
      <xdr:row>18</xdr:row>
      <xdr:rowOff>83598</xdr:rowOff>
    </xdr:to>
    <xdr:sp macro="" textlink="">
      <xdr:nvSpPr>
        <xdr:cNvPr id="456" name="円/楕円 455"/>
        <xdr:cNvSpPr/>
      </xdr:nvSpPr>
      <xdr:spPr>
        <a:xfrm>
          <a:off x="16967200" y="30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125525</xdr:rowOff>
    </xdr:from>
    <xdr:ext cx="762000" cy="259045"/>
    <xdr:sp macro="" textlink="">
      <xdr:nvSpPr>
        <xdr:cNvPr id="457" name="将来負担の状況該当値テキスト"/>
        <xdr:cNvSpPr txBox="1"/>
      </xdr:nvSpPr>
      <xdr:spPr>
        <a:xfrm>
          <a:off x="17106900" y="304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38100</xdr:rowOff>
    </xdr:from>
    <xdr:to>
      <xdr:col>23</xdr:col>
      <xdr:colOff>457200</xdr:colOff>
      <xdr:row>18</xdr:row>
      <xdr:rowOff>139700</xdr:rowOff>
    </xdr:to>
    <xdr:sp macro="" textlink="">
      <xdr:nvSpPr>
        <xdr:cNvPr id="458" name="円/楕円 457"/>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124477</xdr:rowOff>
    </xdr:from>
    <xdr:ext cx="736600" cy="259045"/>
    <xdr:sp macro="" textlink="">
      <xdr:nvSpPr>
        <xdr:cNvPr id="459" name="テキスト ボックス 458"/>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25908</xdr:rowOff>
    </xdr:from>
    <xdr:to>
      <xdr:col>22</xdr:col>
      <xdr:colOff>254000</xdr:colOff>
      <xdr:row>19</xdr:row>
      <xdr:rowOff>127508</xdr:rowOff>
    </xdr:to>
    <xdr:sp macro="" textlink="">
      <xdr:nvSpPr>
        <xdr:cNvPr id="460" name="円/楕円 459"/>
        <xdr:cNvSpPr/>
      </xdr:nvSpPr>
      <xdr:spPr>
        <a:xfrm>
          <a:off x="15240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112285</xdr:rowOff>
    </xdr:from>
    <xdr:ext cx="762000" cy="259045"/>
    <xdr:sp macro="" textlink="">
      <xdr:nvSpPr>
        <xdr:cNvPr id="461" name="テキスト ボックス 460"/>
        <xdr:cNvSpPr txBox="1"/>
      </xdr:nvSpPr>
      <xdr:spPr>
        <a:xfrm>
          <a:off x="14909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2858</xdr:rowOff>
    </xdr:from>
    <xdr:to>
      <xdr:col>21</xdr:col>
      <xdr:colOff>50800</xdr:colOff>
      <xdr:row>20</xdr:row>
      <xdr:rowOff>104458</xdr:rowOff>
    </xdr:to>
    <xdr:sp macro="" textlink="">
      <xdr:nvSpPr>
        <xdr:cNvPr id="462" name="円/楕円 461"/>
        <xdr:cNvSpPr/>
      </xdr:nvSpPr>
      <xdr:spPr>
        <a:xfrm>
          <a:off x="14351000" y="3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89235</xdr:rowOff>
    </xdr:from>
    <xdr:ext cx="762000" cy="259045"/>
    <xdr:sp macro="" textlink="">
      <xdr:nvSpPr>
        <xdr:cNvPr id="463" name="テキスト ボックス 462"/>
        <xdr:cNvSpPr txBox="1"/>
      </xdr:nvSpPr>
      <xdr:spPr>
        <a:xfrm>
          <a:off x="14020800" y="35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142811</xdr:rowOff>
    </xdr:from>
    <xdr:to>
      <xdr:col>19</xdr:col>
      <xdr:colOff>533400</xdr:colOff>
      <xdr:row>21</xdr:row>
      <xdr:rowOff>72961</xdr:rowOff>
    </xdr:to>
    <xdr:sp macro="" textlink="">
      <xdr:nvSpPr>
        <xdr:cNvPr id="464" name="円/楕円 463"/>
        <xdr:cNvSpPr/>
      </xdr:nvSpPr>
      <xdr:spPr>
        <a:xfrm>
          <a:off x="13462000" y="35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57738</xdr:rowOff>
    </xdr:from>
    <xdr:ext cx="762000" cy="259045"/>
    <xdr:sp macro="" textlink="">
      <xdr:nvSpPr>
        <xdr:cNvPr id="465" name="テキスト ボックス 464"/>
        <xdr:cNvSpPr txBox="1"/>
      </xdr:nvSpPr>
      <xdr:spPr>
        <a:xfrm>
          <a:off x="13131800" y="365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88,732
88,028
42.69
30,659,077
30,424,426
89,867
18,271,717
40,295,261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人件費に係る経常収支比率が類似団体平均及び全国平均と比べ高い数値である要因は、ラスパイレス指数が他団体より高いことによるものであるが、</a:t>
          </a:r>
          <a:r>
            <a:rPr kumimoji="1" lang="ja-JP" altLang="ja-JP" sz="1100">
              <a:solidFill>
                <a:schemeClr val="dk1"/>
              </a:solidFill>
              <a:effectLst/>
              <a:latin typeface="+mn-lt"/>
              <a:ea typeface="+mn-ea"/>
              <a:cs typeface="+mn-cs"/>
            </a:rPr>
            <a:t>平成２７年４月１日付けで職務の級の格付けの見直しを実施したことから、今後は改善が見込まれるものと考える。</a:t>
          </a:r>
          <a:r>
            <a:rPr lang="ja-JP" altLang="ja-JP" sz="1100">
              <a:solidFill>
                <a:schemeClr val="dk1"/>
              </a:solidFill>
              <a:effectLst/>
              <a:latin typeface="+mn-lt"/>
              <a:ea typeface="+mn-ea"/>
              <a:cs typeface="+mn-cs"/>
            </a:rPr>
            <a:t>あわせて</a:t>
          </a:r>
          <a:r>
            <a:rPr lang="ja-JP" altLang="ja-JP" sz="1100" b="0" i="0" baseline="0">
              <a:solidFill>
                <a:schemeClr val="dk1"/>
              </a:solidFill>
              <a:effectLst/>
              <a:latin typeface="+mn-lt"/>
              <a:ea typeface="+mn-ea"/>
              <a:cs typeface="+mn-cs"/>
            </a:rPr>
            <a:t>適正な定員管理を通して人件費の削減に努める。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123190</xdr:rowOff>
    </xdr:to>
    <xdr:cxnSp macro="">
      <xdr:nvCxnSpPr>
        <xdr:cNvPr id="64" name="直線コネクタ 63"/>
        <xdr:cNvCxnSpPr/>
      </xdr:nvCxnSpPr>
      <xdr:spPr>
        <a:xfrm flipV="1">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127000</xdr:rowOff>
    </xdr:to>
    <xdr:cxnSp macro="">
      <xdr:nvCxnSpPr>
        <xdr:cNvPr id="67" name="直線コネクタ 66"/>
        <xdr:cNvCxnSpPr/>
      </xdr:nvCxnSpPr>
      <xdr:spPr>
        <a:xfrm flipV="1">
          <a:off x="3098800" y="6466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24130</xdr:rowOff>
    </xdr:to>
    <xdr:cxnSp macro="">
      <xdr:nvCxnSpPr>
        <xdr:cNvPr id="70" name="直線コネクタ 69"/>
        <xdr:cNvCxnSpPr/>
      </xdr:nvCxnSpPr>
      <xdr:spPr>
        <a:xfrm flipV="1">
          <a:off x="2209800" y="664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24130</xdr:rowOff>
    </xdr:to>
    <xdr:cxnSp macro="">
      <xdr:nvCxnSpPr>
        <xdr:cNvPr id="73" name="直線コネクタ 72"/>
        <xdr:cNvCxnSpPr/>
      </xdr:nvCxnSpPr>
      <xdr:spPr>
        <a:xfrm>
          <a:off x="1320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5" name="円/楕円 84"/>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6" name="テキスト ボックス 85"/>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89" name="円/楕円 88"/>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59707</xdr:rowOff>
    </xdr:from>
    <xdr:ext cx="762000" cy="259045"/>
    <xdr:sp macro="" textlink="">
      <xdr:nvSpPr>
        <xdr:cNvPr id="90" name="テキスト ボックス 89"/>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1" name="円/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行財政改革の一環としてアウトソーシング化に取り組んでいるが、物件費については、数値が悪化している。今後も積極的に契約内容を見直すなど、経常的な経費の削減に努める。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12700</xdr:rowOff>
    </xdr:to>
    <xdr:cxnSp macro="">
      <xdr:nvCxnSpPr>
        <xdr:cNvPr id="125" name="直線コネクタ 124"/>
        <xdr:cNvCxnSpPr/>
      </xdr:nvCxnSpPr>
      <xdr:spPr>
        <a:xfrm>
          <a:off x="15671800" y="3030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115570</xdr:rowOff>
    </xdr:to>
    <xdr:cxnSp macro="">
      <xdr:nvCxnSpPr>
        <xdr:cNvPr id="128" name="直線コネクタ 127"/>
        <xdr:cNvCxnSpPr/>
      </xdr:nvCxnSpPr>
      <xdr:spPr>
        <a:xfrm>
          <a:off x="14782800" y="2908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165100</xdr:rowOff>
    </xdr:to>
    <xdr:cxnSp macro="">
      <xdr:nvCxnSpPr>
        <xdr:cNvPr id="131" name="直線コネクタ 130"/>
        <xdr:cNvCxnSpPr/>
      </xdr:nvCxnSpPr>
      <xdr:spPr>
        <a:xfrm>
          <a:off x="13893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111760</xdr:rowOff>
    </xdr:to>
    <xdr:cxnSp macro="">
      <xdr:nvCxnSpPr>
        <xdr:cNvPr id="134" name="直線コネクタ 133"/>
        <xdr:cNvCxnSpPr/>
      </xdr:nvCxnSpPr>
      <xdr:spPr>
        <a:xfrm>
          <a:off x="13004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4" name="円/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8" name="円/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1" name="テキスト ボックス 150"/>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扶助</a:t>
          </a:r>
          <a:r>
            <a:rPr lang="ja-JP" altLang="ja-JP" sz="1100" b="0" i="0" baseline="0">
              <a:solidFill>
                <a:schemeClr val="dk1"/>
              </a:solidFill>
              <a:effectLst/>
              <a:latin typeface="+mn-lt"/>
              <a:ea typeface="+mn-ea"/>
              <a:cs typeface="+mn-cs"/>
            </a:rPr>
            <a:t>費に係る経常収支比率が</a:t>
          </a:r>
          <a:r>
            <a:rPr kumimoji="1" lang="ja-JP" altLang="ja-JP" sz="1100">
              <a:solidFill>
                <a:schemeClr val="dk1"/>
              </a:solidFill>
              <a:effectLst/>
              <a:latin typeface="+mn-lt"/>
              <a:ea typeface="+mn-ea"/>
              <a:cs typeface="+mn-cs"/>
            </a:rPr>
            <a:t>類似団体平均や奈良県平均には及ばない。その</a:t>
          </a:r>
          <a:r>
            <a:rPr lang="ja-JP" altLang="ja-JP" sz="1100" b="0" i="0" baseline="0">
              <a:solidFill>
                <a:schemeClr val="dk1"/>
              </a:solidFill>
              <a:effectLst/>
              <a:latin typeface="+mn-lt"/>
              <a:ea typeface="+mn-ea"/>
              <a:cs typeface="+mn-cs"/>
            </a:rPr>
            <a:t>要因は、生活保護費や障害者自立支援給付費が高い水準で推移しているためと考える。今後も各費目の精査・管理を行うとともに給付の適正化に努める。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85090</xdr:rowOff>
    </xdr:from>
    <xdr:to>
      <xdr:col>7</xdr:col>
      <xdr:colOff>15875</xdr:colOff>
      <xdr:row>55</xdr:row>
      <xdr:rowOff>100330</xdr:rowOff>
    </xdr:to>
    <xdr:cxnSp macro="">
      <xdr:nvCxnSpPr>
        <xdr:cNvPr id="186" name="直線コネクタ 185"/>
        <xdr:cNvCxnSpPr/>
      </xdr:nvCxnSpPr>
      <xdr:spPr>
        <a:xfrm>
          <a:off x="3987800" y="9514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85090</xdr:rowOff>
    </xdr:from>
    <xdr:to>
      <xdr:col>5</xdr:col>
      <xdr:colOff>549275</xdr:colOff>
      <xdr:row>55</xdr:row>
      <xdr:rowOff>161290</xdr:rowOff>
    </xdr:to>
    <xdr:cxnSp macro="">
      <xdr:nvCxnSpPr>
        <xdr:cNvPr id="189" name="直線コネクタ 188"/>
        <xdr:cNvCxnSpPr/>
      </xdr:nvCxnSpPr>
      <xdr:spPr>
        <a:xfrm flipV="1">
          <a:off x="3098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77470</xdr:rowOff>
    </xdr:from>
    <xdr:to>
      <xdr:col>4</xdr:col>
      <xdr:colOff>346075</xdr:colOff>
      <xdr:row>55</xdr:row>
      <xdr:rowOff>161290</xdr:rowOff>
    </xdr:to>
    <xdr:cxnSp macro="">
      <xdr:nvCxnSpPr>
        <xdr:cNvPr id="192" name="直線コネクタ 191"/>
        <xdr:cNvCxnSpPr/>
      </xdr:nvCxnSpPr>
      <xdr:spPr>
        <a:xfrm>
          <a:off x="2209800" y="9507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62230</xdr:rowOff>
    </xdr:from>
    <xdr:to>
      <xdr:col>3</xdr:col>
      <xdr:colOff>142875</xdr:colOff>
      <xdr:row>55</xdr:row>
      <xdr:rowOff>77470</xdr:rowOff>
    </xdr:to>
    <xdr:cxnSp macro="">
      <xdr:nvCxnSpPr>
        <xdr:cNvPr id="195" name="直線コネクタ 194"/>
        <xdr:cNvCxnSpPr/>
      </xdr:nvCxnSpPr>
      <xdr:spPr>
        <a:xfrm>
          <a:off x="1320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34290</xdr:rowOff>
    </xdr:from>
    <xdr:to>
      <xdr:col>5</xdr:col>
      <xdr:colOff>600075</xdr:colOff>
      <xdr:row>55</xdr:row>
      <xdr:rowOff>135890</xdr:rowOff>
    </xdr:to>
    <xdr:sp macro="" textlink="">
      <xdr:nvSpPr>
        <xdr:cNvPr id="207" name="円/楕円 206"/>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120667</xdr:rowOff>
    </xdr:from>
    <xdr:ext cx="736600" cy="259045"/>
    <xdr:sp macro="" textlink="">
      <xdr:nvSpPr>
        <xdr:cNvPr id="208" name="テキスト ボックス 207"/>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09" name="円/楕円 208"/>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25417</xdr:rowOff>
    </xdr:from>
    <xdr:ext cx="762000" cy="259045"/>
    <xdr:sp macro="" textlink="">
      <xdr:nvSpPr>
        <xdr:cNvPr id="210" name="テキスト ボックス 209"/>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26670</xdr:rowOff>
    </xdr:from>
    <xdr:to>
      <xdr:col>3</xdr:col>
      <xdr:colOff>193675</xdr:colOff>
      <xdr:row>55</xdr:row>
      <xdr:rowOff>128270</xdr:rowOff>
    </xdr:to>
    <xdr:sp macro="" textlink="">
      <xdr:nvSpPr>
        <xdr:cNvPr id="211" name="円/楕円 210"/>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113047</xdr:rowOff>
    </xdr:from>
    <xdr:ext cx="762000" cy="259045"/>
    <xdr:sp macro="" textlink="">
      <xdr:nvSpPr>
        <xdr:cNvPr id="212" name="テキスト ボックス 211"/>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xdr:rowOff>
    </xdr:from>
    <xdr:to>
      <xdr:col>1</xdr:col>
      <xdr:colOff>676275</xdr:colOff>
      <xdr:row>55</xdr:row>
      <xdr:rowOff>113030</xdr:rowOff>
    </xdr:to>
    <xdr:sp macro="" textlink="">
      <xdr:nvSpPr>
        <xdr:cNvPr id="213" name="円/楕円 212"/>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97807</xdr:rowOff>
    </xdr:from>
    <xdr:ext cx="762000" cy="259045"/>
    <xdr:sp macro="" textlink="">
      <xdr:nvSpPr>
        <xdr:cNvPr id="214" name="テキスト ボックス 213"/>
        <xdr:cNvSpPr txBox="1"/>
      </xdr:nvSpPr>
      <xdr:spPr>
        <a:xfrm>
          <a:off x="939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官・学共同研究プロジェクトによる公共施設マネジメントやファシリティマネジメント実践の成果として、その他に係る経常収支比率が奈良県平均、全国平均と比較して上回っている。今後も公共施設の老朽化への対応、また、その利活用などあらゆる側面から検討を重ね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130810</xdr:rowOff>
    </xdr:to>
    <xdr:cxnSp macro="">
      <xdr:nvCxnSpPr>
        <xdr:cNvPr id="247" name="直線コネクタ 246"/>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92710</xdr:rowOff>
    </xdr:to>
    <xdr:cxnSp macro="">
      <xdr:nvCxnSpPr>
        <xdr:cNvPr id="250" name="直線コネクタ 249"/>
        <xdr:cNvCxnSpPr/>
      </xdr:nvCxnSpPr>
      <xdr:spPr>
        <a:xfrm>
          <a:off x="14782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54610</xdr:rowOff>
    </xdr:to>
    <xdr:cxnSp macro="">
      <xdr:nvCxnSpPr>
        <xdr:cNvPr id="253" name="直線コネクタ 252"/>
        <xdr:cNvCxnSpPr/>
      </xdr:nvCxnSpPr>
      <xdr:spPr>
        <a:xfrm>
          <a:off x="13893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39370</xdr:rowOff>
    </xdr:to>
    <xdr:cxnSp macro="">
      <xdr:nvCxnSpPr>
        <xdr:cNvPr id="256" name="直線コネクタ 255"/>
        <xdr:cNvCxnSpPr/>
      </xdr:nvCxnSpPr>
      <xdr:spPr>
        <a:xfrm>
          <a:off x="13004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8" name="円/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0" name="円/楕円 269"/>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1" name="テキスト ボックス 270"/>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2" name="円/楕円 271"/>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3" name="テキスト ボックス 272"/>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4" name="円/楕円 273"/>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5" name="テキスト ボックス 274"/>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補助費に係る経常収支比率が奈良県平均、類似団体平均及び全国平均のいずれと比較しても良好な数値を示している</a:t>
          </a:r>
          <a:r>
            <a:rPr lang="ja-JP" altLang="en-US" sz="1100" b="0" i="0" baseline="0">
              <a:solidFill>
                <a:schemeClr val="dk1"/>
              </a:solidFill>
              <a:effectLst/>
              <a:latin typeface="+mn-lt"/>
              <a:ea typeface="+mn-ea"/>
              <a:cs typeface="+mn-cs"/>
            </a:rPr>
            <a:t>が、前年度と比較すると大きく悪化している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これは、奈良県広域消防組合分担金が新たに発生したことによるものである。</a:t>
          </a:r>
          <a:r>
            <a:rPr lang="ja-JP" altLang="ja-JP" sz="1100" b="0" i="0" baseline="0">
              <a:solidFill>
                <a:schemeClr val="dk1"/>
              </a:solidFill>
              <a:effectLst/>
              <a:latin typeface="+mn-lt"/>
              <a:ea typeface="+mn-ea"/>
              <a:cs typeface="+mn-cs"/>
            </a:rPr>
            <a:t>今後も補助金や負担金の見直しに取り組み、その抑制に努める。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147574</xdr:rowOff>
    </xdr:to>
    <xdr:cxnSp macro="">
      <xdr:nvCxnSpPr>
        <xdr:cNvPr id="305" name="直線コネクタ 304"/>
        <xdr:cNvCxnSpPr/>
      </xdr:nvCxnSpPr>
      <xdr:spPr>
        <a:xfrm>
          <a:off x="15671800" y="598830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5842</xdr:rowOff>
    </xdr:to>
    <xdr:cxnSp macro="">
      <xdr:nvCxnSpPr>
        <xdr:cNvPr id="308" name="直線コネクタ 307"/>
        <xdr:cNvCxnSpPr/>
      </xdr:nvCxnSpPr>
      <xdr:spPr>
        <a:xfrm flipV="1">
          <a:off x="14782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42418</xdr:rowOff>
    </xdr:to>
    <xdr:cxnSp macro="">
      <xdr:nvCxnSpPr>
        <xdr:cNvPr id="311" name="直線コネクタ 310"/>
        <xdr:cNvCxnSpPr/>
      </xdr:nvCxnSpPr>
      <xdr:spPr>
        <a:xfrm flipV="1">
          <a:off x="13893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51562</xdr:rowOff>
    </xdr:to>
    <xdr:cxnSp macro="">
      <xdr:nvCxnSpPr>
        <xdr:cNvPr id="314" name="直線コネクタ 313"/>
        <xdr:cNvCxnSpPr/>
      </xdr:nvCxnSpPr>
      <xdr:spPr>
        <a:xfrm flipV="1">
          <a:off x="13004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4" name="円/楕円 323"/>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5"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26" name="円/楕円 325"/>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27" name="テキスト ボックス 326"/>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28" name="円/楕円 327"/>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29" name="テキスト ボックス 328"/>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0" name="円/楕円 329"/>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1" name="テキスト ボックス 330"/>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2" name="円/楕円 331"/>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3" name="テキスト ボックス 332"/>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悪化しており、類似団体平均及び全国平均には及ばない状況である。</a:t>
          </a:r>
          <a:r>
            <a:rPr lang="ja-JP" altLang="en-US" sz="1100" b="0" i="0" baseline="0">
              <a:solidFill>
                <a:schemeClr val="dk1"/>
              </a:solidFill>
              <a:effectLst/>
              <a:latin typeface="+mn-lt"/>
              <a:ea typeface="+mn-ea"/>
              <a:cs typeface="+mn-cs"/>
            </a:rPr>
            <a:t>この主な要因としては</a:t>
          </a:r>
          <a:r>
            <a:rPr lang="ja-JP" altLang="ja-JP" sz="1100" b="0" i="0" baseline="0">
              <a:solidFill>
                <a:schemeClr val="dk1"/>
              </a:solidFill>
              <a:effectLst/>
              <a:latin typeface="+mn-lt"/>
              <a:ea typeface="+mn-ea"/>
              <a:cs typeface="+mn-cs"/>
            </a:rPr>
            <a:t>第三セクター等改革推進債の</a:t>
          </a:r>
          <a:r>
            <a:rPr lang="ja-JP" altLang="en-US" sz="1100" b="0" i="0" baseline="0">
              <a:solidFill>
                <a:schemeClr val="dk1"/>
              </a:solidFill>
              <a:effectLst/>
              <a:latin typeface="+mn-lt"/>
              <a:ea typeface="+mn-ea"/>
              <a:cs typeface="+mn-cs"/>
            </a:rPr>
            <a:t>償還が始まったことがあげられる</a:t>
          </a:r>
          <a:r>
            <a:rPr lang="ja-JP" altLang="ja-JP" sz="1100" b="0" i="0" baseline="0">
              <a:solidFill>
                <a:schemeClr val="dk1"/>
              </a:solidFill>
              <a:effectLst/>
              <a:latin typeface="+mn-lt"/>
              <a:ea typeface="+mn-ea"/>
              <a:cs typeface="+mn-cs"/>
            </a:rPr>
            <a:t>。今後は市債発行額を極力抑制し、公債費の削減に努める。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80</xdr:row>
      <xdr:rowOff>26415</xdr:rowOff>
    </xdr:to>
    <xdr:cxnSp macro="">
      <xdr:nvCxnSpPr>
        <xdr:cNvPr id="363" name="直線コネクタ 362"/>
        <xdr:cNvCxnSpPr/>
      </xdr:nvCxnSpPr>
      <xdr:spPr>
        <a:xfrm>
          <a:off x="3987800" y="13614400"/>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69850</xdr:rowOff>
    </xdr:to>
    <xdr:cxnSp macro="">
      <xdr:nvCxnSpPr>
        <xdr:cNvPr id="366" name="直線コネクタ 365"/>
        <xdr:cNvCxnSpPr/>
      </xdr:nvCxnSpPr>
      <xdr:spPr>
        <a:xfrm>
          <a:off x="3098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46989</xdr:rowOff>
    </xdr:to>
    <xdr:cxnSp macro="">
      <xdr:nvCxnSpPr>
        <xdr:cNvPr id="369" name="直線コネクタ 368"/>
        <xdr:cNvCxnSpPr/>
      </xdr:nvCxnSpPr>
      <xdr:spPr>
        <a:xfrm>
          <a:off x="2209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10413</xdr:rowOff>
    </xdr:to>
    <xdr:cxnSp macro="">
      <xdr:nvCxnSpPr>
        <xdr:cNvPr id="372" name="直線コネクタ 371"/>
        <xdr:cNvCxnSpPr/>
      </xdr:nvCxnSpPr>
      <xdr:spPr>
        <a:xfrm>
          <a:off x="1320800" y="135366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147065</xdr:rowOff>
    </xdr:from>
    <xdr:to>
      <xdr:col>7</xdr:col>
      <xdr:colOff>66675</xdr:colOff>
      <xdr:row>80</xdr:row>
      <xdr:rowOff>77215</xdr:rowOff>
    </xdr:to>
    <xdr:sp macro="" textlink="">
      <xdr:nvSpPr>
        <xdr:cNvPr id="382" name="円/楕円 381"/>
        <xdr:cNvSpPr/>
      </xdr:nvSpPr>
      <xdr:spPr>
        <a:xfrm>
          <a:off x="4775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55642</xdr:rowOff>
    </xdr:from>
    <xdr:ext cx="762000" cy="259045"/>
    <xdr:sp macro="" textlink="">
      <xdr:nvSpPr>
        <xdr:cNvPr id="383" name="公債費該当値テキスト"/>
        <xdr:cNvSpPr txBox="1"/>
      </xdr:nvSpPr>
      <xdr:spPr>
        <a:xfrm>
          <a:off x="4914900" y="136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84" name="円/楕円 38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85" name="テキスト ボックス 38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6" name="円/楕円 385"/>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7" name="テキスト ボックス 386"/>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88" name="円/楕円 387"/>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89" name="テキスト ボックス 388"/>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0" name="円/楕円 389"/>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1" name="テキスト ボックス 390"/>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係る経常収支比率については、奈良県平均、類似団体平均及び全国平均のいずれをも上回っている状況である。その要因は、補助費、その他の項目において良好な数値を示しているためと考えられる。今後も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75</xdr:row>
      <xdr:rowOff>142240</xdr:rowOff>
    </xdr:to>
    <xdr:cxnSp macro="">
      <xdr:nvCxnSpPr>
        <xdr:cNvPr id="424" name="直線コネクタ 423"/>
        <xdr:cNvCxnSpPr/>
      </xdr:nvCxnSpPr>
      <xdr:spPr>
        <a:xfrm>
          <a:off x="15671800" y="1283335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146050</xdr:rowOff>
    </xdr:from>
    <xdr:to>
      <xdr:col>22</xdr:col>
      <xdr:colOff>565150</xdr:colOff>
      <xdr:row>75</xdr:row>
      <xdr:rowOff>35560</xdr:rowOff>
    </xdr:to>
    <xdr:cxnSp macro="">
      <xdr:nvCxnSpPr>
        <xdr:cNvPr id="427" name="直線コネクタ 426"/>
        <xdr:cNvCxnSpPr/>
      </xdr:nvCxnSpPr>
      <xdr:spPr>
        <a:xfrm flipV="1">
          <a:off x="14782800" y="128333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35560</xdr:rowOff>
    </xdr:to>
    <xdr:cxnSp macro="">
      <xdr:nvCxnSpPr>
        <xdr:cNvPr id="430" name="直線コネクタ 429"/>
        <xdr:cNvCxnSpPr/>
      </xdr:nvCxnSpPr>
      <xdr:spPr>
        <a:xfrm>
          <a:off x="13893800" y="12882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96520</xdr:rowOff>
    </xdr:from>
    <xdr:to>
      <xdr:col>20</xdr:col>
      <xdr:colOff>158750</xdr:colOff>
      <xdr:row>75</xdr:row>
      <xdr:rowOff>24130</xdr:rowOff>
    </xdr:to>
    <xdr:cxnSp macro="">
      <xdr:nvCxnSpPr>
        <xdr:cNvPr id="433" name="直線コネクタ 432"/>
        <xdr:cNvCxnSpPr/>
      </xdr:nvCxnSpPr>
      <xdr:spPr>
        <a:xfrm>
          <a:off x="13004800" y="12783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43" name="円/楕円 442"/>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44"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95250</xdr:rowOff>
    </xdr:from>
    <xdr:to>
      <xdr:col>22</xdr:col>
      <xdr:colOff>615950</xdr:colOff>
      <xdr:row>75</xdr:row>
      <xdr:rowOff>25400</xdr:rowOff>
    </xdr:to>
    <xdr:sp macro="" textlink="">
      <xdr:nvSpPr>
        <xdr:cNvPr id="445" name="円/楕円 444"/>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35577</xdr:rowOff>
    </xdr:from>
    <xdr:ext cx="736600" cy="259045"/>
    <xdr:sp macro="" textlink="">
      <xdr:nvSpPr>
        <xdr:cNvPr id="446" name="テキスト ボックス 445"/>
        <xdr:cNvSpPr txBox="1"/>
      </xdr:nvSpPr>
      <xdr:spPr>
        <a:xfrm>
          <a:off x="15290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47" name="円/楕円 446"/>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48" name="テキスト ボックス 447"/>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49" name="円/楕円 44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0" name="テキスト ボックス 449"/>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45720</xdr:rowOff>
    </xdr:from>
    <xdr:to>
      <xdr:col>19</xdr:col>
      <xdr:colOff>6350</xdr:colOff>
      <xdr:row>74</xdr:row>
      <xdr:rowOff>147320</xdr:rowOff>
    </xdr:to>
    <xdr:sp macro="" textlink="">
      <xdr:nvSpPr>
        <xdr:cNvPr id="451" name="円/楕円 450"/>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157497</xdr:rowOff>
    </xdr:from>
    <xdr:ext cx="762000" cy="259045"/>
    <xdr:sp macro="" textlink="">
      <xdr:nvSpPr>
        <xdr:cNvPr id="452" name="テキスト ボックス 451"/>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40339</xdr:rowOff>
    </xdr:from>
    <xdr:to>
      <xdr:col>4</xdr:col>
      <xdr:colOff>1117600</xdr:colOff>
      <xdr:row>18</xdr:row>
      <xdr:rowOff>102894</xdr:rowOff>
    </xdr:to>
    <xdr:cxnSp macro="">
      <xdr:nvCxnSpPr>
        <xdr:cNvPr id="52" name="直線コネクタ 51"/>
        <xdr:cNvCxnSpPr/>
      </xdr:nvCxnSpPr>
      <xdr:spPr bwMode="auto">
        <a:xfrm flipV="1">
          <a:off x="5003800" y="3174064"/>
          <a:ext cx="647700" cy="6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93325</xdr:rowOff>
    </xdr:from>
    <xdr:to>
      <xdr:col>4</xdr:col>
      <xdr:colOff>469900</xdr:colOff>
      <xdr:row>18</xdr:row>
      <xdr:rowOff>102894</xdr:rowOff>
    </xdr:to>
    <xdr:cxnSp macro="">
      <xdr:nvCxnSpPr>
        <xdr:cNvPr id="55" name="直線コネクタ 54"/>
        <xdr:cNvCxnSpPr/>
      </xdr:nvCxnSpPr>
      <xdr:spPr bwMode="auto">
        <a:xfrm>
          <a:off x="4305300" y="3227050"/>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47932</xdr:rowOff>
    </xdr:from>
    <xdr:to>
      <xdr:col>3</xdr:col>
      <xdr:colOff>904875</xdr:colOff>
      <xdr:row>18</xdr:row>
      <xdr:rowOff>93325</xdr:rowOff>
    </xdr:to>
    <xdr:cxnSp macro="">
      <xdr:nvCxnSpPr>
        <xdr:cNvPr id="58" name="直線コネクタ 57"/>
        <xdr:cNvCxnSpPr/>
      </xdr:nvCxnSpPr>
      <xdr:spPr bwMode="auto">
        <a:xfrm>
          <a:off x="3606800" y="3181657"/>
          <a:ext cx="698500" cy="4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47932</xdr:rowOff>
    </xdr:from>
    <xdr:to>
      <xdr:col>3</xdr:col>
      <xdr:colOff>206375</xdr:colOff>
      <xdr:row>18</xdr:row>
      <xdr:rowOff>50626</xdr:rowOff>
    </xdr:to>
    <xdr:cxnSp macro="">
      <xdr:nvCxnSpPr>
        <xdr:cNvPr id="61" name="直線コネクタ 60"/>
        <xdr:cNvCxnSpPr/>
      </xdr:nvCxnSpPr>
      <xdr:spPr bwMode="auto">
        <a:xfrm flipV="1">
          <a:off x="2908300" y="3181657"/>
          <a:ext cx="698500" cy="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160989</xdr:rowOff>
    </xdr:from>
    <xdr:to>
      <xdr:col>5</xdr:col>
      <xdr:colOff>34925</xdr:colOff>
      <xdr:row>18</xdr:row>
      <xdr:rowOff>91139</xdr:rowOff>
    </xdr:to>
    <xdr:sp macro="" textlink="">
      <xdr:nvSpPr>
        <xdr:cNvPr id="71" name="円/楕円 70"/>
        <xdr:cNvSpPr/>
      </xdr:nvSpPr>
      <xdr:spPr bwMode="auto">
        <a:xfrm>
          <a:off x="56007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133066</xdr:rowOff>
    </xdr:from>
    <xdr:ext cx="762000" cy="259045"/>
    <xdr:sp macro="" textlink="">
      <xdr:nvSpPr>
        <xdr:cNvPr id="72" name="人口1人当たり決算額の推移該当値テキスト130"/>
        <xdr:cNvSpPr txBox="1"/>
      </xdr:nvSpPr>
      <xdr:spPr>
        <a:xfrm>
          <a:off x="5740400" y="309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52094</xdr:rowOff>
    </xdr:from>
    <xdr:to>
      <xdr:col>4</xdr:col>
      <xdr:colOff>520700</xdr:colOff>
      <xdr:row>18</xdr:row>
      <xdr:rowOff>153694</xdr:rowOff>
    </xdr:to>
    <xdr:sp macro="" textlink="">
      <xdr:nvSpPr>
        <xdr:cNvPr id="73" name="円/楕円 72"/>
        <xdr:cNvSpPr/>
      </xdr:nvSpPr>
      <xdr:spPr bwMode="auto">
        <a:xfrm>
          <a:off x="4953000" y="318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138471</xdr:rowOff>
    </xdr:from>
    <xdr:ext cx="736600" cy="259045"/>
    <xdr:sp macro="" textlink="">
      <xdr:nvSpPr>
        <xdr:cNvPr id="74" name="テキスト ボックス 73"/>
        <xdr:cNvSpPr txBox="1"/>
      </xdr:nvSpPr>
      <xdr:spPr>
        <a:xfrm>
          <a:off x="4622800" y="327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42525</xdr:rowOff>
    </xdr:from>
    <xdr:to>
      <xdr:col>3</xdr:col>
      <xdr:colOff>955675</xdr:colOff>
      <xdr:row>18</xdr:row>
      <xdr:rowOff>144125</xdr:rowOff>
    </xdr:to>
    <xdr:sp macro="" textlink="">
      <xdr:nvSpPr>
        <xdr:cNvPr id="75" name="円/楕円 74"/>
        <xdr:cNvSpPr/>
      </xdr:nvSpPr>
      <xdr:spPr bwMode="auto">
        <a:xfrm>
          <a:off x="4254500" y="317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128902</xdr:rowOff>
    </xdr:from>
    <xdr:ext cx="762000" cy="259045"/>
    <xdr:sp macro="" textlink="">
      <xdr:nvSpPr>
        <xdr:cNvPr id="76" name="テキスト ボックス 75"/>
        <xdr:cNvSpPr txBox="1"/>
      </xdr:nvSpPr>
      <xdr:spPr>
        <a:xfrm>
          <a:off x="3924300" y="326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168582</xdr:rowOff>
    </xdr:from>
    <xdr:to>
      <xdr:col>3</xdr:col>
      <xdr:colOff>257175</xdr:colOff>
      <xdr:row>18</xdr:row>
      <xdr:rowOff>98732</xdr:rowOff>
    </xdr:to>
    <xdr:sp macro="" textlink="">
      <xdr:nvSpPr>
        <xdr:cNvPr id="77" name="円/楕円 76"/>
        <xdr:cNvSpPr/>
      </xdr:nvSpPr>
      <xdr:spPr bwMode="auto">
        <a:xfrm>
          <a:off x="3556000" y="313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83509</xdr:rowOff>
    </xdr:from>
    <xdr:ext cx="762000" cy="259045"/>
    <xdr:sp macro="" textlink="">
      <xdr:nvSpPr>
        <xdr:cNvPr id="78" name="テキスト ボックス 77"/>
        <xdr:cNvSpPr txBox="1"/>
      </xdr:nvSpPr>
      <xdr:spPr>
        <a:xfrm>
          <a:off x="3225800" y="32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171276</xdr:rowOff>
    </xdr:from>
    <xdr:to>
      <xdr:col>2</xdr:col>
      <xdr:colOff>692150</xdr:colOff>
      <xdr:row>18</xdr:row>
      <xdr:rowOff>101426</xdr:rowOff>
    </xdr:to>
    <xdr:sp macro="" textlink="">
      <xdr:nvSpPr>
        <xdr:cNvPr id="79" name="円/楕円 78"/>
        <xdr:cNvSpPr/>
      </xdr:nvSpPr>
      <xdr:spPr bwMode="auto">
        <a:xfrm>
          <a:off x="2857500" y="313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86203</xdr:rowOff>
    </xdr:from>
    <xdr:ext cx="762000" cy="259045"/>
    <xdr:sp macro="" textlink="">
      <xdr:nvSpPr>
        <xdr:cNvPr id="80" name="テキスト ボックス 79"/>
        <xdr:cNvSpPr txBox="1"/>
      </xdr:nvSpPr>
      <xdr:spPr>
        <a:xfrm>
          <a:off x="2527300" y="32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141649</xdr:rowOff>
    </xdr:from>
    <xdr:to>
      <xdr:col>4</xdr:col>
      <xdr:colOff>1117600</xdr:colOff>
      <xdr:row>35</xdr:row>
      <xdr:rowOff>243757</xdr:rowOff>
    </xdr:to>
    <xdr:cxnSp macro="">
      <xdr:nvCxnSpPr>
        <xdr:cNvPr id="113" name="直線コネクタ 112"/>
        <xdr:cNvCxnSpPr/>
      </xdr:nvCxnSpPr>
      <xdr:spPr bwMode="auto">
        <a:xfrm flipV="1">
          <a:off x="5003800" y="6751999"/>
          <a:ext cx="647700" cy="102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202133</xdr:rowOff>
    </xdr:from>
    <xdr:to>
      <xdr:col>4</xdr:col>
      <xdr:colOff>469900</xdr:colOff>
      <xdr:row>35</xdr:row>
      <xdr:rowOff>243757</xdr:rowOff>
    </xdr:to>
    <xdr:cxnSp macro="">
      <xdr:nvCxnSpPr>
        <xdr:cNvPr id="116" name="直線コネクタ 115"/>
        <xdr:cNvCxnSpPr/>
      </xdr:nvCxnSpPr>
      <xdr:spPr bwMode="auto">
        <a:xfrm>
          <a:off x="4305300" y="6812483"/>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185845</xdr:rowOff>
    </xdr:from>
    <xdr:to>
      <xdr:col>3</xdr:col>
      <xdr:colOff>904875</xdr:colOff>
      <xdr:row>35</xdr:row>
      <xdr:rowOff>202133</xdr:rowOff>
    </xdr:to>
    <xdr:cxnSp macro="">
      <xdr:nvCxnSpPr>
        <xdr:cNvPr id="119" name="直線コネクタ 118"/>
        <xdr:cNvCxnSpPr/>
      </xdr:nvCxnSpPr>
      <xdr:spPr bwMode="auto">
        <a:xfrm>
          <a:off x="3606800" y="6796195"/>
          <a:ext cx="698500" cy="1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181083</xdr:rowOff>
    </xdr:from>
    <xdr:to>
      <xdr:col>3</xdr:col>
      <xdr:colOff>206375</xdr:colOff>
      <xdr:row>35</xdr:row>
      <xdr:rowOff>185845</xdr:rowOff>
    </xdr:to>
    <xdr:cxnSp macro="">
      <xdr:nvCxnSpPr>
        <xdr:cNvPr id="122" name="直線コネクタ 121"/>
        <xdr:cNvCxnSpPr/>
      </xdr:nvCxnSpPr>
      <xdr:spPr bwMode="auto">
        <a:xfrm>
          <a:off x="2908300" y="6791433"/>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90849</xdr:rowOff>
    </xdr:from>
    <xdr:to>
      <xdr:col>5</xdr:col>
      <xdr:colOff>34925</xdr:colOff>
      <xdr:row>35</xdr:row>
      <xdr:rowOff>192449</xdr:rowOff>
    </xdr:to>
    <xdr:sp macro="" textlink="">
      <xdr:nvSpPr>
        <xdr:cNvPr id="132" name="円/楕円 131"/>
        <xdr:cNvSpPr/>
      </xdr:nvSpPr>
      <xdr:spPr bwMode="auto">
        <a:xfrm>
          <a:off x="5600700" y="670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278826</xdr:rowOff>
    </xdr:from>
    <xdr:ext cx="762000" cy="259045"/>
    <xdr:sp macro="" textlink="">
      <xdr:nvSpPr>
        <xdr:cNvPr id="133" name="人口1人当たり決算額の推移該当値テキスト445"/>
        <xdr:cNvSpPr txBox="1"/>
      </xdr:nvSpPr>
      <xdr:spPr>
        <a:xfrm>
          <a:off x="5740400" y="654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192957</xdr:rowOff>
    </xdr:from>
    <xdr:to>
      <xdr:col>4</xdr:col>
      <xdr:colOff>520700</xdr:colOff>
      <xdr:row>35</xdr:row>
      <xdr:rowOff>294557</xdr:rowOff>
    </xdr:to>
    <xdr:sp macro="" textlink="">
      <xdr:nvSpPr>
        <xdr:cNvPr id="134" name="円/楕円 133"/>
        <xdr:cNvSpPr/>
      </xdr:nvSpPr>
      <xdr:spPr bwMode="auto">
        <a:xfrm>
          <a:off x="4953000" y="680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279334</xdr:rowOff>
    </xdr:from>
    <xdr:ext cx="736600" cy="259045"/>
    <xdr:sp macro="" textlink="">
      <xdr:nvSpPr>
        <xdr:cNvPr id="135" name="テキスト ボックス 134"/>
        <xdr:cNvSpPr txBox="1"/>
      </xdr:nvSpPr>
      <xdr:spPr>
        <a:xfrm>
          <a:off x="4622800" y="688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151333</xdr:rowOff>
    </xdr:from>
    <xdr:to>
      <xdr:col>3</xdr:col>
      <xdr:colOff>955675</xdr:colOff>
      <xdr:row>35</xdr:row>
      <xdr:rowOff>252933</xdr:rowOff>
    </xdr:to>
    <xdr:sp macro="" textlink="">
      <xdr:nvSpPr>
        <xdr:cNvPr id="136" name="円/楕円 135"/>
        <xdr:cNvSpPr/>
      </xdr:nvSpPr>
      <xdr:spPr bwMode="auto">
        <a:xfrm>
          <a:off x="4254500" y="676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237710</xdr:rowOff>
    </xdr:from>
    <xdr:ext cx="762000" cy="259045"/>
    <xdr:sp macro="" textlink="">
      <xdr:nvSpPr>
        <xdr:cNvPr id="137" name="テキスト ボックス 136"/>
        <xdr:cNvSpPr txBox="1"/>
      </xdr:nvSpPr>
      <xdr:spPr>
        <a:xfrm>
          <a:off x="3924300" y="684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135045</xdr:rowOff>
    </xdr:from>
    <xdr:to>
      <xdr:col>3</xdr:col>
      <xdr:colOff>257175</xdr:colOff>
      <xdr:row>35</xdr:row>
      <xdr:rowOff>236645</xdr:rowOff>
    </xdr:to>
    <xdr:sp macro="" textlink="">
      <xdr:nvSpPr>
        <xdr:cNvPr id="138" name="円/楕円 137"/>
        <xdr:cNvSpPr/>
      </xdr:nvSpPr>
      <xdr:spPr bwMode="auto">
        <a:xfrm>
          <a:off x="3556000" y="674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221422</xdr:rowOff>
    </xdr:from>
    <xdr:ext cx="762000" cy="259045"/>
    <xdr:sp macro="" textlink="">
      <xdr:nvSpPr>
        <xdr:cNvPr id="139" name="テキスト ボックス 138"/>
        <xdr:cNvSpPr txBox="1"/>
      </xdr:nvSpPr>
      <xdr:spPr>
        <a:xfrm>
          <a:off x="3225800" y="683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130283</xdr:rowOff>
    </xdr:from>
    <xdr:to>
      <xdr:col>2</xdr:col>
      <xdr:colOff>692150</xdr:colOff>
      <xdr:row>35</xdr:row>
      <xdr:rowOff>231883</xdr:rowOff>
    </xdr:to>
    <xdr:sp macro="" textlink="">
      <xdr:nvSpPr>
        <xdr:cNvPr id="140" name="円/楕円 139"/>
        <xdr:cNvSpPr/>
      </xdr:nvSpPr>
      <xdr:spPr bwMode="auto">
        <a:xfrm>
          <a:off x="2857500" y="674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216660</xdr:rowOff>
    </xdr:from>
    <xdr:ext cx="762000" cy="259045"/>
    <xdr:sp macro="" textlink="">
      <xdr:nvSpPr>
        <xdr:cNvPr id="141" name="テキスト ボックス 140"/>
        <xdr:cNvSpPr txBox="1"/>
      </xdr:nvSpPr>
      <xdr:spPr>
        <a:xfrm>
          <a:off x="2527300" y="682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これまで取り組んできた財政健全化計画の成果の現れとして、平成２３年度より実質収支が黒字化している。実質単年度収支の改善が見られ、また財政調整基金残高も</a:t>
          </a:r>
          <a:r>
            <a:rPr lang="ja-JP" altLang="en-US" sz="1100" b="0" i="0" baseline="0">
              <a:solidFill>
                <a:schemeClr val="dk1"/>
              </a:solidFill>
              <a:effectLst/>
              <a:latin typeface="+mn-lt"/>
              <a:ea typeface="+mn-ea"/>
              <a:cs typeface="+mn-cs"/>
            </a:rPr>
            <a:t>大きく取り崩すことなくこれ</a:t>
          </a:r>
          <a:r>
            <a:rPr lang="ja-JP" altLang="ja-JP" sz="1100" b="0" i="0" baseline="0">
              <a:solidFill>
                <a:schemeClr val="dk1"/>
              </a:solidFill>
              <a:effectLst/>
              <a:latin typeface="+mn-lt"/>
              <a:ea typeface="+mn-ea"/>
              <a:cs typeface="+mn-cs"/>
            </a:rPr>
            <a:t>ている。今後も実質収支黒字確保のため歳入の確保と行財政改革による歳出の削減に努める。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連結実質収支の黒字については、水道事業会計によるものが大きいが、全体としては安定的に推移している。</a:t>
          </a:r>
          <a:r>
            <a:rPr lang="ja-JP" altLang="en-US" sz="1100" b="0" i="0" baseline="0">
              <a:solidFill>
                <a:schemeClr val="dk1"/>
              </a:solidFill>
              <a:effectLst/>
              <a:latin typeface="+mn-lt"/>
              <a:ea typeface="+mn-ea"/>
              <a:cs typeface="+mn-cs"/>
            </a:rPr>
            <a:t>前年度まで</a:t>
          </a:r>
          <a:r>
            <a:rPr lang="ja-JP" altLang="ja-JP" sz="1100" b="0" i="0" baseline="0">
              <a:solidFill>
                <a:schemeClr val="dk1"/>
              </a:solidFill>
              <a:effectLst/>
              <a:latin typeface="+mn-lt"/>
              <a:ea typeface="+mn-ea"/>
              <a:cs typeface="+mn-cs"/>
            </a:rPr>
            <a:t>唯一の赤字であ</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住宅新築資金等貸付事業特別会計について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平成２６年度をもって閉鎖となった</a:t>
          </a:r>
          <a:r>
            <a:rPr lang="ja-JP" altLang="ja-JP" sz="1100" b="0" i="0" baseline="0">
              <a:solidFill>
                <a:schemeClr val="dk1"/>
              </a:solidFill>
              <a:effectLst/>
              <a:latin typeface="+mn-lt"/>
              <a:ea typeface="+mn-ea"/>
              <a:cs typeface="+mn-cs"/>
            </a:rPr>
            <a:t>。今後も収支の改善に取り組み、連結実質収支の黒字確保に努める。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近年改善傾向であったが、今年度大きく改悪となっている。これは第三セクター等改革推進債の償還が始まったことが主な要因である。</a:t>
          </a:r>
          <a:r>
            <a:rPr lang="ja-JP" altLang="ja-JP" sz="1100" b="0" i="0" baseline="0">
              <a:solidFill>
                <a:schemeClr val="dk1"/>
              </a:solidFill>
              <a:effectLst/>
              <a:latin typeface="+mn-lt"/>
              <a:ea typeface="+mn-ea"/>
              <a:cs typeface="+mn-cs"/>
            </a:rPr>
            <a:t>引き続き各種事務事業の見直しを通じて市債の発行を抑制し、公債費の削減に努めていく。また、やむを得ず市債を発行する際は、交付税算入のある有利な市債の発行に努める。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事業の精査及び市債発行の抑制による市債残高の減少等の要因により</a:t>
          </a:r>
          <a:r>
            <a:rPr lang="ja-JP" altLang="ja-JP" sz="1100" b="0" i="0" baseline="0">
              <a:solidFill>
                <a:schemeClr val="dk1"/>
              </a:solidFill>
              <a:effectLst/>
              <a:latin typeface="+mn-lt"/>
              <a:ea typeface="+mn-ea"/>
              <a:cs typeface="+mn-cs"/>
            </a:rPr>
            <a:t>将来負担額</a:t>
          </a:r>
          <a:r>
            <a:rPr lang="ja-JP" altLang="en-US" sz="1100" b="0" i="0" baseline="0">
              <a:solidFill>
                <a:schemeClr val="dk1"/>
              </a:solidFill>
              <a:effectLst/>
              <a:latin typeface="+mn-lt"/>
              <a:ea typeface="+mn-ea"/>
              <a:cs typeface="+mn-cs"/>
            </a:rPr>
            <a:t>が順調に</a:t>
          </a:r>
          <a:r>
            <a:rPr lang="ja-JP" altLang="ja-JP" sz="1100" b="0" i="0" baseline="0">
              <a:solidFill>
                <a:schemeClr val="dk1"/>
              </a:solidFill>
              <a:effectLst/>
              <a:latin typeface="+mn-lt"/>
              <a:ea typeface="+mn-ea"/>
              <a:cs typeface="+mn-cs"/>
            </a:rPr>
            <a:t>減少して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今後も将来負担軽減のため市債の発行を抑制し、財政の健全化に努める。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30659077</v>
      </c>
      <c r="BO4" s="349"/>
      <c r="BP4" s="349"/>
      <c r="BQ4" s="349"/>
      <c r="BR4" s="349"/>
      <c r="BS4" s="349"/>
      <c r="BT4" s="349"/>
      <c r="BU4" s="350"/>
      <c r="BV4" s="348">
        <v>34728086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0.5</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30424426</v>
      </c>
      <c r="BO5" s="386"/>
      <c r="BP5" s="386"/>
      <c r="BQ5" s="386"/>
      <c r="BR5" s="386"/>
      <c r="BS5" s="386"/>
      <c r="BT5" s="386"/>
      <c r="BU5" s="387"/>
      <c r="BV5" s="385">
        <v>34406404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98.2</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234651</v>
      </c>
      <c r="BO6" s="386"/>
      <c r="BP6" s="386"/>
      <c r="BQ6" s="386"/>
      <c r="BR6" s="386"/>
      <c r="BS6" s="386"/>
      <c r="BT6" s="386"/>
      <c r="BU6" s="387"/>
      <c r="BV6" s="385">
        <v>321682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108.4</v>
      </c>
      <c r="CU6" s="423"/>
      <c r="CV6" s="423"/>
      <c r="CW6" s="423"/>
      <c r="CX6" s="423"/>
      <c r="CY6" s="423"/>
      <c r="CZ6" s="423"/>
      <c r="DA6" s="424"/>
      <c r="DB6" s="422">
        <v>100.6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144784</v>
      </c>
      <c r="BO7" s="386"/>
      <c r="BP7" s="386"/>
      <c r="BQ7" s="386"/>
      <c r="BR7" s="386"/>
      <c r="BS7" s="386"/>
      <c r="BT7" s="386"/>
      <c r="BU7" s="387"/>
      <c r="BV7" s="385">
        <v>233810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18271717</v>
      </c>
      <c r="CU7" s="386"/>
      <c r="CV7" s="386"/>
      <c r="CW7" s="386"/>
      <c r="CX7" s="386"/>
      <c r="CY7" s="386"/>
      <c r="CZ7" s="386"/>
      <c r="DA7" s="387"/>
      <c r="DB7" s="385">
        <v>18648572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89867</v>
      </c>
      <c r="BO8" s="386"/>
      <c r="BP8" s="386"/>
      <c r="BQ8" s="386"/>
      <c r="BR8" s="386"/>
      <c r="BS8" s="386"/>
      <c r="BT8" s="386"/>
      <c r="BU8" s="387"/>
      <c r="BV8" s="385">
        <v>87872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89023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1995</v>
      </c>
      <c r="BO9" s="386"/>
      <c r="BP9" s="386"/>
      <c r="BQ9" s="386"/>
      <c r="BR9" s="386"/>
      <c r="BS9" s="386"/>
      <c r="BT9" s="386"/>
      <c r="BU9" s="387"/>
      <c r="BV9" s="385">
        <v>35800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22.6</v>
      </c>
      <c r="CU9" s="383"/>
      <c r="CV9" s="383"/>
      <c r="CW9" s="383"/>
      <c r="CX9" s="383"/>
      <c r="CY9" s="383"/>
      <c r="CZ9" s="383"/>
      <c r="DA9" s="384"/>
      <c r="DB9" s="382">
        <v>20.3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91672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201506</v>
      </c>
      <c r="BO10" s="386"/>
      <c r="BP10" s="386"/>
      <c r="BQ10" s="386"/>
      <c r="BR10" s="386"/>
      <c r="BS10" s="386"/>
      <c r="BT10" s="386"/>
      <c r="BU10" s="387"/>
      <c r="BV10" s="385">
        <v>503650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103823</v>
      </c>
      <c r="BO11" s="386"/>
      <c r="BP11" s="386"/>
      <c r="BQ11" s="386"/>
      <c r="BR11" s="386"/>
      <c r="BS11" s="386"/>
      <c r="BT11" s="386"/>
      <c r="BU11" s="387"/>
      <c r="BV11" s="385">
        <v>143791</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88732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364625</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88028</v>
      </c>
      <c r="S13" s="467"/>
      <c r="T13" s="467"/>
      <c r="U13" s="467"/>
      <c r="V13" s="468"/>
      <c r="W13" s="401" t="s">
        <v>122</v>
      </c>
      <c r="X13" s="402"/>
      <c r="Y13" s="402"/>
      <c r="Z13" s="402"/>
      <c r="AA13" s="402"/>
      <c r="AB13" s="392"/>
      <c r="AC13" s="436">
        <v>972</v>
      </c>
      <c r="AD13" s="437"/>
      <c r="AE13" s="437"/>
      <c r="AF13" s="437"/>
      <c r="AG13" s="476"/>
      <c r="AH13" s="436">
        <v>1262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-57301</v>
      </c>
      <c r="BO13" s="386"/>
      <c r="BP13" s="386"/>
      <c r="BQ13" s="386"/>
      <c r="BR13" s="386"/>
      <c r="BS13" s="386"/>
      <c r="BT13" s="386"/>
      <c r="BU13" s="387"/>
      <c r="BV13" s="385">
        <v>683241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89420</v>
      </c>
      <c r="S14" s="467"/>
      <c r="T14" s="467"/>
      <c r="U14" s="467"/>
      <c r="V14" s="468"/>
      <c r="W14" s="375"/>
      <c r="X14" s="376"/>
      <c r="Y14" s="376"/>
      <c r="Z14" s="376"/>
      <c r="AA14" s="376"/>
      <c r="AB14" s="365"/>
      <c r="AC14" s="469">
        <v>2.7</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90.7</v>
      </c>
      <c r="CU14" s="481"/>
      <c r="CV14" s="481"/>
      <c r="CW14" s="481"/>
      <c r="CX14" s="481"/>
      <c r="CY14" s="481"/>
      <c r="CZ14" s="481"/>
      <c r="DA14" s="482"/>
      <c r="DB14" s="480">
        <v>100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88718</v>
      </c>
      <c r="S15" s="467"/>
      <c r="T15" s="467"/>
      <c r="U15" s="467"/>
      <c r="V15" s="468"/>
      <c r="W15" s="401" t="s">
        <v>129</v>
      </c>
      <c r="X15" s="402"/>
      <c r="Y15" s="402"/>
      <c r="Z15" s="402"/>
      <c r="AA15" s="402"/>
      <c r="AB15" s="392"/>
      <c r="AC15" s="436">
        <v>9890</v>
      </c>
      <c r="AD15" s="437"/>
      <c r="AE15" s="437"/>
      <c r="AF15" s="437"/>
      <c r="AG15" s="476"/>
      <c r="AH15" s="436">
        <v>11871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9621238</v>
      </c>
      <c r="BO15" s="349"/>
      <c r="BP15" s="349"/>
      <c r="BQ15" s="349"/>
      <c r="BR15" s="349"/>
      <c r="BS15" s="349"/>
      <c r="BT15" s="349"/>
      <c r="BU15" s="350"/>
      <c r="BV15" s="348">
        <v>9826551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v>
      </c>
      <c r="AD16" s="470"/>
      <c r="AE16" s="470"/>
      <c r="AF16" s="470"/>
      <c r="AG16" s="471"/>
      <c r="AH16" s="469">
        <v>28.4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13949280</v>
      </c>
      <c r="BO16" s="386"/>
      <c r="BP16" s="386"/>
      <c r="BQ16" s="386"/>
      <c r="BR16" s="386"/>
      <c r="BS16" s="386"/>
      <c r="BT16" s="386"/>
      <c r="BU16" s="387"/>
      <c r="BV16" s="385">
        <v>13960393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25802</v>
      </c>
      <c r="AD17" s="437"/>
      <c r="AE17" s="437"/>
      <c r="AF17" s="437"/>
      <c r="AG17" s="476"/>
      <c r="AH17" s="436">
        <v>27565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12417221</v>
      </c>
      <c r="BO17" s="386"/>
      <c r="BP17" s="386"/>
      <c r="BQ17" s="386"/>
      <c r="BR17" s="386"/>
      <c r="BS17" s="386"/>
      <c r="BT17" s="386"/>
      <c r="BU17" s="387"/>
      <c r="BV17" s="385">
        <v>12731676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42.69</v>
      </c>
      <c r="M18" s="498"/>
      <c r="N18" s="498"/>
      <c r="O18" s="498"/>
      <c r="P18" s="498"/>
      <c r="Q18" s="498"/>
      <c r="R18" s="499"/>
      <c r="S18" s="499"/>
      <c r="T18" s="499"/>
      <c r="U18" s="499"/>
      <c r="V18" s="500"/>
      <c r="W18" s="403"/>
      <c r="X18" s="404"/>
      <c r="Y18" s="404"/>
      <c r="Z18" s="404"/>
      <c r="AA18" s="404"/>
      <c r="AB18" s="395"/>
      <c r="AC18" s="501">
        <v>70.400000000000006</v>
      </c>
      <c r="AD18" s="502"/>
      <c r="AE18" s="502"/>
      <c r="AF18" s="502"/>
      <c r="AG18" s="503"/>
      <c r="AH18" s="501">
        <v>66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18326168</v>
      </c>
      <c r="BO18" s="386"/>
      <c r="BP18" s="386"/>
      <c r="BQ18" s="386"/>
      <c r="BR18" s="386"/>
      <c r="BS18" s="386"/>
      <c r="BT18" s="386"/>
      <c r="BU18" s="387"/>
      <c r="BV18" s="385">
        <v>16927015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2085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21377928</v>
      </c>
      <c r="BO19" s="386"/>
      <c r="BP19" s="386"/>
      <c r="BQ19" s="386"/>
      <c r="BR19" s="386"/>
      <c r="BS19" s="386"/>
      <c r="BT19" s="386"/>
      <c r="BU19" s="387"/>
      <c r="BV19" s="385">
        <v>21368618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33235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40295261</v>
      </c>
      <c r="BO23" s="386"/>
      <c r="BP23" s="386"/>
      <c r="BQ23" s="386"/>
      <c r="BR23" s="386"/>
      <c r="BS23" s="386"/>
      <c r="BT23" s="386"/>
      <c r="BU23" s="387"/>
      <c r="BV23" s="385">
        <v>41294630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8910</v>
      </c>
      <c r="R24" s="437"/>
      <c r="S24" s="437"/>
      <c r="T24" s="437"/>
      <c r="U24" s="437"/>
      <c r="V24" s="476"/>
      <c r="W24" s="531"/>
      <c r="X24" s="519"/>
      <c r="Y24" s="520"/>
      <c r="Z24" s="435" t="s">
        <v>152</v>
      </c>
      <c r="AA24" s="415"/>
      <c r="AB24" s="415"/>
      <c r="AC24" s="415"/>
      <c r="AD24" s="415"/>
      <c r="AE24" s="415"/>
      <c r="AF24" s="415"/>
      <c r="AG24" s="416"/>
      <c r="AH24" s="436">
        <v>451</v>
      </c>
      <c r="AI24" s="437"/>
      <c r="AJ24" s="437"/>
      <c r="AK24" s="437"/>
      <c r="AL24" s="476"/>
      <c r="AM24" s="436">
        <v>1454024</v>
      </c>
      <c r="AN24" s="437"/>
      <c r="AO24" s="437"/>
      <c r="AP24" s="437"/>
      <c r="AQ24" s="437"/>
      <c r="AR24" s="476"/>
      <c r="AS24" s="436">
        <v>3224</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23895956</v>
      </c>
      <c r="BO24" s="386"/>
      <c r="BP24" s="386"/>
      <c r="BQ24" s="386"/>
      <c r="BR24" s="386"/>
      <c r="BS24" s="386"/>
      <c r="BT24" s="386"/>
      <c r="BU24" s="387"/>
      <c r="BV24" s="385">
        <v>22707193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7590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7451898</v>
      </c>
      <c r="BO25" s="349"/>
      <c r="BP25" s="349"/>
      <c r="BQ25" s="349"/>
      <c r="BR25" s="349"/>
      <c r="BS25" s="349"/>
      <c r="BT25" s="349"/>
      <c r="BU25" s="350"/>
      <c r="BV25" s="348">
        <v>2082615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6700</v>
      </c>
      <c r="R26" s="437"/>
      <c r="S26" s="437"/>
      <c r="T26" s="437"/>
      <c r="U26" s="437"/>
      <c r="V26" s="476"/>
      <c r="W26" s="531"/>
      <c r="X26" s="519"/>
      <c r="Y26" s="520"/>
      <c r="Z26" s="435" t="s">
        <v>158</v>
      </c>
      <c r="AA26" s="555"/>
      <c r="AB26" s="555"/>
      <c r="AC26" s="555"/>
      <c r="AD26" s="555"/>
      <c r="AE26" s="555"/>
      <c r="AF26" s="555"/>
      <c r="AG26" s="556"/>
      <c r="AH26" s="436">
        <v>69</v>
      </c>
      <c r="AI26" s="437"/>
      <c r="AJ26" s="437"/>
      <c r="AK26" s="437"/>
      <c r="AL26" s="476"/>
      <c r="AM26" s="436">
        <v>224457</v>
      </c>
      <c r="AN26" s="437"/>
      <c r="AO26" s="437"/>
      <c r="AP26" s="437"/>
      <c r="AQ26" s="437"/>
      <c r="AR26" s="476"/>
      <c r="AS26" s="436">
        <v>3253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6900</v>
      </c>
      <c r="R27" s="437"/>
      <c r="S27" s="437"/>
      <c r="T27" s="437"/>
      <c r="U27" s="437"/>
      <c r="V27" s="476"/>
      <c r="W27" s="531"/>
      <c r="X27" s="519"/>
      <c r="Y27" s="520"/>
      <c r="Z27" s="435" t="s">
        <v>161</v>
      </c>
      <c r="AA27" s="415"/>
      <c r="AB27" s="415"/>
      <c r="AC27" s="415"/>
      <c r="AD27" s="415"/>
      <c r="AE27" s="415"/>
      <c r="AF27" s="415"/>
      <c r="AG27" s="416"/>
      <c r="AH27" s="436">
        <v>43</v>
      </c>
      <c r="AI27" s="437"/>
      <c r="AJ27" s="437"/>
      <c r="AK27" s="437"/>
      <c r="AL27" s="476"/>
      <c r="AM27" s="436">
        <v>145752</v>
      </c>
      <c r="AN27" s="437"/>
      <c r="AO27" s="437"/>
      <c r="AP27" s="437"/>
      <c r="AQ27" s="437"/>
      <c r="AR27" s="476"/>
      <c r="AS27" s="436">
        <v>3390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t="s">
        <v>119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6200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1810453</v>
      </c>
      <c r="BO28" s="349"/>
      <c r="BP28" s="349"/>
      <c r="BQ28" s="349"/>
      <c r="BR28" s="349"/>
      <c r="BS28" s="349"/>
      <c r="BT28" s="349"/>
      <c r="BU28" s="350"/>
      <c r="BV28" s="348">
        <v>1973572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22</v>
      </c>
      <c r="M29" s="437"/>
      <c r="N29" s="437"/>
      <c r="O29" s="437"/>
      <c r="P29" s="476"/>
      <c r="Q29" s="436">
        <v>5600</v>
      </c>
      <c r="R29" s="437"/>
      <c r="S29" s="437"/>
      <c r="T29" s="437"/>
      <c r="U29" s="437"/>
      <c r="V29" s="476"/>
      <c r="W29" s="532"/>
      <c r="X29" s="533"/>
      <c r="Y29" s="534"/>
      <c r="Z29" s="435" t="s">
        <v>168</v>
      </c>
      <c r="AA29" s="415"/>
      <c r="AB29" s="415"/>
      <c r="AC29" s="415"/>
      <c r="AD29" s="415"/>
      <c r="AE29" s="415"/>
      <c r="AF29" s="415"/>
      <c r="AG29" s="416"/>
      <c r="AH29" s="436">
        <v>494</v>
      </c>
      <c r="AI29" s="437"/>
      <c r="AJ29" s="437"/>
      <c r="AK29" s="437"/>
      <c r="AL29" s="476"/>
      <c r="AM29" s="436">
        <v>1599776</v>
      </c>
      <c r="AN29" s="437"/>
      <c r="AO29" s="437"/>
      <c r="AP29" s="437"/>
      <c r="AQ29" s="437"/>
      <c r="AR29" s="476"/>
      <c r="AS29" s="436">
        <v>3238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1035144</v>
      </c>
      <c r="BO29" s="386"/>
      <c r="BP29" s="386"/>
      <c r="BQ29" s="386"/>
      <c r="BR29" s="386"/>
      <c r="BS29" s="386"/>
      <c r="BT29" s="386"/>
      <c r="BU29" s="387"/>
      <c r="BV29" s="385">
        <v>1434226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1123604</v>
      </c>
      <c r="BO30" s="553"/>
      <c r="BP30" s="553"/>
      <c r="BQ30" s="553"/>
      <c r="BR30" s="553"/>
      <c r="BS30" s="553"/>
      <c r="BT30" s="553"/>
      <c r="BU30" s="554"/>
      <c r="BV30" s="552">
        <v>1082284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大和郡山市文化体育振興公社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奈良県住宅新築資金等貸付金回収管理組合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公園墓地事業特別会計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奈良県後期高齢者医療広域連合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公共用地先行取得特別会計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奈良県広域消防組合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6" zoomScaleNormal="100" zoomScaleSheetLayoutView="100" workbookViewId="0">
      <selection activeCell="S39" sqref="S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9" t="s">
        <v>23</v>
      </c>
      <c r="C41" s="1170"/>
      <c r="D41" s="81"/>
      <c r="E41" s="1175" t="s">
        <v>24</v>
      </c>
      <c r="F41" s="1175"/>
      <c r="G41" s="1175"/>
      <c r="H41" s="1176"/>
      <c r="I41" s="82">
        <v>39609</v>
      </c>
      <c r="J41" s="83">
        <v>38283</v>
      </c>
      <c r="K41" s="83">
        <v>37398</v>
      </c>
      <c r="L41" s="83">
        <v>41295</v>
      </c>
      <c r="M41" s="84">
        <v>40295</v>
      </c>
    </row>
    <row r="42" spans="2:13" ht="27.75" customHeight="1">
      <c r="B42" s="1171"/>
      <c r="C42" s="1172"/>
      <c r="D42" s="85"/>
      <c r="E42" s="1177" t="s">
        <v>25</v>
      </c>
      <c r="F42" s="1177"/>
      <c r="G42" s="1177"/>
      <c r="H42" s="1178"/>
      <c r="I42" s="86">
        <v>8219</v>
      </c>
      <c r="J42" s="87">
        <v>6207</v>
      </c>
      <c r="K42" s="87">
        <v>4929</v>
      </c>
      <c r="L42" s="87" t="s">
        <v>476</v>
      </c>
      <c r="M42" s="88" t="s">
        <v>476</v>
      </c>
    </row>
    <row r="43" spans="2:13" ht="27.75" customHeight="1">
      <c r="B43" s="1171"/>
      <c r="C43" s="1172"/>
      <c r="D43" s="85"/>
      <c r="E43" s="1177" t="s">
        <v>26</v>
      </c>
      <c r="F43" s="1177"/>
      <c r="G43" s="1177"/>
      <c r="H43" s="1178"/>
      <c r="I43" s="86">
        <v>11927</v>
      </c>
      <c r="J43" s="87">
        <v>12252</v>
      </c>
      <c r="K43" s="87">
        <v>12492</v>
      </c>
      <c r="L43" s="87">
        <v>10216</v>
      </c>
      <c r="M43" s="88">
        <v>8081</v>
      </c>
    </row>
    <row r="44" spans="2:13" ht="27.75" customHeight="1">
      <c r="B44" s="1171"/>
      <c r="C44" s="1172"/>
      <c r="D44" s="85"/>
      <c r="E44" s="1177" t="s">
        <v>27</v>
      </c>
      <c r="F44" s="1177"/>
      <c r="G44" s="1177"/>
      <c r="H44" s="1178"/>
      <c r="I44" s="86" t="s">
        <v>476</v>
      </c>
      <c r="J44" s="87" t="s">
        <v>476</v>
      </c>
      <c r="K44" s="87" t="s">
        <v>476</v>
      </c>
      <c r="L44" s="87" t="s">
        <v>476</v>
      </c>
      <c r="M44" s="88">
        <v>145</v>
      </c>
    </row>
    <row r="45" spans="2:13" ht="27.75" customHeight="1">
      <c r="B45" s="1171"/>
      <c r="C45" s="1172"/>
      <c r="D45" s="85"/>
      <c r="E45" s="1177" t="s">
        <v>28</v>
      </c>
      <c r="F45" s="1177"/>
      <c r="G45" s="1177"/>
      <c r="H45" s="1178"/>
      <c r="I45" s="86">
        <v>6397</v>
      </c>
      <c r="J45" s="87">
        <v>6077</v>
      </c>
      <c r="K45" s="87">
        <v>5775</v>
      </c>
      <c r="L45" s="87">
        <v>5178</v>
      </c>
      <c r="M45" s="88">
        <v>4753</v>
      </c>
    </row>
    <row r="46" spans="2:13" ht="27.75" customHeight="1">
      <c r="B46" s="1171"/>
      <c r="C46" s="1172"/>
      <c r="D46" s="85"/>
      <c r="E46" s="1177" t="s">
        <v>29</v>
      </c>
      <c r="F46" s="1177"/>
      <c r="G46" s="1177"/>
      <c r="H46" s="1178"/>
      <c r="I46" s="86">
        <v>745</v>
      </c>
      <c r="J46" s="87">
        <v>602</v>
      </c>
      <c r="K46" s="87">
        <v>347</v>
      </c>
      <c r="L46" s="87">
        <v>2</v>
      </c>
      <c r="M46" s="88">
        <v>5</v>
      </c>
    </row>
    <row r="47" spans="2:13" ht="27.75" customHeight="1">
      <c r="B47" s="1171"/>
      <c r="C47" s="1172"/>
      <c r="D47" s="85"/>
      <c r="E47" s="1177" t="s">
        <v>30</v>
      </c>
      <c r="F47" s="1177"/>
      <c r="G47" s="1177"/>
      <c r="H47" s="1178"/>
      <c r="I47" s="86" t="s">
        <v>476</v>
      </c>
      <c r="J47" s="87" t="s">
        <v>476</v>
      </c>
      <c r="K47" s="87" t="s">
        <v>476</v>
      </c>
      <c r="L47" s="87" t="s">
        <v>476</v>
      </c>
      <c r="M47" s="88" t="s">
        <v>476</v>
      </c>
    </row>
    <row r="48" spans="2:13" ht="27.75" customHeight="1">
      <c r="B48" s="1173"/>
      <c r="C48" s="1174"/>
      <c r="D48" s="85"/>
      <c r="E48" s="1177" t="s">
        <v>31</v>
      </c>
      <c r="F48" s="1177"/>
      <c r="G48" s="1177"/>
      <c r="H48" s="1178"/>
      <c r="I48" s="86" t="s">
        <v>476</v>
      </c>
      <c r="J48" s="87" t="s">
        <v>476</v>
      </c>
      <c r="K48" s="87" t="s">
        <v>476</v>
      </c>
      <c r="L48" s="87" t="s">
        <v>476</v>
      </c>
      <c r="M48" s="88" t="s">
        <v>476</v>
      </c>
    </row>
    <row r="49" spans="2:13" ht="27.75" customHeight="1">
      <c r="B49" s="1179" t="s">
        <v>32</v>
      </c>
      <c r="C49" s="1180"/>
      <c r="D49" s="89"/>
      <c r="E49" s="1177" t="s">
        <v>33</v>
      </c>
      <c r="F49" s="1177"/>
      <c r="G49" s="1177"/>
      <c r="H49" s="1178"/>
      <c r="I49" s="86">
        <v>3581</v>
      </c>
      <c r="J49" s="87">
        <v>4127</v>
      </c>
      <c r="K49" s="87">
        <v>4447</v>
      </c>
      <c r="L49" s="87">
        <v>5366</v>
      </c>
      <c r="M49" s="88">
        <v>4737</v>
      </c>
    </row>
    <row r="50" spans="2:13" ht="27.75" customHeight="1">
      <c r="B50" s="1171"/>
      <c r="C50" s="1172"/>
      <c r="D50" s="85"/>
      <c r="E50" s="1177" t="s">
        <v>34</v>
      </c>
      <c r="F50" s="1177"/>
      <c r="G50" s="1177"/>
      <c r="H50" s="1178"/>
      <c r="I50" s="86">
        <v>5278</v>
      </c>
      <c r="J50" s="87">
        <v>5461</v>
      </c>
      <c r="K50" s="87">
        <v>6031</v>
      </c>
      <c r="L50" s="87">
        <v>5438</v>
      </c>
      <c r="M50" s="88">
        <v>4797</v>
      </c>
    </row>
    <row r="51" spans="2:13" ht="27.75" customHeight="1">
      <c r="B51" s="1173"/>
      <c r="C51" s="1174"/>
      <c r="D51" s="85"/>
      <c r="E51" s="1177" t="s">
        <v>35</v>
      </c>
      <c r="F51" s="1177"/>
      <c r="G51" s="1177"/>
      <c r="H51" s="1178"/>
      <c r="I51" s="86">
        <v>30618</v>
      </c>
      <c r="J51" s="87">
        <v>30230</v>
      </c>
      <c r="K51" s="87">
        <v>30157</v>
      </c>
      <c r="L51" s="87">
        <v>29954</v>
      </c>
      <c r="M51" s="88">
        <v>29708</v>
      </c>
    </row>
    <row r="52" spans="2:13" ht="27.75" customHeight="1" thickBot="1">
      <c r="B52" s="1181" t="s">
        <v>36</v>
      </c>
      <c r="C52" s="1182"/>
      <c r="D52" s="90"/>
      <c r="E52" s="1183" t="s">
        <v>37</v>
      </c>
      <c r="F52" s="1183"/>
      <c r="G52" s="1183"/>
      <c r="H52" s="1184"/>
      <c r="I52" s="91">
        <v>27419</v>
      </c>
      <c r="J52" s="92">
        <v>23603</v>
      </c>
      <c r="K52" s="92">
        <v>20306</v>
      </c>
      <c r="L52" s="92">
        <v>15934</v>
      </c>
      <c r="M52" s="93">
        <v>14037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58232</v>
      </c>
      <c r="E3" s="116"/>
      <c r="F3" s="117">
        <v>61882</v>
      </c>
      <c r="G3" s="118"/>
      <c r="H3" s="119"/>
    </row>
    <row r="4" spans="1:8">
      <c r="A4" s="120"/>
      <c r="B4" s="121"/>
      <c r="C4" s="122"/>
      <c r="D4" s="123">
        <v>27877</v>
      </c>
      <c r="E4" s="124"/>
      <c r="F4" s="125">
        <v>32175</v>
      </c>
      <c r="G4" s="126"/>
      <c r="H4" s="127"/>
    </row>
    <row r="5" spans="1:8">
      <c r="A5" s="108" t="s">
        <v>508</v>
      </c>
      <c r="B5" s="113"/>
      <c r="C5" s="114"/>
      <c r="D5" s="115">
        <v>38739</v>
      </c>
      <c r="E5" s="116"/>
      <c r="F5" s="117">
        <v>47569</v>
      </c>
      <c r="G5" s="118"/>
      <c r="H5" s="119"/>
    </row>
    <row r="6" spans="1:8">
      <c r="A6" s="120"/>
      <c r="B6" s="121"/>
      <c r="C6" s="122"/>
      <c r="D6" s="123">
        <v>28630</v>
      </c>
      <c r="E6" s="124"/>
      <c r="F6" s="125">
        <v>26255</v>
      </c>
      <c r="G6" s="126"/>
      <c r="H6" s="127"/>
    </row>
    <row r="7" spans="1:8">
      <c r="A7" s="108" t="s">
        <v>509</v>
      </c>
      <c r="B7" s="113"/>
      <c r="C7" s="114"/>
      <c r="D7" s="115">
        <v>35140</v>
      </c>
      <c r="E7" s="116"/>
      <c r="F7" s="117">
        <v>50880</v>
      </c>
      <c r="G7" s="118"/>
      <c r="H7" s="119"/>
    </row>
    <row r="8" spans="1:8">
      <c r="A8" s="120"/>
      <c r="B8" s="121"/>
      <c r="C8" s="122"/>
      <c r="D8" s="123">
        <v>24906</v>
      </c>
      <c r="E8" s="124"/>
      <c r="F8" s="125">
        <v>26879</v>
      </c>
      <c r="G8" s="126"/>
      <c r="H8" s="127"/>
    </row>
    <row r="9" spans="1:8">
      <c r="A9" s="108" t="s">
        <v>510</v>
      </c>
      <c r="B9" s="113"/>
      <c r="C9" s="114"/>
      <c r="D9" s="115">
        <v>34495</v>
      </c>
      <c r="E9" s="116"/>
      <c r="F9" s="117">
        <v>63956</v>
      </c>
      <c r="G9" s="118"/>
      <c r="H9" s="119"/>
    </row>
    <row r="10" spans="1:8">
      <c r="A10" s="120"/>
      <c r="B10" s="121"/>
      <c r="C10" s="122"/>
      <c r="D10" s="123">
        <v>16463</v>
      </c>
      <c r="E10" s="124"/>
      <c r="F10" s="125">
        <v>29239</v>
      </c>
      <c r="G10" s="126"/>
      <c r="H10" s="127"/>
    </row>
    <row r="11" spans="1:8">
      <c r="A11" s="108" t="s">
        <v>511</v>
      </c>
      <c r="B11" s="113"/>
      <c r="C11" s="114"/>
      <c r="D11" s="115">
        <v>40290</v>
      </c>
      <c r="E11" s="116"/>
      <c r="F11" s="117">
        <v>66255</v>
      </c>
      <c r="G11" s="118"/>
      <c r="H11" s="119"/>
    </row>
    <row r="12" spans="1:8">
      <c r="A12" s="120"/>
      <c r="B12" s="121"/>
      <c r="C12" s="128"/>
      <c r="D12" s="123">
        <v>26150</v>
      </c>
      <c r="E12" s="124"/>
      <c r="F12" s="125">
        <v>31822</v>
      </c>
      <c r="G12" s="126"/>
      <c r="H12" s="127"/>
    </row>
    <row r="13" spans="1:8">
      <c r="A13" s="108"/>
      <c r="B13" s="113"/>
      <c r="C13" s="129"/>
      <c r="D13" s="130">
        <v>41379</v>
      </c>
      <c r="E13" s="131"/>
      <c r="F13" s="132">
        <v>58108</v>
      </c>
      <c r="G13" s="133"/>
      <c r="H13" s="119"/>
    </row>
    <row r="14" spans="1:8">
      <c r="A14" s="120"/>
      <c r="B14" s="121"/>
      <c r="C14" s="122"/>
      <c r="D14" s="123">
        <v>24805</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-1.43</v>
      </c>
      <c r="C19" s="134">
        <f>ROUND(VALUE(SUBSTITUTE(実質収支比率等に係る経年分析!G$48,"▲","-")),2)</f>
        <v>0.26</v>
      </c>
      <c r="D19" s="134">
        <f>ROUND(VALUE(SUBSTITUTE(実質収支比率等に係る経年分析!H$48,"▲","-")),2)</f>
        <v>0.28000000000000003</v>
      </c>
      <c r="E19" s="134">
        <f>ROUND(VALUE(SUBSTITUTE(実質収支比率等に係る経年分析!I$48,"▲","-")),2)</f>
        <v>0.47</v>
      </c>
      <c r="F19" s="134">
        <f>ROUND(VALUE(SUBSTITUTE(実質収支比率等に係る経年分析!J$48,"▲","-")),2)</f>
        <v>0.49</v>
      </c>
    </row>
    <row r="20" spans="1:11">
      <c r="A20" s="134" t="s">
        <v>42</v>
      </c>
      <c r="B20" s="134">
        <f>ROUND(VALUE(SUBSTITUTE(実質収支比率等に係る経年分析!F$47,"▲","-")),2)</f>
        <v>5.36</v>
      </c>
      <c r="C20" s="134">
        <f>ROUND(VALUE(SUBSTITUTE(実質収支比率等に係る経年分析!G$47,"▲","-")),2)</f>
        <v>8.02</v>
      </c>
      <c r="D20" s="134">
        <f>ROUND(VALUE(SUBSTITUTE(実質収支比率等に係る経年分析!H$47,"▲","-")),2)</f>
        <v>7.83</v>
      </c>
      <c r="E20" s="134">
        <f>ROUND(VALUE(SUBSTITUTE(実質収支比率等に係る経年分析!I$47,"▲","-")),2)</f>
        <v>10.58</v>
      </c>
      <c r="F20" s="134">
        <f>ROUND(VALUE(SUBSTITUTE(実質収支比率等に係る経年分析!J$47,"▲","-")),2)</f>
        <v>9.91</v>
      </c>
    </row>
    <row r="21" spans="1:11">
      <c r="A21" s="134" t="s">
        <v>43</v>
      </c>
      <c r="B21" s="134">
        <f>IF(ISNUMBER(VALUE(SUBSTITUTE(実質収支比率等に係る経年分析!F$49,"▲","-"))),ROUND(VALUE(SUBSTITUTE(実質収支比率等に係る経年分析!F$49,"▲","-")),2),NA())</f>
        <v>4.34</v>
      </c>
      <c r="C21" s="134">
        <f>IF(ISNUMBER(VALUE(SUBSTITUTE(実質収支比率等に係る経年分析!G$49,"▲","-"))),ROUND(VALUE(SUBSTITUTE(実質収支比率等に係る経年分析!G$49,"▲","-")),2),NA())</f>
        <v>4.33</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3.66</v>
      </c>
      <c r="F21" s="134">
        <f>IF(ISNUMBER(VALUE(SUBSTITUTE(実質収支比率等に係る経年分析!J$49,"▲","-"))),ROUND(VALUE(SUBSTITUTE(実質収支比率等に係る経年分析!J$49,"▲","-")),2),NA())</f>
        <v>-0.31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4.8600000000000003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4.3099999999999996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3.65</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3.08</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公園墓地事業特別会計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38.71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3222</v>
      </c>
      <c r="E42" s="136"/>
      <c r="F42" s="136"/>
      <c r="G42" s="136">
        <f>'実質公債費比率（分子）の構造'!L$52</f>
        <v>3183</v>
      </c>
      <c r="H42" s="136"/>
      <c r="I42" s="136"/>
      <c r="J42" s="136">
        <f>'実質公債費比率（分子）の構造'!M$52</f>
        <v>3328</v>
      </c>
      <c r="K42" s="136"/>
      <c r="L42" s="136"/>
      <c r="M42" s="136">
        <f>'実質公債費比率（分子）の構造'!N$52</f>
        <v>3223</v>
      </c>
      <c r="N42" s="136"/>
      <c r="O42" s="136"/>
      <c r="P42" s="136">
        <f>'実質公債費比率（分子）の構造'!O$52</f>
        <v>3251</v>
      </c>
    </row>
    <row r="43" spans="1:16">
      <c r="A43" s="136" t="s">
        <v>51</v>
      </c>
      <c r="B43" s="136">
        <f>'実質公債費比率（分子）の構造'!K$51</f>
        <v>12</v>
      </c>
      <c r="C43" s="136"/>
      <c r="D43" s="136"/>
      <c r="E43" s="136">
        <f>'実質公債費比率（分子）の構造'!L$51</f>
        <v>5</v>
      </c>
      <c r="F43" s="136"/>
      <c r="G43" s="136"/>
      <c r="H43" s="136">
        <f>'実質公債費比率（分子）の構造'!M$51</f>
        <v>8</v>
      </c>
      <c r="I43" s="136"/>
      <c r="J43" s="136"/>
      <c r="K43" s="136">
        <f>'実質公債費比率（分子）の構造'!N$51</f>
        <v>5</v>
      </c>
      <c r="L43" s="136"/>
      <c r="M43" s="136"/>
      <c r="N43" s="136">
        <f>'実質公債費比率（分子）の構造'!O$51</f>
        <v>4</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0</v>
      </c>
      <c r="O45" s="136"/>
      <c r="P45" s="136"/>
    </row>
    <row r="46" spans="1:16">
      <c r="A46" s="136" t="s">
        <v>54</v>
      </c>
      <c r="B46" s="136">
        <f>'実質公債費比率（分子）の構造'!K$48</f>
        <v>918</v>
      </c>
      <c r="C46" s="136"/>
      <c r="D46" s="136"/>
      <c r="E46" s="136">
        <f>'実質公債費比率（分子）の構造'!L$48</f>
        <v>895</v>
      </c>
      <c r="F46" s="136"/>
      <c r="G46" s="136"/>
      <c r="H46" s="136">
        <f>'実質公債費比率（分子）の構造'!M$48</f>
        <v>849</v>
      </c>
      <c r="I46" s="136"/>
      <c r="J46" s="136"/>
      <c r="K46" s="136">
        <f>'実質公債費比率（分子）の構造'!N$48</f>
        <v>532</v>
      </c>
      <c r="L46" s="136"/>
      <c r="M46" s="136"/>
      <c r="N46" s="136">
        <f>'実質公債費比率（分子）の構造'!O$48</f>
        <v>485</v>
      </c>
      <c r="O46" s="136"/>
      <c r="P46" s="136"/>
    </row>
    <row r="47" spans="1:16">
      <c r="A47" s="136" t="s">
        <v>55</v>
      </c>
      <c r="B47" s="136">
        <f>'実質公債費比率（分子）の構造'!K$47</f>
        <v>9</v>
      </c>
      <c r="C47" s="136"/>
      <c r="D47" s="136"/>
      <c r="E47" s="136">
        <f>'実質公債費比率（分子）の構造'!L$47</f>
        <v>9</v>
      </c>
      <c r="F47" s="136"/>
      <c r="G47" s="136"/>
      <c r="H47" s="136">
        <f>'実質公債費比率（分子）の構造'!M$47</f>
        <v>9</v>
      </c>
      <c r="I47" s="136"/>
      <c r="J47" s="136"/>
      <c r="K47" s="136">
        <f>'実質公債費比率（分子）の構造'!N$47</f>
        <v>9</v>
      </c>
      <c r="L47" s="136"/>
      <c r="M47" s="136"/>
      <c r="N47" s="136">
        <f>'実質公債費比率（分子）の構造'!O$47</f>
        <v>9</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4092</v>
      </c>
      <c r="C49" s="136"/>
      <c r="D49" s="136"/>
      <c r="E49" s="136">
        <f>'実質公債費比率（分子）の構造'!L$45</f>
        <v>4052</v>
      </c>
      <c r="F49" s="136"/>
      <c r="G49" s="136"/>
      <c r="H49" s="136">
        <f>'実質公債費比率（分子）の構造'!M$45</f>
        <v>4169</v>
      </c>
      <c r="I49" s="136"/>
      <c r="J49" s="136"/>
      <c r="K49" s="136">
        <f>'実質公債費比率（分子）の構造'!N$45</f>
        <v>4186</v>
      </c>
      <c r="L49" s="136"/>
      <c r="M49" s="136"/>
      <c r="N49" s="136">
        <f>'実質公債費比率（分子）の構造'!O$45</f>
        <v>4724</v>
      </c>
      <c r="O49" s="136"/>
      <c r="P49" s="136"/>
    </row>
    <row r="50" spans="1:16">
      <c r="A50" s="136" t="s">
        <v>58</v>
      </c>
      <c r="B50" s="136" t="e">
        <f>NA()</f>
        <v>#N/A</v>
      </c>
      <c r="C50" s="136">
        <f>IF(ISNUMBER('実質公債費比率（分子）の構造'!K$53),'実質公債費比率（分子）の構造'!K$53,NA())</f>
        <v>1809</v>
      </c>
      <c r="D50" s="136" t="e">
        <f>NA()</f>
        <v>#N/A</v>
      </c>
      <c r="E50" s="136" t="e">
        <f>NA()</f>
        <v>#N/A</v>
      </c>
      <c r="F50" s="136">
        <f>IF(ISNUMBER('実質公債費比率（分子）の構造'!L$53),'実質公債費比率（分子）の構造'!L$53,NA())</f>
        <v>1778</v>
      </c>
      <c r="G50" s="136" t="e">
        <f>NA()</f>
        <v>#N/A</v>
      </c>
      <c r="H50" s="136" t="e">
        <f>NA()</f>
        <v>#N/A</v>
      </c>
      <c r="I50" s="136">
        <f>IF(ISNUMBER('実質公債費比率（分子）の構造'!M$53),'実質公債費比率（分子）の構造'!M$53,NA())</f>
        <v>1707</v>
      </c>
      <c r="J50" s="136" t="e">
        <f>NA()</f>
        <v>#N/A</v>
      </c>
      <c r="K50" s="136" t="e">
        <f>NA()</f>
        <v>#N/A</v>
      </c>
      <c r="L50" s="136">
        <f>IF(ISNUMBER('実質公債費比率（分子）の構造'!N$53),'実質公債費比率（分子）の構造'!N$53,NA())</f>
        <v>1509</v>
      </c>
      <c r="M50" s="136" t="e">
        <f>NA()</f>
        <v>#N/A</v>
      </c>
      <c r="N50" s="136" t="e">
        <f>NA()</f>
        <v>#N/A</v>
      </c>
      <c r="O50" s="136">
        <f>IF(ISNUMBER('実質公債費比率（分子）の構造'!O$53),'実質公債費比率（分子）の構造'!O$53,NA())</f>
        <v>1971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30618</v>
      </c>
      <c r="E56" s="135"/>
      <c r="F56" s="135"/>
      <c r="G56" s="135">
        <f>'将来負担比率（分子）の構造'!J$51</f>
        <v>30230</v>
      </c>
      <c r="H56" s="135"/>
      <c r="I56" s="135"/>
      <c r="J56" s="135">
        <f>'将来負担比率（分子）の構造'!K$51</f>
        <v>30157</v>
      </c>
      <c r="K56" s="135"/>
      <c r="L56" s="135"/>
      <c r="M56" s="135">
        <f>'将来負担比率（分子）の構造'!L$51</f>
        <v>29954</v>
      </c>
      <c r="N56" s="135"/>
      <c r="O56" s="135"/>
      <c r="P56" s="135">
        <f>'将来負担比率（分子）の構造'!M$51</f>
        <v>29708</v>
      </c>
    </row>
    <row r="57" spans="1:16">
      <c r="A57" s="135" t="s">
        <v>34</v>
      </c>
      <c r="B57" s="135"/>
      <c r="C57" s="135"/>
      <c r="D57" s="135">
        <f>'将来負担比率（分子）の構造'!I$50</f>
        <v>5278</v>
      </c>
      <c r="E57" s="135"/>
      <c r="F57" s="135"/>
      <c r="G57" s="135">
        <f>'将来負担比率（分子）の構造'!J$50</f>
        <v>5461</v>
      </c>
      <c r="H57" s="135"/>
      <c r="I57" s="135"/>
      <c r="J57" s="135">
        <f>'将来負担比率（分子）の構造'!K$50</f>
        <v>6031</v>
      </c>
      <c r="K57" s="135"/>
      <c r="L57" s="135"/>
      <c r="M57" s="135">
        <f>'将来負担比率（分子）の構造'!L$50</f>
        <v>5438</v>
      </c>
      <c r="N57" s="135"/>
      <c r="O57" s="135"/>
      <c r="P57" s="135">
        <f>'将来負担比率（分子）の構造'!M$50</f>
        <v>4797</v>
      </c>
    </row>
    <row r="58" spans="1:16">
      <c r="A58" s="135" t="s">
        <v>33</v>
      </c>
      <c r="B58" s="135"/>
      <c r="C58" s="135"/>
      <c r="D58" s="135">
        <f>'将来負担比率（分子）の構造'!I$49</f>
        <v>3581</v>
      </c>
      <c r="E58" s="135"/>
      <c r="F58" s="135"/>
      <c r="G58" s="135">
        <f>'将来負担比率（分子）の構造'!J$49</f>
        <v>4127</v>
      </c>
      <c r="H58" s="135"/>
      <c r="I58" s="135"/>
      <c r="J58" s="135">
        <f>'将来負担比率（分子）の構造'!K$49</f>
        <v>4447</v>
      </c>
      <c r="K58" s="135"/>
      <c r="L58" s="135"/>
      <c r="M58" s="135">
        <f>'将来負担比率（分子）の構造'!L$49</f>
        <v>5366</v>
      </c>
      <c r="N58" s="135"/>
      <c r="O58" s="135"/>
      <c r="P58" s="135">
        <f>'将来負担比率（分子）の構造'!M$49</f>
        <v>4737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745</v>
      </c>
      <c r="C61" s="135"/>
      <c r="D61" s="135"/>
      <c r="E61" s="135">
        <f>'将来負担比率（分子）の構造'!J$46</f>
        <v>602</v>
      </c>
      <c r="F61" s="135"/>
      <c r="G61" s="135"/>
      <c r="H61" s="135">
        <f>'将来負担比率（分子）の構造'!K$46</f>
        <v>347</v>
      </c>
      <c r="I61" s="135"/>
      <c r="J61" s="135"/>
      <c r="K61" s="135">
        <f>'将来負担比率（分子）の構造'!L$46</f>
        <v>2</v>
      </c>
      <c r="L61" s="135"/>
      <c r="M61" s="135"/>
      <c r="N61" s="135">
        <f>'将来負担比率（分子）の構造'!M$46</f>
        <v>5</v>
      </c>
      <c r="O61" s="135"/>
      <c r="P61" s="135"/>
    </row>
    <row r="62" spans="1:16">
      <c r="A62" s="135" t="s">
        <v>28</v>
      </c>
      <c r="B62" s="135">
        <f>'将来負担比率（分子）の構造'!I$45</f>
        <v>6397</v>
      </c>
      <c r="C62" s="135"/>
      <c r="D62" s="135"/>
      <c r="E62" s="135">
        <f>'将来負担比率（分子）の構造'!J$45</f>
        <v>6077</v>
      </c>
      <c r="F62" s="135"/>
      <c r="G62" s="135"/>
      <c r="H62" s="135">
        <f>'将来負担比率（分子）の構造'!K$45</f>
        <v>5775</v>
      </c>
      <c r="I62" s="135"/>
      <c r="J62" s="135"/>
      <c r="K62" s="135">
        <f>'将来負担比率（分子）の構造'!L$45</f>
        <v>5178</v>
      </c>
      <c r="L62" s="135"/>
      <c r="M62" s="135"/>
      <c r="N62" s="135">
        <f>'将来負担比率（分子）の構造'!M$45</f>
        <v>4753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145</v>
      </c>
      <c r="O63" s="135"/>
      <c r="P63" s="135"/>
    </row>
    <row r="64" spans="1:16">
      <c r="A64" s="135" t="s">
        <v>26</v>
      </c>
      <c r="B64" s="135">
        <f>'将来負担比率（分子）の構造'!I$43</f>
        <v>11927</v>
      </c>
      <c r="C64" s="135"/>
      <c r="D64" s="135"/>
      <c r="E64" s="135">
        <f>'将来負担比率（分子）の構造'!J$43</f>
        <v>12252</v>
      </c>
      <c r="F64" s="135"/>
      <c r="G64" s="135"/>
      <c r="H64" s="135">
        <f>'将来負担比率（分子）の構造'!K$43</f>
        <v>12492</v>
      </c>
      <c r="I64" s="135"/>
      <c r="J64" s="135"/>
      <c r="K64" s="135">
        <f>'将来負担比率（分子）の構造'!L$43</f>
        <v>10216</v>
      </c>
      <c r="L64" s="135"/>
      <c r="M64" s="135"/>
      <c r="N64" s="135">
        <f>'将来負担比率（分子）の構造'!M$43</f>
        <v>8081</v>
      </c>
      <c r="O64" s="135"/>
      <c r="P64" s="135"/>
    </row>
    <row r="65" spans="1:16">
      <c r="A65" s="135" t="s">
        <v>25</v>
      </c>
      <c r="B65" s="135">
        <f>'将来負担比率（分子）の構造'!I$42</f>
        <v>8219</v>
      </c>
      <c r="C65" s="135"/>
      <c r="D65" s="135"/>
      <c r="E65" s="135">
        <f>'将来負担比率（分子）の構造'!J$42</f>
        <v>6207</v>
      </c>
      <c r="F65" s="135"/>
      <c r="G65" s="135"/>
      <c r="H65" s="135">
        <f>'将来負担比率（分子）の構造'!K$42</f>
        <v>4929</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39609</v>
      </c>
      <c r="C66" s="135"/>
      <c r="D66" s="135"/>
      <c r="E66" s="135">
        <f>'将来負担比率（分子）の構造'!J$41</f>
        <v>38283</v>
      </c>
      <c r="F66" s="135"/>
      <c r="G66" s="135"/>
      <c r="H66" s="135">
        <f>'将来負担比率（分子）の構造'!K$41</f>
        <v>37398</v>
      </c>
      <c r="I66" s="135"/>
      <c r="J66" s="135"/>
      <c r="K66" s="135">
        <f>'将来負担比率（分子）の構造'!L$41</f>
        <v>41295</v>
      </c>
      <c r="L66" s="135"/>
      <c r="M66" s="135"/>
      <c r="N66" s="135">
        <f>'将来負担比率（分子）の構造'!M$41</f>
        <v>40295</v>
      </c>
      <c r="O66" s="135"/>
      <c r="P66" s="135"/>
    </row>
    <row r="67" spans="1:16">
      <c r="A67" s="135" t="s">
        <v>62</v>
      </c>
      <c r="B67" s="135" t="e">
        <f>NA()</f>
        <v>#N/A</v>
      </c>
      <c r="C67" s="135">
        <f>IF(ISNUMBER('将来負担比率（分子）の構造'!I$52), IF('将来負担比率（分子）の構造'!I$52 &lt; 0, 0, '将来負担比率（分子）の構造'!I$52), NA())</f>
        <v>27419</v>
      </c>
      <c r="D67" s="135" t="e">
        <f>NA()</f>
        <v>#N/A</v>
      </c>
      <c r="E67" s="135" t="e">
        <f>NA()</f>
        <v>#N/A</v>
      </c>
      <c r="F67" s="135">
        <f>IF(ISNUMBER('将来負担比率（分子）の構造'!J$52), IF('将来負担比率（分子）の構造'!J$52 &lt; 0, 0, '将来負担比率（分子）の構造'!J$52), NA())</f>
        <v>23603</v>
      </c>
      <c r="G67" s="135" t="e">
        <f>NA()</f>
        <v>#N/A</v>
      </c>
      <c r="H67" s="135" t="e">
        <f>NA()</f>
        <v>#N/A</v>
      </c>
      <c r="I67" s="135">
        <f>IF(ISNUMBER('将来負担比率（分子）の構造'!K$52), IF('将来負担比率（分子）の構造'!K$52 &lt; 0, 0, '将来負担比率（分子）の構造'!K$52), NA())</f>
        <v>20306</v>
      </c>
      <c r="J67" s="135" t="e">
        <f>NA()</f>
        <v>#N/A</v>
      </c>
      <c r="K67" s="135" t="e">
        <f>NA()</f>
        <v>#N/A</v>
      </c>
      <c r="L67" s="135">
        <f>IF(ISNUMBER('将来負担比率（分子）の構造'!L$52), IF('将来負担比率（分子）の構造'!L$52 &lt; 0, 0, '将来負担比率（分子）の構造'!L$52), NA())</f>
        <v>15934</v>
      </c>
      <c r="M67" s="135" t="e">
        <f>NA()</f>
        <v>#N/A</v>
      </c>
      <c r="N67" s="135" t="e">
        <f>NA()</f>
        <v>#N/A</v>
      </c>
      <c r="O67" s="135">
        <f>IF(ISNUMBER('将来負担比率（分子）の構造'!M$52), IF('将来負担比率（分子）の構造'!M$52 &lt; 0, 0, '将来負担比率（分子）の構造'!M$52), NA())</f>
        <v>14037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12022551</v>
      </c>
      <c r="S5" s="583"/>
      <c r="T5" s="583"/>
      <c r="U5" s="583"/>
      <c r="V5" s="583"/>
      <c r="W5" s="583"/>
      <c r="X5" s="583"/>
      <c r="Y5" s="584"/>
      <c r="Z5" s="585">
        <v>39.200000000000003</v>
      </c>
      <c r="AA5" s="585"/>
      <c r="AB5" s="585"/>
      <c r="AC5" s="585"/>
      <c r="AD5" s="586">
        <v>11270186</v>
      </c>
      <c r="AE5" s="586"/>
      <c r="AF5" s="586"/>
      <c r="AG5" s="586"/>
      <c r="AH5" s="586"/>
      <c r="AI5" s="586"/>
      <c r="AJ5" s="586"/>
      <c r="AK5" s="586"/>
      <c r="AL5" s="587">
        <v>66.7</v>
      </c>
      <c r="AM5" s="588"/>
      <c r="AN5" s="588"/>
      <c r="AO5" s="589"/>
      <c r="AP5" s="579" t="s">
        <v>206</v>
      </c>
      <c r="AQ5" s="580"/>
      <c r="AR5" s="580"/>
      <c r="AS5" s="580"/>
      <c r="AT5" s="580"/>
      <c r="AU5" s="580"/>
      <c r="AV5" s="580"/>
      <c r="AW5" s="580"/>
      <c r="AX5" s="580"/>
      <c r="AY5" s="580"/>
      <c r="AZ5" s="580"/>
      <c r="BA5" s="580"/>
      <c r="BB5" s="580"/>
      <c r="BC5" s="580"/>
      <c r="BD5" s="580"/>
      <c r="BE5" s="580"/>
      <c r="BF5" s="581"/>
      <c r="BG5" s="593">
        <v>11269574</v>
      </c>
      <c r="BH5" s="594"/>
      <c r="BI5" s="594"/>
      <c r="BJ5" s="594"/>
      <c r="BK5" s="594"/>
      <c r="BL5" s="594"/>
      <c r="BM5" s="594"/>
      <c r="BN5" s="595"/>
      <c r="BO5" s="596">
        <v>93.7</v>
      </c>
      <c r="BP5" s="596"/>
      <c r="BQ5" s="596"/>
      <c r="BR5" s="596"/>
      <c r="BS5" s="597">
        <v>136864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168164</v>
      </c>
      <c r="S6" s="594"/>
      <c r="T6" s="594"/>
      <c r="U6" s="594"/>
      <c r="V6" s="594"/>
      <c r="W6" s="594"/>
      <c r="X6" s="594"/>
      <c r="Y6" s="595"/>
      <c r="Z6" s="596">
        <v>0.5</v>
      </c>
      <c r="AA6" s="596"/>
      <c r="AB6" s="596"/>
      <c r="AC6" s="596"/>
      <c r="AD6" s="597">
        <v>168164</v>
      </c>
      <c r="AE6" s="597"/>
      <c r="AF6" s="597"/>
      <c r="AG6" s="597"/>
      <c r="AH6" s="597"/>
      <c r="AI6" s="597"/>
      <c r="AJ6" s="597"/>
      <c r="AK6" s="597"/>
      <c r="AL6" s="598">
        <v>1</v>
      </c>
      <c r="AM6" s="599"/>
      <c r="AN6" s="599"/>
      <c r="AO6" s="600"/>
      <c r="AP6" s="590" t="s">
        <v>211</v>
      </c>
      <c r="AQ6" s="591"/>
      <c r="AR6" s="591"/>
      <c r="AS6" s="591"/>
      <c r="AT6" s="591"/>
      <c r="AU6" s="591"/>
      <c r="AV6" s="591"/>
      <c r="AW6" s="591"/>
      <c r="AX6" s="591"/>
      <c r="AY6" s="591"/>
      <c r="AZ6" s="591"/>
      <c r="BA6" s="591"/>
      <c r="BB6" s="591"/>
      <c r="BC6" s="591"/>
      <c r="BD6" s="591"/>
      <c r="BE6" s="591"/>
      <c r="BF6" s="592"/>
      <c r="BG6" s="593">
        <v>11269574</v>
      </c>
      <c r="BH6" s="594"/>
      <c r="BI6" s="594"/>
      <c r="BJ6" s="594"/>
      <c r="BK6" s="594"/>
      <c r="BL6" s="594"/>
      <c r="BM6" s="594"/>
      <c r="BN6" s="595"/>
      <c r="BO6" s="596">
        <v>93.7</v>
      </c>
      <c r="BP6" s="596"/>
      <c r="BQ6" s="596"/>
      <c r="BR6" s="596"/>
      <c r="BS6" s="597">
        <v>136864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374130</v>
      </c>
      <c r="CS6" s="594"/>
      <c r="CT6" s="594"/>
      <c r="CU6" s="594"/>
      <c r="CV6" s="594"/>
      <c r="CW6" s="594"/>
      <c r="CX6" s="594"/>
      <c r="CY6" s="595"/>
      <c r="CZ6" s="596">
        <v>1.2</v>
      </c>
      <c r="DA6" s="596"/>
      <c r="DB6" s="596"/>
      <c r="DC6" s="596"/>
      <c r="DD6" s="602" t="s">
        <v>213</v>
      </c>
      <c r="DE6" s="594"/>
      <c r="DF6" s="594"/>
      <c r="DG6" s="594"/>
      <c r="DH6" s="594"/>
      <c r="DI6" s="594"/>
      <c r="DJ6" s="594"/>
      <c r="DK6" s="594"/>
      <c r="DL6" s="594"/>
      <c r="DM6" s="594"/>
      <c r="DN6" s="594"/>
      <c r="DO6" s="594"/>
      <c r="DP6" s="595"/>
      <c r="DQ6" s="602">
        <v>374130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33407</v>
      </c>
      <c r="S7" s="594"/>
      <c r="T7" s="594"/>
      <c r="U7" s="594"/>
      <c r="V7" s="594"/>
      <c r="W7" s="594"/>
      <c r="X7" s="594"/>
      <c r="Y7" s="595"/>
      <c r="Z7" s="596">
        <v>0.1</v>
      </c>
      <c r="AA7" s="596"/>
      <c r="AB7" s="596"/>
      <c r="AC7" s="596"/>
      <c r="AD7" s="597">
        <v>33407</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5122435</v>
      </c>
      <c r="BH7" s="594"/>
      <c r="BI7" s="594"/>
      <c r="BJ7" s="594"/>
      <c r="BK7" s="594"/>
      <c r="BL7" s="594"/>
      <c r="BM7" s="594"/>
      <c r="BN7" s="595"/>
      <c r="BO7" s="596">
        <v>42.6</v>
      </c>
      <c r="BP7" s="596"/>
      <c r="BQ7" s="596"/>
      <c r="BR7" s="596"/>
      <c r="BS7" s="597">
        <v>136864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2941661</v>
      </c>
      <c r="CS7" s="594"/>
      <c r="CT7" s="594"/>
      <c r="CU7" s="594"/>
      <c r="CV7" s="594"/>
      <c r="CW7" s="594"/>
      <c r="CX7" s="594"/>
      <c r="CY7" s="595"/>
      <c r="CZ7" s="596">
        <v>9.6999999999999993</v>
      </c>
      <c r="DA7" s="596"/>
      <c r="DB7" s="596"/>
      <c r="DC7" s="596"/>
      <c r="DD7" s="602">
        <v>26058</v>
      </c>
      <c r="DE7" s="594"/>
      <c r="DF7" s="594"/>
      <c r="DG7" s="594"/>
      <c r="DH7" s="594"/>
      <c r="DI7" s="594"/>
      <c r="DJ7" s="594"/>
      <c r="DK7" s="594"/>
      <c r="DL7" s="594"/>
      <c r="DM7" s="594"/>
      <c r="DN7" s="594"/>
      <c r="DO7" s="594"/>
      <c r="DP7" s="595"/>
      <c r="DQ7" s="602">
        <v>2629133</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147670</v>
      </c>
      <c r="S8" s="594"/>
      <c r="T8" s="594"/>
      <c r="U8" s="594"/>
      <c r="V8" s="594"/>
      <c r="W8" s="594"/>
      <c r="X8" s="594"/>
      <c r="Y8" s="595"/>
      <c r="Z8" s="596">
        <v>0.5</v>
      </c>
      <c r="AA8" s="596"/>
      <c r="AB8" s="596"/>
      <c r="AC8" s="596"/>
      <c r="AD8" s="597">
        <v>147670</v>
      </c>
      <c r="AE8" s="597"/>
      <c r="AF8" s="597"/>
      <c r="AG8" s="597"/>
      <c r="AH8" s="597"/>
      <c r="AI8" s="597"/>
      <c r="AJ8" s="597"/>
      <c r="AK8" s="597"/>
      <c r="AL8" s="598">
        <v>0.9</v>
      </c>
      <c r="AM8" s="599"/>
      <c r="AN8" s="599"/>
      <c r="AO8" s="600"/>
      <c r="AP8" s="590" t="s">
        <v>218</v>
      </c>
      <c r="AQ8" s="591"/>
      <c r="AR8" s="591"/>
      <c r="AS8" s="591"/>
      <c r="AT8" s="591"/>
      <c r="AU8" s="591"/>
      <c r="AV8" s="591"/>
      <c r="AW8" s="591"/>
      <c r="AX8" s="591"/>
      <c r="AY8" s="591"/>
      <c r="AZ8" s="591"/>
      <c r="BA8" s="591"/>
      <c r="BB8" s="591"/>
      <c r="BC8" s="591"/>
      <c r="BD8" s="591"/>
      <c r="BE8" s="591"/>
      <c r="BF8" s="592"/>
      <c r="BG8" s="593">
        <v>138922</v>
      </c>
      <c r="BH8" s="594"/>
      <c r="BI8" s="594"/>
      <c r="BJ8" s="594"/>
      <c r="BK8" s="594"/>
      <c r="BL8" s="594"/>
      <c r="BM8" s="594"/>
      <c r="BN8" s="595"/>
      <c r="BO8" s="596">
        <v>1.2</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11594418</v>
      </c>
      <c r="CS8" s="594"/>
      <c r="CT8" s="594"/>
      <c r="CU8" s="594"/>
      <c r="CV8" s="594"/>
      <c r="CW8" s="594"/>
      <c r="CX8" s="594"/>
      <c r="CY8" s="595"/>
      <c r="CZ8" s="596">
        <v>38.1</v>
      </c>
      <c r="DA8" s="596"/>
      <c r="DB8" s="596"/>
      <c r="DC8" s="596"/>
      <c r="DD8" s="602">
        <v>20176</v>
      </c>
      <c r="DE8" s="594"/>
      <c r="DF8" s="594"/>
      <c r="DG8" s="594"/>
      <c r="DH8" s="594"/>
      <c r="DI8" s="594"/>
      <c r="DJ8" s="594"/>
      <c r="DK8" s="594"/>
      <c r="DL8" s="594"/>
      <c r="DM8" s="594"/>
      <c r="DN8" s="594"/>
      <c r="DO8" s="594"/>
      <c r="DP8" s="595"/>
      <c r="DQ8" s="602">
        <v>5452493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80056</v>
      </c>
      <c r="S9" s="594"/>
      <c r="T9" s="594"/>
      <c r="U9" s="594"/>
      <c r="V9" s="594"/>
      <c r="W9" s="594"/>
      <c r="X9" s="594"/>
      <c r="Y9" s="595"/>
      <c r="Z9" s="596">
        <v>0.3</v>
      </c>
      <c r="AA9" s="596"/>
      <c r="AB9" s="596"/>
      <c r="AC9" s="596"/>
      <c r="AD9" s="597">
        <v>80056</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3865521</v>
      </c>
      <c r="BH9" s="594"/>
      <c r="BI9" s="594"/>
      <c r="BJ9" s="594"/>
      <c r="BK9" s="594"/>
      <c r="BL9" s="594"/>
      <c r="BM9" s="594"/>
      <c r="BN9" s="595"/>
      <c r="BO9" s="596">
        <v>32.200000000000003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2226645</v>
      </c>
      <c r="CS9" s="594"/>
      <c r="CT9" s="594"/>
      <c r="CU9" s="594"/>
      <c r="CV9" s="594"/>
      <c r="CW9" s="594"/>
      <c r="CX9" s="594"/>
      <c r="CY9" s="595"/>
      <c r="CZ9" s="596">
        <v>7.3</v>
      </c>
      <c r="DA9" s="596"/>
      <c r="DB9" s="596"/>
      <c r="DC9" s="596"/>
      <c r="DD9" s="602">
        <v>157543</v>
      </c>
      <c r="DE9" s="594"/>
      <c r="DF9" s="594"/>
      <c r="DG9" s="594"/>
      <c r="DH9" s="594"/>
      <c r="DI9" s="594"/>
      <c r="DJ9" s="594"/>
      <c r="DK9" s="594"/>
      <c r="DL9" s="594"/>
      <c r="DM9" s="594"/>
      <c r="DN9" s="594"/>
      <c r="DO9" s="594"/>
      <c r="DP9" s="595"/>
      <c r="DQ9" s="602">
        <v>1807937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952768</v>
      </c>
      <c r="S10" s="594"/>
      <c r="T10" s="594"/>
      <c r="U10" s="594"/>
      <c r="V10" s="594"/>
      <c r="W10" s="594"/>
      <c r="X10" s="594"/>
      <c r="Y10" s="595"/>
      <c r="Z10" s="596">
        <v>3.1</v>
      </c>
      <c r="AA10" s="596"/>
      <c r="AB10" s="596"/>
      <c r="AC10" s="596"/>
      <c r="AD10" s="597">
        <v>952768</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278261</v>
      </c>
      <c r="BH10" s="594"/>
      <c r="BI10" s="594"/>
      <c r="BJ10" s="594"/>
      <c r="BK10" s="594"/>
      <c r="BL10" s="594"/>
      <c r="BM10" s="594"/>
      <c r="BN10" s="595"/>
      <c r="BO10" s="596">
        <v>2.2999999999999998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43327</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23327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3071</v>
      </c>
      <c r="S11" s="594"/>
      <c r="T11" s="594"/>
      <c r="U11" s="594"/>
      <c r="V11" s="594"/>
      <c r="W11" s="594"/>
      <c r="X11" s="594"/>
      <c r="Y11" s="595"/>
      <c r="Z11" s="596">
        <v>0</v>
      </c>
      <c r="AA11" s="596"/>
      <c r="AB11" s="596"/>
      <c r="AC11" s="596"/>
      <c r="AD11" s="597">
        <v>3071</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839731</v>
      </c>
      <c r="BH11" s="594"/>
      <c r="BI11" s="594"/>
      <c r="BJ11" s="594"/>
      <c r="BK11" s="594"/>
      <c r="BL11" s="594"/>
      <c r="BM11" s="594"/>
      <c r="BN11" s="595"/>
      <c r="BO11" s="596">
        <v>7</v>
      </c>
      <c r="BP11" s="596"/>
      <c r="BQ11" s="596"/>
      <c r="BR11" s="596"/>
      <c r="BS11" s="602">
        <v>136864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225807</v>
      </c>
      <c r="CS11" s="594"/>
      <c r="CT11" s="594"/>
      <c r="CU11" s="594"/>
      <c r="CV11" s="594"/>
      <c r="CW11" s="594"/>
      <c r="CX11" s="594"/>
      <c r="CY11" s="595"/>
      <c r="CZ11" s="596">
        <v>0.7</v>
      </c>
      <c r="DA11" s="596"/>
      <c r="DB11" s="596"/>
      <c r="DC11" s="596"/>
      <c r="DD11" s="602">
        <v>51387</v>
      </c>
      <c r="DE11" s="594"/>
      <c r="DF11" s="594"/>
      <c r="DG11" s="594"/>
      <c r="DH11" s="594"/>
      <c r="DI11" s="594"/>
      <c r="DJ11" s="594"/>
      <c r="DK11" s="594"/>
      <c r="DL11" s="594"/>
      <c r="DM11" s="594"/>
      <c r="DN11" s="594"/>
      <c r="DO11" s="594"/>
      <c r="DP11" s="595"/>
      <c r="DQ11" s="602">
        <v>176414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5299009</v>
      </c>
      <c r="BH12" s="594"/>
      <c r="BI12" s="594"/>
      <c r="BJ12" s="594"/>
      <c r="BK12" s="594"/>
      <c r="BL12" s="594"/>
      <c r="BM12" s="594"/>
      <c r="BN12" s="595"/>
      <c r="BO12" s="596">
        <v>44.1</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131213</v>
      </c>
      <c r="CS12" s="594"/>
      <c r="CT12" s="594"/>
      <c r="CU12" s="594"/>
      <c r="CV12" s="594"/>
      <c r="CW12" s="594"/>
      <c r="CX12" s="594"/>
      <c r="CY12" s="595"/>
      <c r="CZ12" s="596">
        <v>0.4</v>
      </c>
      <c r="DA12" s="596"/>
      <c r="DB12" s="596"/>
      <c r="DC12" s="596"/>
      <c r="DD12" s="602">
        <v>2502</v>
      </c>
      <c r="DE12" s="594"/>
      <c r="DF12" s="594"/>
      <c r="DG12" s="594"/>
      <c r="DH12" s="594"/>
      <c r="DI12" s="594"/>
      <c r="DJ12" s="594"/>
      <c r="DK12" s="594"/>
      <c r="DL12" s="594"/>
      <c r="DM12" s="594"/>
      <c r="DN12" s="594"/>
      <c r="DO12" s="594"/>
      <c r="DP12" s="595"/>
      <c r="DQ12" s="602">
        <v>128338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22124</v>
      </c>
      <c r="S13" s="594"/>
      <c r="T13" s="594"/>
      <c r="U13" s="594"/>
      <c r="V13" s="594"/>
      <c r="W13" s="594"/>
      <c r="X13" s="594"/>
      <c r="Y13" s="595"/>
      <c r="Z13" s="596">
        <v>0.1</v>
      </c>
      <c r="AA13" s="596"/>
      <c r="AB13" s="596"/>
      <c r="AC13" s="596"/>
      <c r="AD13" s="597">
        <v>22124</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5237770</v>
      </c>
      <c r="BH13" s="594"/>
      <c r="BI13" s="594"/>
      <c r="BJ13" s="594"/>
      <c r="BK13" s="594"/>
      <c r="BL13" s="594"/>
      <c r="BM13" s="594"/>
      <c r="BN13" s="595"/>
      <c r="BO13" s="596">
        <v>43.6</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3255231</v>
      </c>
      <c r="CS13" s="594"/>
      <c r="CT13" s="594"/>
      <c r="CU13" s="594"/>
      <c r="CV13" s="594"/>
      <c r="CW13" s="594"/>
      <c r="CX13" s="594"/>
      <c r="CY13" s="595"/>
      <c r="CZ13" s="596">
        <v>10.7</v>
      </c>
      <c r="DA13" s="596"/>
      <c r="DB13" s="596"/>
      <c r="DC13" s="596"/>
      <c r="DD13" s="602">
        <v>1443716</v>
      </c>
      <c r="DE13" s="594"/>
      <c r="DF13" s="594"/>
      <c r="DG13" s="594"/>
      <c r="DH13" s="594"/>
      <c r="DI13" s="594"/>
      <c r="DJ13" s="594"/>
      <c r="DK13" s="594"/>
      <c r="DL13" s="594"/>
      <c r="DM13" s="594"/>
      <c r="DN13" s="594"/>
      <c r="DO13" s="594"/>
      <c r="DP13" s="595"/>
      <c r="DQ13" s="602">
        <v>2306182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150273</v>
      </c>
      <c r="BH14" s="594"/>
      <c r="BI14" s="594"/>
      <c r="BJ14" s="594"/>
      <c r="BK14" s="594"/>
      <c r="BL14" s="594"/>
      <c r="BM14" s="594"/>
      <c r="BN14" s="595"/>
      <c r="BO14" s="596">
        <v>1.2</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790160</v>
      </c>
      <c r="CS14" s="594"/>
      <c r="CT14" s="594"/>
      <c r="CU14" s="594"/>
      <c r="CV14" s="594"/>
      <c r="CW14" s="594"/>
      <c r="CX14" s="594"/>
      <c r="CY14" s="595"/>
      <c r="CZ14" s="596">
        <v>2.6</v>
      </c>
      <c r="DA14" s="596"/>
      <c r="DB14" s="596"/>
      <c r="DC14" s="596"/>
      <c r="DD14" s="602" t="s">
        <v>219</v>
      </c>
      <c r="DE14" s="594"/>
      <c r="DF14" s="594"/>
      <c r="DG14" s="594"/>
      <c r="DH14" s="594"/>
      <c r="DI14" s="594"/>
      <c r="DJ14" s="594"/>
      <c r="DK14" s="594"/>
      <c r="DL14" s="594"/>
      <c r="DM14" s="594"/>
      <c r="DN14" s="594"/>
      <c r="DO14" s="594"/>
      <c r="DP14" s="595"/>
      <c r="DQ14" s="602">
        <v>777247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45932</v>
      </c>
      <c r="S15" s="594"/>
      <c r="T15" s="594"/>
      <c r="U15" s="594"/>
      <c r="V15" s="594"/>
      <c r="W15" s="594"/>
      <c r="X15" s="594"/>
      <c r="Y15" s="595"/>
      <c r="Z15" s="596">
        <v>0.1</v>
      </c>
      <c r="AA15" s="596"/>
      <c r="AB15" s="596"/>
      <c r="AC15" s="596"/>
      <c r="AD15" s="597">
        <v>45932</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697857</v>
      </c>
      <c r="BH15" s="594"/>
      <c r="BI15" s="594"/>
      <c r="BJ15" s="594"/>
      <c r="BK15" s="594"/>
      <c r="BL15" s="594"/>
      <c r="BM15" s="594"/>
      <c r="BN15" s="595"/>
      <c r="BO15" s="596">
        <v>5.8</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3977954</v>
      </c>
      <c r="CS15" s="594"/>
      <c r="CT15" s="594"/>
      <c r="CU15" s="594"/>
      <c r="CV15" s="594"/>
      <c r="CW15" s="594"/>
      <c r="CX15" s="594"/>
      <c r="CY15" s="595"/>
      <c r="CZ15" s="596">
        <v>13.1</v>
      </c>
      <c r="DA15" s="596"/>
      <c r="DB15" s="596"/>
      <c r="DC15" s="596"/>
      <c r="DD15" s="602">
        <v>1873630</v>
      </c>
      <c r="DE15" s="594"/>
      <c r="DF15" s="594"/>
      <c r="DG15" s="594"/>
      <c r="DH15" s="594"/>
      <c r="DI15" s="594"/>
      <c r="DJ15" s="594"/>
      <c r="DK15" s="594"/>
      <c r="DL15" s="594"/>
      <c r="DM15" s="594"/>
      <c r="DN15" s="594"/>
      <c r="DO15" s="594"/>
      <c r="DP15" s="595"/>
      <c r="DQ15" s="602">
        <v>2637217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4709534</v>
      </c>
      <c r="S16" s="594"/>
      <c r="T16" s="594"/>
      <c r="U16" s="594"/>
      <c r="V16" s="594"/>
      <c r="W16" s="594"/>
      <c r="X16" s="594"/>
      <c r="Y16" s="595"/>
      <c r="Z16" s="596">
        <v>15.4</v>
      </c>
      <c r="AA16" s="596"/>
      <c r="AB16" s="596"/>
      <c r="AC16" s="596"/>
      <c r="AD16" s="597">
        <v>4098245</v>
      </c>
      <c r="AE16" s="597"/>
      <c r="AF16" s="597"/>
      <c r="AG16" s="597"/>
      <c r="AH16" s="597"/>
      <c r="AI16" s="597"/>
      <c r="AJ16" s="597"/>
      <c r="AK16" s="597"/>
      <c r="AL16" s="598">
        <v>24.2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934</v>
      </c>
      <c r="CS16" s="594"/>
      <c r="CT16" s="594"/>
      <c r="CU16" s="594"/>
      <c r="CV16" s="594"/>
      <c r="CW16" s="594"/>
      <c r="CX16" s="594"/>
      <c r="CY16" s="595"/>
      <c r="CZ16" s="596">
        <v>0</v>
      </c>
      <c r="DA16" s="596"/>
      <c r="DB16" s="596"/>
      <c r="DC16" s="596"/>
      <c r="DD16" s="602" t="s">
        <v>219</v>
      </c>
      <c r="DE16" s="594"/>
      <c r="DF16" s="594"/>
      <c r="DG16" s="594"/>
      <c r="DH16" s="594"/>
      <c r="DI16" s="594"/>
      <c r="DJ16" s="594"/>
      <c r="DK16" s="594"/>
      <c r="DL16" s="594"/>
      <c r="DM16" s="594"/>
      <c r="DN16" s="594"/>
      <c r="DO16" s="594"/>
      <c r="DP16" s="595"/>
      <c r="DQ16" s="602">
        <v>206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4098245</v>
      </c>
      <c r="S17" s="594"/>
      <c r="T17" s="594"/>
      <c r="U17" s="594"/>
      <c r="V17" s="594"/>
      <c r="W17" s="594"/>
      <c r="X17" s="594"/>
      <c r="Y17" s="595"/>
      <c r="Z17" s="596">
        <v>13.4</v>
      </c>
      <c r="AA17" s="596"/>
      <c r="AB17" s="596"/>
      <c r="AC17" s="596"/>
      <c r="AD17" s="597">
        <v>4098245</v>
      </c>
      <c r="AE17" s="597"/>
      <c r="AF17" s="597"/>
      <c r="AG17" s="597"/>
      <c r="AH17" s="597"/>
      <c r="AI17" s="597"/>
      <c r="AJ17" s="597"/>
      <c r="AK17" s="597"/>
      <c r="AL17" s="598">
        <v>24.2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4862946</v>
      </c>
      <c r="CS17" s="594"/>
      <c r="CT17" s="594"/>
      <c r="CU17" s="594"/>
      <c r="CV17" s="594"/>
      <c r="CW17" s="594"/>
      <c r="CX17" s="594"/>
      <c r="CY17" s="595"/>
      <c r="CZ17" s="596">
        <v>16</v>
      </c>
      <c r="DA17" s="596"/>
      <c r="DB17" s="596"/>
      <c r="DC17" s="596"/>
      <c r="DD17" s="602" t="s">
        <v>219</v>
      </c>
      <c r="DE17" s="594"/>
      <c r="DF17" s="594"/>
      <c r="DG17" s="594"/>
      <c r="DH17" s="594"/>
      <c r="DI17" s="594"/>
      <c r="DJ17" s="594"/>
      <c r="DK17" s="594"/>
      <c r="DL17" s="594"/>
      <c r="DM17" s="594"/>
      <c r="DN17" s="594"/>
      <c r="DO17" s="594"/>
      <c r="DP17" s="595"/>
      <c r="DQ17" s="602">
        <v>4830653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611289</v>
      </c>
      <c r="S18" s="594"/>
      <c r="T18" s="594"/>
      <c r="U18" s="594"/>
      <c r="V18" s="594"/>
      <c r="W18" s="594"/>
      <c r="X18" s="594"/>
      <c r="Y18" s="595"/>
      <c r="Z18" s="596">
        <v>2</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752977</v>
      </c>
      <c r="BH19" s="594"/>
      <c r="BI19" s="594"/>
      <c r="BJ19" s="594"/>
      <c r="BK19" s="594"/>
      <c r="BL19" s="594"/>
      <c r="BM19" s="594"/>
      <c r="BN19" s="595"/>
      <c r="BO19" s="596">
        <v>6.3</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18185277</v>
      </c>
      <c r="S20" s="594"/>
      <c r="T20" s="594"/>
      <c r="U20" s="594"/>
      <c r="V20" s="594"/>
      <c r="W20" s="594"/>
      <c r="X20" s="594"/>
      <c r="Y20" s="595"/>
      <c r="Z20" s="596">
        <v>59.3</v>
      </c>
      <c r="AA20" s="596"/>
      <c r="AB20" s="596"/>
      <c r="AC20" s="596"/>
      <c r="AD20" s="597">
        <v>16821623</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752977</v>
      </c>
      <c r="BH20" s="594"/>
      <c r="BI20" s="594"/>
      <c r="BJ20" s="594"/>
      <c r="BK20" s="594"/>
      <c r="BL20" s="594"/>
      <c r="BM20" s="594"/>
      <c r="BN20" s="595"/>
      <c r="BO20" s="596">
        <v>6.3</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30424426</v>
      </c>
      <c r="CS20" s="594"/>
      <c r="CT20" s="594"/>
      <c r="CU20" s="594"/>
      <c r="CV20" s="594"/>
      <c r="CW20" s="594"/>
      <c r="CX20" s="594"/>
      <c r="CY20" s="595"/>
      <c r="CZ20" s="596">
        <v>100</v>
      </c>
      <c r="DA20" s="596"/>
      <c r="DB20" s="596"/>
      <c r="DC20" s="596"/>
      <c r="DD20" s="602">
        <v>3575012</v>
      </c>
      <c r="DE20" s="594"/>
      <c r="DF20" s="594"/>
      <c r="DG20" s="594"/>
      <c r="DH20" s="594"/>
      <c r="DI20" s="594"/>
      <c r="DJ20" s="594"/>
      <c r="DK20" s="594"/>
      <c r="DL20" s="594"/>
      <c r="DM20" s="594"/>
      <c r="DN20" s="594"/>
      <c r="DO20" s="594"/>
      <c r="DP20" s="595"/>
      <c r="DQ20" s="602">
        <v>21143277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11569</v>
      </c>
      <c r="S21" s="594"/>
      <c r="T21" s="594"/>
      <c r="U21" s="594"/>
      <c r="V21" s="594"/>
      <c r="W21" s="594"/>
      <c r="X21" s="594"/>
      <c r="Y21" s="595"/>
      <c r="Z21" s="596">
        <v>0</v>
      </c>
      <c r="AA21" s="596"/>
      <c r="AB21" s="596"/>
      <c r="AC21" s="596"/>
      <c r="AD21" s="597">
        <v>11569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612</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318274</v>
      </c>
      <c r="S22" s="594"/>
      <c r="T22" s="594"/>
      <c r="U22" s="594"/>
      <c r="V22" s="594"/>
      <c r="W22" s="594"/>
      <c r="X22" s="594"/>
      <c r="Y22" s="595"/>
      <c r="Z22" s="596">
        <v>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382862</v>
      </c>
      <c r="S23" s="594"/>
      <c r="T23" s="594"/>
      <c r="U23" s="594"/>
      <c r="V23" s="594"/>
      <c r="W23" s="594"/>
      <c r="X23" s="594"/>
      <c r="Y23" s="595"/>
      <c r="Z23" s="596">
        <v>1.2</v>
      </c>
      <c r="AA23" s="596"/>
      <c r="AB23" s="596"/>
      <c r="AC23" s="596"/>
      <c r="AD23" s="597">
        <v>29138</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752365</v>
      </c>
      <c r="BH23" s="594"/>
      <c r="BI23" s="594"/>
      <c r="BJ23" s="594"/>
      <c r="BK23" s="594"/>
      <c r="BL23" s="594"/>
      <c r="BM23" s="594"/>
      <c r="BN23" s="595"/>
      <c r="BO23" s="596">
        <v>6.3</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329758</v>
      </c>
      <c r="S24" s="594"/>
      <c r="T24" s="594"/>
      <c r="U24" s="594"/>
      <c r="V24" s="594"/>
      <c r="W24" s="594"/>
      <c r="X24" s="594"/>
      <c r="Y24" s="595"/>
      <c r="Z24" s="596">
        <v>1.1000000000000001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17123389</v>
      </c>
      <c r="CS24" s="583"/>
      <c r="CT24" s="583"/>
      <c r="CU24" s="583"/>
      <c r="CV24" s="583"/>
      <c r="CW24" s="583"/>
      <c r="CX24" s="583"/>
      <c r="CY24" s="584"/>
      <c r="CZ24" s="624">
        <v>56.3</v>
      </c>
      <c r="DA24" s="625"/>
      <c r="DB24" s="625"/>
      <c r="DC24" s="626"/>
      <c r="DD24" s="623">
        <v>11669685</v>
      </c>
      <c r="DE24" s="583"/>
      <c r="DF24" s="583"/>
      <c r="DG24" s="583"/>
      <c r="DH24" s="583"/>
      <c r="DI24" s="583"/>
      <c r="DJ24" s="583"/>
      <c r="DK24" s="584"/>
      <c r="DL24" s="623">
        <v>11426049</v>
      </c>
      <c r="DM24" s="583"/>
      <c r="DN24" s="583"/>
      <c r="DO24" s="583"/>
      <c r="DP24" s="583"/>
      <c r="DQ24" s="583"/>
      <c r="DR24" s="583"/>
      <c r="DS24" s="583"/>
      <c r="DT24" s="583"/>
      <c r="DU24" s="583"/>
      <c r="DV24" s="584"/>
      <c r="DW24" s="587">
        <v>61.2</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4947431</v>
      </c>
      <c r="S25" s="594"/>
      <c r="T25" s="594"/>
      <c r="U25" s="594"/>
      <c r="V25" s="594"/>
      <c r="W25" s="594"/>
      <c r="X25" s="594"/>
      <c r="Y25" s="595"/>
      <c r="Z25" s="596">
        <v>16.100000000000001</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5006074</v>
      </c>
      <c r="CS25" s="619"/>
      <c r="CT25" s="619"/>
      <c r="CU25" s="619"/>
      <c r="CV25" s="619"/>
      <c r="CW25" s="619"/>
      <c r="CX25" s="619"/>
      <c r="CY25" s="620"/>
      <c r="CZ25" s="627">
        <v>16.5</v>
      </c>
      <c r="DA25" s="628"/>
      <c r="DB25" s="628"/>
      <c r="DC25" s="629"/>
      <c r="DD25" s="602">
        <v>4810519</v>
      </c>
      <c r="DE25" s="619"/>
      <c r="DF25" s="619"/>
      <c r="DG25" s="619"/>
      <c r="DH25" s="619"/>
      <c r="DI25" s="619"/>
      <c r="DJ25" s="619"/>
      <c r="DK25" s="620"/>
      <c r="DL25" s="602">
        <v>4672381</v>
      </c>
      <c r="DM25" s="619"/>
      <c r="DN25" s="619"/>
      <c r="DO25" s="619"/>
      <c r="DP25" s="619"/>
      <c r="DQ25" s="619"/>
      <c r="DR25" s="619"/>
      <c r="DS25" s="619"/>
      <c r="DT25" s="619"/>
      <c r="DU25" s="619"/>
      <c r="DV25" s="620"/>
      <c r="DW25" s="598">
        <v>25</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3232938</v>
      </c>
      <c r="CS26" s="594"/>
      <c r="CT26" s="594"/>
      <c r="CU26" s="594"/>
      <c r="CV26" s="594"/>
      <c r="CW26" s="594"/>
      <c r="CX26" s="594"/>
      <c r="CY26" s="595"/>
      <c r="CZ26" s="627">
        <v>10.6</v>
      </c>
      <c r="DA26" s="628"/>
      <c r="DB26" s="628"/>
      <c r="DC26" s="629"/>
      <c r="DD26" s="602">
        <v>3059267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c r="B27" s="590" t="s">
        <v>278</v>
      </c>
      <c r="C27" s="591"/>
      <c r="D27" s="591"/>
      <c r="E27" s="591"/>
      <c r="F27" s="591"/>
      <c r="G27" s="591"/>
      <c r="H27" s="591"/>
      <c r="I27" s="591"/>
      <c r="J27" s="591"/>
      <c r="K27" s="591"/>
      <c r="L27" s="591"/>
      <c r="M27" s="591"/>
      <c r="N27" s="591"/>
      <c r="O27" s="591"/>
      <c r="P27" s="591"/>
      <c r="Q27" s="592"/>
      <c r="R27" s="593">
        <v>1744722</v>
      </c>
      <c r="S27" s="594"/>
      <c r="T27" s="594"/>
      <c r="U27" s="594"/>
      <c r="V27" s="594"/>
      <c r="W27" s="594"/>
      <c r="X27" s="594"/>
      <c r="Y27" s="595"/>
      <c r="Z27" s="596">
        <v>5.7</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12022551</v>
      </c>
      <c r="BH27" s="594"/>
      <c r="BI27" s="594"/>
      <c r="BJ27" s="594"/>
      <c r="BK27" s="594"/>
      <c r="BL27" s="594"/>
      <c r="BM27" s="594"/>
      <c r="BN27" s="595"/>
      <c r="BO27" s="596">
        <v>100</v>
      </c>
      <c r="BP27" s="596"/>
      <c r="BQ27" s="596"/>
      <c r="BR27" s="596"/>
      <c r="BS27" s="602">
        <v>136864</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7284464</v>
      </c>
      <c r="CS27" s="619"/>
      <c r="CT27" s="619"/>
      <c r="CU27" s="619"/>
      <c r="CV27" s="619"/>
      <c r="CW27" s="619"/>
      <c r="CX27" s="619"/>
      <c r="CY27" s="620"/>
      <c r="CZ27" s="627">
        <v>23.9</v>
      </c>
      <c r="DA27" s="628"/>
      <c r="DB27" s="628"/>
      <c r="DC27" s="629"/>
      <c r="DD27" s="602">
        <v>2028819</v>
      </c>
      <c r="DE27" s="619"/>
      <c r="DF27" s="619"/>
      <c r="DG27" s="619"/>
      <c r="DH27" s="619"/>
      <c r="DI27" s="619"/>
      <c r="DJ27" s="619"/>
      <c r="DK27" s="620"/>
      <c r="DL27" s="602">
        <v>2027129</v>
      </c>
      <c r="DM27" s="619"/>
      <c r="DN27" s="619"/>
      <c r="DO27" s="619"/>
      <c r="DP27" s="619"/>
      <c r="DQ27" s="619"/>
      <c r="DR27" s="619"/>
      <c r="DS27" s="619"/>
      <c r="DT27" s="619"/>
      <c r="DU27" s="619"/>
      <c r="DV27" s="620"/>
      <c r="DW27" s="598">
        <v>10.9</v>
      </c>
      <c r="DX27" s="621"/>
      <c r="DY27" s="621"/>
      <c r="DZ27" s="621"/>
      <c r="EA27" s="621"/>
      <c r="EB27" s="621"/>
      <c r="EC27" s="622"/>
    </row>
    <row r="28" spans="2:133" ht="11.25" customHeight="1">
      <c r="B28" s="590" t="s">
        <v>281</v>
      </c>
      <c r="C28" s="591"/>
      <c r="D28" s="591"/>
      <c r="E28" s="591"/>
      <c r="F28" s="591"/>
      <c r="G28" s="591"/>
      <c r="H28" s="591"/>
      <c r="I28" s="591"/>
      <c r="J28" s="591"/>
      <c r="K28" s="591"/>
      <c r="L28" s="591"/>
      <c r="M28" s="591"/>
      <c r="N28" s="591"/>
      <c r="O28" s="591"/>
      <c r="P28" s="591"/>
      <c r="Q28" s="592"/>
      <c r="R28" s="593">
        <v>79696</v>
      </c>
      <c r="S28" s="594"/>
      <c r="T28" s="594"/>
      <c r="U28" s="594"/>
      <c r="V28" s="594"/>
      <c r="W28" s="594"/>
      <c r="X28" s="594"/>
      <c r="Y28" s="595"/>
      <c r="Z28" s="596">
        <v>0.3</v>
      </c>
      <c r="AA28" s="596"/>
      <c r="AB28" s="596"/>
      <c r="AC28" s="596"/>
      <c r="AD28" s="597">
        <v>40924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4832851</v>
      </c>
      <c r="CS28" s="594"/>
      <c r="CT28" s="594"/>
      <c r="CU28" s="594"/>
      <c r="CV28" s="594"/>
      <c r="CW28" s="594"/>
      <c r="CX28" s="594"/>
      <c r="CY28" s="595"/>
      <c r="CZ28" s="627">
        <v>15.9</v>
      </c>
      <c r="DA28" s="628"/>
      <c r="DB28" s="628"/>
      <c r="DC28" s="629"/>
      <c r="DD28" s="602">
        <v>4830347</v>
      </c>
      <c r="DE28" s="594"/>
      <c r="DF28" s="594"/>
      <c r="DG28" s="594"/>
      <c r="DH28" s="594"/>
      <c r="DI28" s="594"/>
      <c r="DJ28" s="594"/>
      <c r="DK28" s="595"/>
      <c r="DL28" s="602">
        <v>4726539</v>
      </c>
      <c r="DM28" s="594"/>
      <c r="DN28" s="594"/>
      <c r="DO28" s="594"/>
      <c r="DP28" s="594"/>
      <c r="DQ28" s="594"/>
      <c r="DR28" s="594"/>
      <c r="DS28" s="594"/>
      <c r="DT28" s="594"/>
      <c r="DU28" s="594"/>
      <c r="DV28" s="595"/>
      <c r="DW28" s="598">
        <v>25.3</v>
      </c>
      <c r="DX28" s="621"/>
      <c r="DY28" s="621"/>
      <c r="DZ28" s="621"/>
      <c r="EA28" s="621"/>
      <c r="EB28" s="621"/>
      <c r="EC28" s="622"/>
    </row>
    <row r="29" spans="2:133" ht="11.25" customHeight="1">
      <c r="B29" s="590" t="s">
        <v>283</v>
      </c>
      <c r="C29" s="591"/>
      <c r="D29" s="591"/>
      <c r="E29" s="591"/>
      <c r="F29" s="591"/>
      <c r="G29" s="591"/>
      <c r="H29" s="591"/>
      <c r="I29" s="591"/>
      <c r="J29" s="591"/>
      <c r="K29" s="591"/>
      <c r="L29" s="591"/>
      <c r="M29" s="591"/>
      <c r="N29" s="591"/>
      <c r="O29" s="591"/>
      <c r="P29" s="591"/>
      <c r="Q29" s="592"/>
      <c r="R29" s="593">
        <v>3353</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4828928</v>
      </c>
      <c r="CS29" s="619"/>
      <c r="CT29" s="619"/>
      <c r="CU29" s="619"/>
      <c r="CV29" s="619"/>
      <c r="CW29" s="619"/>
      <c r="CX29" s="619"/>
      <c r="CY29" s="620"/>
      <c r="CZ29" s="627">
        <v>15.9</v>
      </c>
      <c r="DA29" s="628"/>
      <c r="DB29" s="628"/>
      <c r="DC29" s="629"/>
      <c r="DD29" s="602">
        <v>4826424</v>
      </c>
      <c r="DE29" s="619"/>
      <c r="DF29" s="619"/>
      <c r="DG29" s="619"/>
      <c r="DH29" s="619"/>
      <c r="DI29" s="619"/>
      <c r="DJ29" s="619"/>
      <c r="DK29" s="620"/>
      <c r="DL29" s="602">
        <v>4722616</v>
      </c>
      <c r="DM29" s="619"/>
      <c r="DN29" s="619"/>
      <c r="DO29" s="619"/>
      <c r="DP29" s="619"/>
      <c r="DQ29" s="619"/>
      <c r="DR29" s="619"/>
      <c r="DS29" s="619"/>
      <c r="DT29" s="619"/>
      <c r="DU29" s="619"/>
      <c r="DV29" s="620"/>
      <c r="DW29" s="598">
        <v>25.3</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765990</v>
      </c>
      <c r="S30" s="594"/>
      <c r="T30" s="594"/>
      <c r="U30" s="594"/>
      <c r="V30" s="594"/>
      <c r="W30" s="594"/>
      <c r="X30" s="594"/>
      <c r="Y30" s="595"/>
      <c r="Z30" s="596">
        <v>2.5</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93.7</v>
      </c>
      <c r="BN30" s="652"/>
      <c r="BO30" s="652"/>
      <c r="BP30" s="652"/>
      <c r="BQ30" s="653"/>
      <c r="BR30" s="651">
        <v>98.3</v>
      </c>
      <c r="BS30" s="652"/>
      <c r="BT30" s="652"/>
      <c r="BU30" s="652"/>
      <c r="BV30" s="652"/>
      <c r="BW30" s="652"/>
      <c r="BX30" s="588">
        <v>93.4</v>
      </c>
      <c r="BY30" s="652"/>
      <c r="BZ30" s="652"/>
      <c r="CA30" s="652"/>
      <c r="CB30" s="653"/>
      <c r="CD30" s="656"/>
      <c r="CE30" s="657"/>
      <c r="CF30" s="607" t="s">
        <v>291</v>
      </c>
      <c r="CG30" s="608"/>
      <c r="CH30" s="608"/>
      <c r="CI30" s="608"/>
      <c r="CJ30" s="608"/>
      <c r="CK30" s="608"/>
      <c r="CL30" s="608"/>
      <c r="CM30" s="608"/>
      <c r="CN30" s="608"/>
      <c r="CO30" s="608"/>
      <c r="CP30" s="608"/>
      <c r="CQ30" s="609"/>
      <c r="CR30" s="593">
        <v>4317308</v>
      </c>
      <c r="CS30" s="594"/>
      <c r="CT30" s="594"/>
      <c r="CU30" s="594"/>
      <c r="CV30" s="594"/>
      <c r="CW30" s="594"/>
      <c r="CX30" s="594"/>
      <c r="CY30" s="595"/>
      <c r="CZ30" s="627">
        <v>14.2</v>
      </c>
      <c r="DA30" s="628"/>
      <c r="DB30" s="628"/>
      <c r="DC30" s="629"/>
      <c r="DD30" s="602">
        <v>4315830</v>
      </c>
      <c r="DE30" s="594"/>
      <c r="DF30" s="594"/>
      <c r="DG30" s="594"/>
      <c r="DH30" s="594"/>
      <c r="DI30" s="594"/>
      <c r="DJ30" s="594"/>
      <c r="DK30" s="595"/>
      <c r="DL30" s="602">
        <v>4212022</v>
      </c>
      <c r="DM30" s="594"/>
      <c r="DN30" s="594"/>
      <c r="DO30" s="594"/>
      <c r="DP30" s="594"/>
      <c r="DQ30" s="594"/>
      <c r="DR30" s="594"/>
      <c r="DS30" s="594"/>
      <c r="DT30" s="594"/>
      <c r="DU30" s="594"/>
      <c r="DV30" s="595"/>
      <c r="DW30" s="598">
        <v>22.6</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321682</v>
      </c>
      <c r="S31" s="594"/>
      <c r="T31" s="594"/>
      <c r="U31" s="594"/>
      <c r="V31" s="594"/>
      <c r="W31" s="594"/>
      <c r="X31" s="594"/>
      <c r="Y31" s="595"/>
      <c r="Z31" s="596">
        <v>1</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19"/>
      <c r="BI31" s="619"/>
      <c r="BJ31" s="619"/>
      <c r="BK31" s="619"/>
      <c r="BL31" s="619"/>
      <c r="BM31" s="599">
        <v>95.3</v>
      </c>
      <c r="BN31" s="649"/>
      <c r="BO31" s="649"/>
      <c r="BP31" s="649"/>
      <c r="BQ31" s="650"/>
      <c r="BR31" s="648">
        <v>98.6</v>
      </c>
      <c r="BS31" s="619"/>
      <c r="BT31" s="619"/>
      <c r="BU31" s="619"/>
      <c r="BV31" s="619"/>
      <c r="BW31" s="619"/>
      <c r="BX31" s="599">
        <v>95</v>
      </c>
      <c r="BY31" s="649"/>
      <c r="BZ31" s="649"/>
      <c r="CA31" s="649"/>
      <c r="CB31" s="650"/>
      <c r="CD31" s="656"/>
      <c r="CE31" s="657"/>
      <c r="CF31" s="607" t="s">
        <v>295</v>
      </c>
      <c r="CG31" s="608"/>
      <c r="CH31" s="608"/>
      <c r="CI31" s="608"/>
      <c r="CJ31" s="608"/>
      <c r="CK31" s="608"/>
      <c r="CL31" s="608"/>
      <c r="CM31" s="608"/>
      <c r="CN31" s="608"/>
      <c r="CO31" s="608"/>
      <c r="CP31" s="608"/>
      <c r="CQ31" s="609"/>
      <c r="CR31" s="593">
        <v>511620</v>
      </c>
      <c r="CS31" s="619"/>
      <c r="CT31" s="619"/>
      <c r="CU31" s="619"/>
      <c r="CV31" s="619"/>
      <c r="CW31" s="619"/>
      <c r="CX31" s="619"/>
      <c r="CY31" s="620"/>
      <c r="CZ31" s="627">
        <v>1.7</v>
      </c>
      <c r="DA31" s="628"/>
      <c r="DB31" s="628"/>
      <c r="DC31" s="629"/>
      <c r="DD31" s="602">
        <v>510594</v>
      </c>
      <c r="DE31" s="619"/>
      <c r="DF31" s="619"/>
      <c r="DG31" s="619"/>
      <c r="DH31" s="619"/>
      <c r="DI31" s="619"/>
      <c r="DJ31" s="619"/>
      <c r="DK31" s="620"/>
      <c r="DL31" s="602">
        <v>510594</v>
      </c>
      <c r="DM31" s="619"/>
      <c r="DN31" s="619"/>
      <c r="DO31" s="619"/>
      <c r="DP31" s="619"/>
      <c r="DQ31" s="619"/>
      <c r="DR31" s="619"/>
      <c r="DS31" s="619"/>
      <c r="DT31" s="619"/>
      <c r="DU31" s="619"/>
      <c r="DV31" s="620"/>
      <c r="DW31" s="598">
        <v>2.7</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250524</v>
      </c>
      <c r="S32" s="594"/>
      <c r="T32" s="594"/>
      <c r="U32" s="594"/>
      <c r="V32" s="594"/>
      <c r="W32" s="594"/>
      <c r="X32" s="594"/>
      <c r="Y32" s="595"/>
      <c r="Z32" s="596">
        <v>0.8</v>
      </c>
      <c r="AA32" s="596"/>
      <c r="AB32" s="596"/>
      <c r="AC32" s="596"/>
      <c r="AD32" s="597">
        <v>817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91.7</v>
      </c>
      <c r="BN32" s="661"/>
      <c r="BO32" s="661"/>
      <c r="BP32" s="661"/>
      <c r="BQ32" s="663"/>
      <c r="BR32" s="660">
        <v>97.9</v>
      </c>
      <c r="BS32" s="661"/>
      <c r="BT32" s="661"/>
      <c r="BU32" s="661"/>
      <c r="BV32" s="661"/>
      <c r="BW32" s="661"/>
      <c r="BX32" s="662">
        <v>91.4</v>
      </c>
      <c r="BY32" s="661"/>
      <c r="BZ32" s="661"/>
      <c r="CA32" s="661"/>
      <c r="CB32" s="663"/>
      <c r="CD32" s="658"/>
      <c r="CE32" s="659"/>
      <c r="CF32" s="607" t="s">
        <v>298</v>
      </c>
      <c r="CG32" s="608"/>
      <c r="CH32" s="608"/>
      <c r="CI32" s="608"/>
      <c r="CJ32" s="608"/>
      <c r="CK32" s="608"/>
      <c r="CL32" s="608"/>
      <c r="CM32" s="608"/>
      <c r="CN32" s="608"/>
      <c r="CO32" s="608"/>
      <c r="CP32" s="608"/>
      <c r="CQ32" s="609"/>
      <c r="CR32" s="593">
        <v>3923</v>
      </c>
      <c r="CS32" s="594"/>
      <c r="CT32" s="594"/>
      <c r="CU32" s="594"/>
      <c r="CV32" s="594"/>
      <c r="CW32" s="594"/>
      <c r="CX32" s="594"/>
      <c r="CY32" s="595"/>
      <c r="CZ32" s="627">
        <v>0</v>
      </c>
      <c r="DA32" s="628"/>
      <c r="DB32" s="628"/>
      <c r="DC32" s="629"/>
      <c r="DD32" s="602">
        <v>3923</v>
      </c>
      <c r="DE32" s="594"/>
      <c r="DF32" s="594"/>
      <c r="DG32" s="594"/>
      <c r="DH32" s="594"/>
      <c r="DI32" s="594"/>
      <c r="DJ32" s="594"/>
      <c r="DK32" s="595"/>
      <c r="DL32" s="602">
        <v>3923</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3317939</v>
      </c>
      <c r="S33" s="594"/>
      <c r="T33" s="594"/>
      <c r="U33" s="594"/>
      <c r="V33" s="594"/>
      <c r="W33" s="594"/>
      <c r="X33" s="594"/>
      <c r="Y33" s="595"/>
      <c r="Z33" s="596">
        <v>10.8</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9725091</v>
      </c>
      <c r="CS33" s="619"/>
      <c r="CT33" s="619"/>
      <c r="CU33" s="619"/>
      <c r="CV33" s="619"/>
      <c r="CW33" s="619"/>
      <c r="CX33" s="619"/>
      <c r="CY33" s="620"/>
      <c r="CZ33" s="627">
        <v>32</v>
      </c>
      <c r="DA33" s="628"/>
      <c r="DB33" s="628"/>
      <c r="DC33" s="629"/>
      <c r="DD33" s="602">
        <v>8061395</v>
      </c>
      <c r="DE33" s="619"/>
      <c r="DF33" s="619"/>
      <c r="DG33" s="619"/>
      <c r="DH33" s="619"/>
      <c r="DI33" s="619"/>
      <c r="DJ33" s="619"/>
      <c r="DK33" s="620"/>
      <c r="DL33" s="602">
        <v>6900119</v>
      </c>
      <c r="DM33" s="619"/>
      <c r="DN33" s="619"/>
      <c r="DO33" s="619"/>
      <c r="DP33" s="619"/>
      <c r="DQ33" s="619"/>
      <c r="DR33" s="619"/>
      <c r="DS33" s="619"/>
      <c r="DT33" s="619"/>
      <c r="DU33" s="619"/>
      <c r="DV33" s="620"/>
      <c r="DW33" s="598">
        <v>37</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4237182</v>
      </c>
      <c r="CS34" s="594"/>
      <c r="CT34" s="594"/>
      <c r="CU34" s="594"/>
      <c r="CV34" s="594"/>
      <c r="CW34" s="594"/>
      <c r="CX34" s="594"/>
      <c r="CY34" s="595"/>
      <c r="CZ34" s="627">
        <v>13.9</v>
      </c>
      <c r="DA34" s="628"/>
      <c r="DB34" s="628"/>
      <c r="DC34" s="629"/>
      <c r="DD34" s="602">
        <v>3243408</v>
      </c>
      <c r="DE34" s="594"/>
      <c r="DF34" s="594"/>
      <c r="DG34" s="594"/>
      <c r="DH34" s="594"/>
      <c r="DI34" s="594"/>
      <c r="DJ34" s="594"/>
      <c r="DK34" s="595"/>
      <c r="DL34" s="602">
        <v>3071746</v>
      </c>
      <c r="DM34" s="594"/>
      <c r="DN34" s="594"/>
      <c r="DO34" s="594"/>
      <c r="DP34" s="594"/>
      <c r="DQ34" s="594"/>
      <c r="DR34" s="594"/>
      <c r="DS34" s="594"/>
      <c r="DT34" s="594"/>
      <c r="DU34" s="594"/>
      <c r="DV34" s="595"/>
      <c r="DW34" s="598">
        <v>16.5</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1756250</v>
      </c>
      <c r="S35" s="594"/>
      <c r="T35" s="594"/>
      <c r="U35" s="594"/>
      <c r="V35" s="594"/>
      <c r="W35" s="594"/>
      <c r="X35" s="594"/>
      <c r="Y35" s="595"/>
      <c r="Z35" s="596">
        <v>5.7</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3545844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211349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146120</v>
      </c>
      <c r="CS35" s="619"/>
      <c r="CT35" s="619"/>
      <c r="CU35" s="619"/>
      <c r="CV35" s="619"/>
      <c r="CW35" s="619"/>
      <c r="CX35" s="619"/>
      <c r="CY35" s="620"/>
      <c r="CZ35" s="627">
        <v>0.5</v>
      </c>
      <c r="DA35" s="628"/>
      <c r="DB35" s="628"/>
      <c r="DC35" s="629"/>
      <c r="DD35" s="602">
        <v>146120</v>
      </c>
      <c r="DE35" s="619"/>
      <c r="DF35" s="619"/>
      <c r="DG35" s="619"/>
      <c r="DH35" s="619"/>
      <c r="DI35" s="619"/>
      <c r="DJ35" s="619"/>
      <c r="DK35" s="620"/>
      <c r="DL35" s="602">
        <v>146120</v>
      </c>
      <c r="DM35" s="619"/>
      <c r="DN35" s="619"/>
      <c r="DO35" s="619"/>
      <c r="DP35" s="619"/>
      <c r="DQ35" s="619"/>
      <c r="DR35" s="619"/>
      <c r="DS35" s="619"/>
      <c r="DT35" s="619"/>
      <c r="DU35" s="619"/>
      <c r="DV35" s="620"/>
      <c r="DW35" s="598">
        <v>0.8</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30659077</v>
      </c>
      <c r="S36" s="666"/>
      <c r="T36" s="666"/>
      <c r="U36" s="666"/>
      <c r="V36" s="666"/>
      <c r="W36" s="666"/>
      <c r="X36" s="666"/>
      <c r="Y36" s="667"/>
      <c r="Z36" s="668">
        <v>100</v>
      </c>
      <c r="AA36" s="668"/>
      <c r="AB36" s="668"/>
      <c r="AC36" s="668"/>
      <c r="AD36" s="669">
        <v>16904071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1040000</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113582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2566665</v>
      </c>
      <c r="CS36" s="594"/>
      <c r="CT36" s="594"/>
      <c r="CU36" s="594"/>
      <c r="CV36" s="594"/>
      <c r="CW36" s="594"/>
      <c r="CX36" s="594"/>
      <c r="CY36" s="595"/>
      <c r="CZ36" s="627">
        <v>8.4</v>
      </c>
      <c r="DA36" s="628"/>
      <c r="DB36" s="628"/>
      <c r="DC36" s="629"/>
      <c r="DD36" s="602">
        <v>2368564</v>
      </c>
      <c r="DE36" s="594"/>
      <c r="DF36" s="594"/>
      <c r="DG36" s="594"/>
      <c r="DH36" s="594"/>
      <c r="DI36" s="594"/>
      <c r="DJ36" s="594"/>
      <c r="DK36" s="595"/>
      <c r="DL36" s="602">
        <v>1718731</v>
      </c>
      <c r="DM36" s="594"/>
      <c r="DN36" s="594"/>
      <c r="DO36" s="594"/>
      <c r="DP36" s="594"/>
      <c r="DQ36" s="594"/>
      <c r="DR36" s="594"/>
      <c r="DS36" s="594"/>
      <c r="DT36" s="594"/>
      <c r="DU36" s="594"/>
      <c r="DV36" s="595"/>
      <c r="DW36" s="598">
        <v>9.1999999999999993</v>
      </c>
      <c r="DX36" s="621"/>
      <c r="DY36" s="621"/>
      <c r="DZ36" s="621"/>
      <c r="EA36" s="621"/>
      <c r="EB36" s="621"/>
      <c r="EC36" s="622"/>
    </row>
    <row r="37" spans="2:133" ht="11.25" customHeight="1">
      <c r="AQ37" s="672" t="s">
        <v>313</v>
      </c>
      <c r="AR37" s="673"/>
      <c r="AS37" s="673"/>
      <c r="AT37" s="673"/>
      <c r="AU37" s="673"/>
      <c r="AV37" s="673"/>
      <c r="AW37" s="673"/>
      <c r="AX37" s="673"/>
      <c r="AY37" s="674"/>
      <c r="AZ37" s="593" t="s">
        <v>213</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13777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731128</v>
      </c>
      <c r="CS37" s="619"/>
      <c r="CT37" s="619"/>
      <c r="CU37" s="619"/>
      <c r="CV37" s="619"/>
      <c r="CW37" s="619"/>
      <c r="CX37" s="619"/>
      <c r="CY37" s="620"/>
      <c r="CZ37" s="627">
        <v>2.4</v>
      </c>
      <c r="DA37" s="628"/>
      <c r="DB37" s="628"/>
      <c r="DC37" s="629"/>
      <c r="DD37" s="602">
        <v>731128</v>
      </c>
      <c r="DE37" s="619"/>
      <c r="DF37" s="619"/>
      <c r="DG37" s="619"/>
      <c r="DH37" s="619"/>
      <c r="DI37" s="619"/>
      <c r="DJ37" s="619"/>
      <c r="DK37" s="620"/>
      <c r="DL37" s="602">
        <v>716504</v>
      </c>
      <c r="DM37" s="619"/>
      <c r="DN37" s="619"/>
      <c r="DO37" s="619"/>
      <c r="DP37" s="619"/>
      <c r="DQ37" s="619"/>
      <c r="DR37" s="619"/>
      <c r="DS37" s="619"/>
      <c r="DT37" s="619"/>
      <c r="DU37" s="619"/>
      <c r="DV37" s="620"/>
      <c r="DW37" s="598">
        <v>3.8</v>
      </c>
      <c r="DX37" s="621"/>
      <c r="DY37" s="621"/>
      <c r="DZ37" s="621"/>
      <c r="EA37" s="621"/>
      <c r="EB37" s="621"/>
      <c r="EC37" s="622"/>
    </row>
    <row r="38" spans="2:133" ht="11.25" customHeight="1">
      <c r="AQ38" s="672" t="s">
        <v>316</v>
      </c>
      <c r="AR38" s="673"/>
      <c r="AS38" s="673"/>
      <c r="AT38" s="673"/>
      <c r="AU38" s="673"/>
      <c r="AV38" s="673"/>
      <c r="AW38" s="673"/>
      <c r="AX38" s="673"/>
      <c r="AY38" s="674"/>
      <c r="AZ38" s="593" t="s">
        <v>219</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23679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2505844</v>
      </c>
      <c r="CS38" s="594"/>
      <c r="CT38" s="594"/>
      <c r="CU38" s="594"/>
      <c r="CV38" s="594"/>
      <c r="CW38" s="594"/>
      <c r="CX38" s="594"/>
      <c r="CY38" s="595"/>
      <c r="CZ38" s="627">
        <v>8.1999999999999993</v>
      </c>
      <c r="DA38" s="628"/>
      <c r="DB38" s="628"/>
      <c r="DC38" s="629"/>
      <c r="DD38" s="602">
        <v>2063345</v>
      </c>
      <c r="DE38" s="594"/>
      <c r="DF38" s="594"/>
      <c r="DG38" s="594"/>
      <c r="DH38" s="594"/>
      <c r="DI38" s="594"/>
      <c r="DJ38" s="594"/>
      <c r="DK38" s="595"/>
      <c r="DL38" s="602">
        <v>1963522</v>
      </c>
      <c r="DM38" s="594"/>
      <c r="DN38" s="594"/>
      <c r="DO38" s="594"/>
      <c r="DP38" s="594"/>
      <c r="DQ38" s="594"/>
      <c r="DR38" s="594"/>
      <c r="DS38" s="594"/>
      <c r="DT38" s="594"/>
      <c r="DU38" s="594"/>
      <c r="DV38" s="595"/>
      <c r="DW38" s="598">
        <v>10.5</v>
      </c>
      <c r="DX38" s="621"/>
      <c r="DY38" s="621"/>
      <c r="DZ38" s="621"/>
      <c r="EA38" s="621"/>
      <c r="EB38" s="621"/>
      <c r="EC38" s="622"/>
    </row>
    <row r="39" spans="2:133" ht="11.25" customHeight="1">
      <c r="AQ39" s="672" t="s">
        <v>319</v>
      </c>
      <c r="AR39" s="673"/>
      <c r="AS39" s="673"/>
      <c r="AT39" s="673"/>
      <c r="AU39" s="673"/>
      <c r="AV39" s="673"/>
      <c r="AW39" s="673"/>
      <c r="AX39" s="673"/>
      <c r="AY39" s="674"/>
      <c r="AZ39" s="593" t="s">
        <v>219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245109</v>
      </c>
      <c r="CS39" s="619"/>
      <c r="CT39" s="619"/>
      <c r="CU39" s="619"/>
      <c r="CV39" s="619"/>
      <c r="CW39" s="619"/>
      <c r="CX39" s="619"/>
      <c r="CY39" s="620"/>
      <c r="CZ39" s="627">
        <v>0.8</v>
      </c>
      <c r="DA39" s="628"/>
      <c r="DB39" s="628"/>
      <c r="DC39" s="629"/>
      <c r="DD39" s="602">
        <v>238792</v>
      </c>
      <c r="DE39" s="619"/>
      <c r="DF39" s="619"/>
      <c r="DG39" s="619"/>
      <c r="DH39" s="619"/>
      <c r="DI39" s="619"/>
      <c r="DJ39" s="619"/>
      <c r="DK39" s="620"/>
      <c r="DL39" s="602" t="s">
        <v>219</v>
      </c>
      <c r="DM39" s="619"/>
      <c r="DN39" s="619"/>
      <c r="DO39" s="619"/>
      <c r="DP39" s="619"/>
      <c r="DQ39" s="619"/>
      <c r="DR39" s="619"/>
      <c r="DS39" s="619"/>
      <c r="DT39" s="619"/>
      <c r="DU39" s="619"/>
      <c r="DV39" s="620"/>
      <c r="DW39" s="598" t="s">
        <v>219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614684</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102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24171</v>
      </c>
      <c r="CS40" s="594"/>
      <c r="CT40" s="594"/>
      <c r="CU40" s="594"/>
      <c r="CV40" s="594"/>
      <c r="CW40" s="594"/>
      <c r="CX40" s="594"/>
      <c r="CY40" s="595"/>
      <c r="CZ40" s="627">
        <v>0.1</v>
      </c>
      <c r="DA40" s="628"/>
      <c r="DB40" s="628"/>
      <c r="DC40" s="629"/>
      <c r="DD40" s="602">
        <v>1166</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1891160</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291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3575946</v>
      </c>
      <c r="CS42" s="594"/>
      <c r="CT42" s="594"/>
      <c r="CU42" s="594"/>
      <c r="CV42" s="594"/>
      <c r="CW42" s="594"/>
      <c r="CX42" s="594"/>
      <c r="CY42" s="595"/>
      <c r="CZ42" s="627">
        <v>11.8</v>
      </c>
      <c r="DA42" s="686"/>
      <c r="DB42" s="686"/>
      <c r="DC42" s="687"/>
      <c r="DD42" s="602">
        <v>1412197</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48597</v>
      </c>
      <c r="CS43" s="619"/>
      <c r="CT43" s="619"/>
      <c r="CU43" s="619"/>
      <c r="CV43" s="619"/>
      <c r="CW43" s="619"/>
      <c r="CX43" s="619"/>
      <c r="CY43" s="620"/>
      <c r="CZ43" s="627">
        <v>0.2</v>
      </c>
      <c r="DA43" s="628"/>
      <c r="DB43" s="628"/>
      <c r="DC43" s="629"/>
      <c r="DD43" s="602">
        <v>48597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3575012</v>
      </c>
      <c r="CS44" s="594"/>
      <c r="CT44" s="594"/>
      <c r="CU44" s="594"/>
      <c r="CV44" s="594"/>
      <c r="CW44" s="594"/>
      <c r="CX44" s="594"/>
      <c r="CY44" s="595"/>
      <c r="CZ44" s="627">
        <v>11.8</v>
      </c>
      <c r="DA44" s="686"/>
      <c r="DB44" s="686"/>
      <c r="DC44" s="687"/>
      <c r="DD44" s="602">
        <v>1411991</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335</v>
      </c>
      <c r="CG45" s="591"/>
      <c r="CH45" s="591"/>
      <c r="CI45" s="591"/>
      <c r="CJ45" s="591"/>
      <c r="CK45" s="591"/>
      <c r="CL45" s="591"/>
      <c r="CM45" s="591"/>
      <c r="CN45" s="591"/>
      <c r="CO45" s="591"/>
      <c r="CP45" s="591"/>
      <c r="CQ45" s="592"/>
      <c r="CR45" s="593">
        <v>1245687</v>
      </c>
      <c r="CS45" s="619"/>
      <c r="CT45" s="619"/>
      <c r="CU45" s="619"/>
      <c r="CV45" s="619"/>
      <c r="CW45" s="619"/>
      <c r="CX45" s="619"/>
      <c r="CY45" s="620"/>
      <c r="CZ45" s="627">
        <v>4.0999999999999996</v>
      </c>
      <c r="DA45" s="628"/>
      <c r="DB45" s="628"/>
      <c r="DC45" s="629"/>
      <c r="DD45" s="602">
        <v>141814</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336</v>
      </c>
      <c r="CG46" s="591"/>
      <c r="CH46" s="591"/>
      <c r="CI46" s="591"/>
      <c r="CJ46" s="591"/>
      <c r="CK46" s="591"/>
      <c r="CL46" s="591"/>
      <c r="CM46" s="591"/>
      <c r="CN46" s="591"/>
      <c r="CO46" s="591"/>
      <c r="CP46" s="591"/>
      <c r="CQ46" s="592"/>
      <c r="CR46" s="593">
        <v>2320326</v>
      </c>
      <c r="CS46" s="594"/>
      <c r="CT46" s="594"/>
      <c r="CU46" s="594"/>
      <c r="CV46" s="594"/>
      <c r="CW46" s="594"/>
      <c r="CX46" s="594"/>
      <c r="CY46" s="595"/>
      <c r="CZ46" s="627">
        <v>7.6</v>
      </c>
      <c r="DA46" s="686"/>
      <c r="DB46" s="686"/>
      <c r="DC46" s="687"/>
      <c r="DD46" s="602">
        <v>1262669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337</v>
      </c>
      <c r="CG47" s="591"/>
      <c r="CH47" s="591"/>
      <c r="CI47" s="591"/>
      <c r="CJ47" s="591"/>
      <c r="CK47" s="591"/>
      <c r="CL47" s="591"/>
      <c r="CM47" s="591"/>
      <c r="CN47" s="591"/>
      <c r="CO47" s="591"/>
      <c r="CP47" s="591"/>
      <c r="CQ47" s="592"/>
      <c r="CR47" s="593">
        <v>934</v>
      </c>
      <c r="CS47" s="619"/>
      <c r="CT47" s="619"/>
      <c r="CU47" s="619"/>
      <c r="CV47" s="619"/>
      <c r="CW47" s="619"/>
      <c r="CX47" s="619"/>
      <c r="CY47" s="620"/>
      <c r="CZ47" s="627">
        <v>0</v>
      </c>
      <c r="DA47" s="628"/>
      <c r="DB47" s="628"/>
      <c r="DC47" s="629"/>
      <c r="DD47" s="602">
        <v>206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86"/>
      <c r="DB48" s="686"/>
      <c r="DC48" s="687"/>
      <c r="DD48" s="602" t="s">
        <v>219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339</v>
      </c>
      <c r="CE49" s="637"/>
      <c r="CF49" s="637"/>
      <c r="CG49" s="637"/>
      <c r="CH49" s="637"/>
      <c r="CI49" s="637"/>
      <c r="CJ49" s="637"/>
      <c r="CK49" s="637"/>
      <c r="CL49" s="637"/>
      <c r="CM49" s="637"/>
      <c r="CN49" s="637"/>
      <c r="CO49" s="637"/>
      <c r="CP49" s="637"/>
      <c r="CQ49" s="638"/>
      <c r="CR49" s="665">
        <v>30424426</v>
      </c>
      <c r="CS49" s="661"/>
      <c r="CT49" s="661"/>
      <c r="CU49" s="661"/>
      <c r="CV49" s="661"/>
      <c r="CW49" s="661"/>
      <c r="CX49" s="661"/>
      <c r="CY49" s="688"/>
      <c r="CZ49" s="689">
        <v>100</v>
      </c>
      <c r="DA49" s="690"/>
      <c r="DB49" s="690"/>
      <c r="DC49" s="691"/>
      <c r="DD49" s="692">
        <v>21143277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70" zoomScaleNormal="25" zoomScaleSheetLayoutView="70" workbookViewId="0">
      <selection activeCell="AF73" sqref="AF73:AJ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31386</v>
      </c>
      <c r="R7" s="723"/>
      <c r="S7" s="723"/>
      <c r="T7" s="723"/>
      <c r="U7" s="723"/>
      <c r="V7" s="723">
        <v>31185</v>
      </c>
      <c r="W7" s="723"/>
      <c r="X7" s="723"/>
      <c r="Y7" s="723"/>
      <c r="Z7" s="723"/>
      <c r="AA7" s="723">
        <v>201</v>
      </c>
      <c r="AB7" s="723"/>
      <c r="AC7" s="723"/>
      <c r="AD7" s="723"/>
      <c r="AE7" s="724"/>
      <c r="AF7" s="725">
        <v>56</v>
      </c>
      <c r="AG7" s="726"/>
      <c r="AH7" s="726"/>
      <c r="AI7" s="726"/>
      <c r="AJ7" s="727"/>
      <c r="AK7" s="762" t="s">
        <v>535</v>
      </c>
      <c r="AL7" s="763"/>
      <c r="AM7" s="763"/>
      <c r="AN7" s="763"/>
      <c r="AO7" s="763"/>
      <c r="AP7" s="763">
        <v>40082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6</v>
      </c>
      <c r="CI7" s="760"/>
      <c r="CJ7" s="760"/>
      <c r="CK7" s="760"/>
      <c r="CL7" s="761"/>
      <c r="CM7" s="759">
        <v>32</v>
      </c>
      <c r="CN7" s="760"/>
      <c r="CO7" s="760"/>
      <c r="CP7" s="760"/>
      <c r="CQ7" s="761"/>
      <c r="CR7" s="759">
        <v>10</v>
      </c>
      <c r="CS7" s="760"/>
      <c r="CT7" s="760"/>
      <c r="CU7" s="760"/>
      <c r="CV7" s="761"/>
      <c r="CW7" s="759">
        <v>63</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580</v>
      </c>
      <c r="R8" s="747"/>
      <c r="S8" s="747"/>
      <c r="T8" s="747"/>
      <c r="U8" s="747"/>
      <c r="V8" s="747">
        <v>580</v>
      </c>
      <c r="W8" s="747"/>
      <c r="X8" s="747"/>
      <c r="Y8" s="747"/>
      <c r="Z8" s="747"/>
      <c r="AA8" s="747" t="s">
        <v>535</v>
      </c>
      <c r="AB8" s="747"/>
      <c r="AC8" s="747"/>
      <c r="AD8" s="747"/>
      <c r="AE8" s="748"/>
      <c r="AF8" s="749" t="s">
        <v>364</v>
      </c>
      <c r="AG8" s="750"/>
      <c r="AH8" s="750"/>
      <c r="AI8" s="750"/>
      <c r="AJ8" s="751"/>
      <c r="AK8" s="752">
        <v>569</v>
      </c>
      <c r="AL8" s="753"/>
      <c r="AM8" s="753"/>
      <c r="AN8" s="753"/>
      <c r="AO8" s="753"/>
      <c r="AP8" s="753">
        <v>27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40</v>
      </c>
      <c r="R9" s="747"/>
      <c r="S9" s="747"/>
      <c r="T9" s="747"/>
      <c r="U9" s="747"/>
      <c r="V9" s="747">
        <v>6</v>
      </c>
      <c r="W9" s="747"/>
      <c r="X9" s="747"/>
      <c r="Y9" s="747"/>
      <c r="Z9" s="747"/>
      <c r="AA9" s="747">
        <v>33</v>
      </c>
      <c r="AB9" s="747"/>
      <c r="AC9" s="747"/>
      <c r="AD9" s="747"/>
      <c r="AE9" s="748"/>
      <c r="AF9" s="749">
        <v>33</v>
      </c>
      <c r="AG9" s="750"/>
      <c r="AH9" s="750"/>
      <c r="AI9" s="750"/>
      <c r="AJ9" s="751"/>
      <c r="AK9" s="752" t="s">
        <v>535</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178</v>
      </c>
      <c r="R10" s="747"/>
      <c r="S10" s="747"/>
      <c r="T10" s="747"/>
      <c r="U10" s="747"/>
      <c r="V10" s="747">
        <v>178</v>
      </c>
      <c r="W10" s="747"/>
      <c r="X10" s="747"/>
      <c r="Y10" s="747"/>
      <c r="Z10" s="747"/>
      <c r="AA10" s="747" t="s">
        <v>535</v>
      </c>
      <c r="AB10" s="747"/>
      <c r="AC10" s="747"/>
      <c r="AD10" s="747"/>
      <c r="AE10" s="748"/>
      <c r="AF10" s="749" t="s">
        <v>111</v>
      </c>
      <c r="AG10" s="750"/>
      <c r="AH10" s="750"/>
      <c r="AI10" s="750"/>
      <c r="AJ10" s="751"/>
      <c r="AK10" s="752">
        <v>34</v>
      </c>
      <c r="AL10" s="753"/>
      <c r="AM10" s="753"/>
      <c r="AN10" s="753"/>
      <c r="AO10" s="753"/>
      <c r="AP10" s="753">
        <v>186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f>SUM(Q7:U22)</f>
        <v>32184</v>
      </c>
      <c r="R23" s="782"/>
      <c r="S23" s="782"/>
      <c r="T23" s="782"/>
      <c r="U23" s="782"/>
      <c r="V23" s="782">
        <f>SUM(V7:Z22)</f>
        <v>31949</v>
      </c>
      <c r="W23" s="782"/>
      <c r="X23" s="782"/>
      <c r="Y23" s="782"/>
      <c r="Z23" s="782"/>
      <c r="AA23" s="782">
        <f>SUM(AA7:AE22)</f>
        <v>234</v>
      </c>
      <c r="AB23" s="782"/>
      <c r="AC23" s="782"/>
      <c r="AD23" s="782"/>
      <c r="AE23" s="783"/>
      <c r="AF23" s="784">
        <v>90</v>
      </c>
      <c r="AG23" s="782"/>
      <c r="AH23" s="782"/>
      <c r="AI23" s="782"/>
      <c r="AJ23" s="785"/>
      <c r="AK23" s="786"/>
      <c r="AL23" s="787"/>
      <c r="AM23" s="787"/>
      <c r="AN23" s="787"/>
      <c r="AO23" s="787"/>
      <c r="AP23" s="782">
        <f>SUM(AP7:AT22)</f>
        <v>40295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10304</v>
      </c>
      <c r="R28" s="811"/>
      <c r="S28" s="811"/>
      <c r="T28" s="811"/>
      <c r="U28" s="811"/>
      <c r="V28" s="811">
        <v>10093</v>
      </c>
      <c r="W28" s="811"/>
      <c r="X28" s="811"/>
      <c r="Y28" s="811"/>
      <c r="Z28" s="811"/>
      <c r="AA28" s="811">
        <v>211</v>
      </c>
      <c r="AB28" s="811"/>
      <c r="AC28" s="811"/>
      <c r="AD28" s="811"/>
      <c r="AE28" s="812"/>
      <c r="AF28" s="813">
        <v>211</v>
      </c>
      <c r="AG28" s="811"/>
      <c r="AH28" s="811"/>
      <c r="AI28" s="811"/>
      <c r="AJ28" s="814"/>
      <c r="AK28" s="815">
        <v>615</v>
      </c>
      <c r="AL28" s="806"/>
      <c r="AM28" s="806"/>
      <c r="AN28" s="806"/>
      <c r="AO28" s="806"/>
      <c r="AP28" s="806" t="s">
        <v>535</v>
      </c>
      <c r="AQ28" s="806"/>
      <c r="AR28" s="806"/>
      <c r="AS28" s="806"/>
      <c r="AT28" s="806"/>
      <c r="AU28" s="806" t="s">
        <v>535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6481</v>
      </c>
      <c r="R29" s="747"/>
      <c r="S29" s="747"/>
      <c r="T29" s="747"/>
      <c r="U29" s="747"/>
      <c r="V29" s="747">
        <v>6472</v>
      </c>
      <c r="W29" s="747"/>
      <c r="X29" s="747"/>
      <c r="Y29" s="747"/>
      <c r="Z29" s="747"/>
      <c r="AA29" s="747">
        <v>9</v>
      </c>
      <c r="AB29" s="747"/>
      <c r="AC29" s="747"/>
      <c r="AD29" s="747"/>
      <c r="AE29" s="748"/>
      <c r="AF29" s="749">
        <v>9</v>
      </c>
      <c r="AG29" s="750"/>
      <c r="AH29" s="750"/>
      <c r="AI29" s="750"/>
      <c r="AJ29" s="751"/>
      <c r="AK29" s="818">
        <v>945</v>
      </c>
      <c r="AL29" s="819"/>
      <c r="AM29" s="819"/>
      <c r="AN29" s="819"/>
      <c r="AO29" s="819"/>
      <c r="AP29" s="819" t="s">
        <v>535</v>
      </c>
      <c r="AQ29" s="819"/>
      <c r="AR29" s="819"/>
      <c r="AS29" s="819"/>
      <c r="AT29" s="819"/>
      <c r="AU29" s="819" t="s">
        <v>535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37</v>
      </c>
      <c r="R30" s="747"/>
      <c r="S30" s="747"/>
      <c r="T30" s="747"/>
      <c r="U30" s="747"/>
      <c r="V30" s="747">
        <v>24</v>
      </c>
      <c r="W30" s="747"/>
      <c r="X30" s="747"/>
      <c r="Y30" s="747"/>
      <c r="Z30" s="747"/>
      <c r="AA30" s="747">
        <v>13</v>
      </c>
      <c r="AB30" s="747"/>
      <c r="AC30" s="747"/>
      <c r="AD30" s="747"/>
      <c r="AE30" s="748"/>
      <c r="AF30" s="749">
        <v>13</v>
      </c>
      <c r="AG30" s="750"/>
      <c r="AH30" s="750"/>
      <c r="AI30" s="750"/>
      <c r="AJ30" s="751"/>
      <c r="AK30" s="818" t="s">
        <v>535</v>
      </c>
      <c r="AL30" s="819"/>
      <c r="AM30" s="819"/>
      <c r="AN30" s="819"/>
      <c r="AO30" s="819"/>
      <c r="AP30" s="819" t="s">
        <v>535</v>
      </c>
      <c r="AQ30" s="819"/>
      <c r="AR30" s="819"/>
      <c r="AS30" s="819"/>
      <c r="AT30" s="819"/>
      <c r="AU30" s="819" t="s">
        <v>535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1033</v>
      </c>
      <c r="R31" s="747"/>
      <c r="S31" s="747"/>
      <c r="T31" s="747"/>
      <c r="U31" s="747"/>
      <c r="V31" s="747">
        <v>1030</v>
      </c>
      <c r="W31" s="747"/>
      <c r="X31" s="747"/>
      <c r="Y31" s="747"/>
      <c r="Z31" s="747"/>
      <c r="AA31" s="747">
        <v>2</v>
      </c>
      <c r="AB31" s="747"/>
      <c r="AC31" s="747"/>
      <c r="AD31" s="747"/>
      <c r="AE31" s="748"/>
      <c r="AF31" s="749">
        <v>2</v>
      </c>
      <c r="AG31" s="750"/>
      <c r="AH31" s="750"/>
      <c r="AI31" s="750"/>
      <c r="AJ31" s="751"/>
      <c r="AK31" s="818">
        <v>209</v>
      </c>
      <c r="AL31" s="819"/>
      <c r="AM31" s="819"/>
      <c r="AN31" s="819"/>
      <c r="AO31" s="819"/>
      <c r="AP31" s="819" t="s">
        <v>535</v>
      </c>
      <c r="AQ31" s="819"/>
      <c r="AR31" s="819"/>
      <c r="AS31" s="819"/>
      <c r="AT31" s="819"/>
      <c r="AU31" s="819" t="s">
        <v>535</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2175</v>
      </c>
      <c r="R32" s="747"/>
      <c r="S32" s="747"/>
      <c r="T32" s="747"/>
      <c r="U32" s="747"/>
      <c r="V32" s="747">
        <v>1821</v>
      </c>
      <c r="W32" s="747"/>
      <c r="X32" s="747"/>
      <c r="Y32" s="747"/>
      <c r="Z32" s="747"/>
      <c r="AA32" s="747">
        <v>354</v>
      </c>
      <c r="AB32" s="747"/>
      <c r="AC32" s="747"/>
      <c r="AD32" s="747"/>
      <c r="AE32" s="748"/>
      <c r="AF32" s="749">
        <v>7074</v>
      </c>
      <c r="AG32" s="750"/>
      <c r="AH32" s="750"/>
      <c r="AI32" s="750"/>
      <c r="AJ32" s="751"/>
      <c r="AK32" s="818" t="s">
        <v>535</v>
      </c>
      <c r="AL32" s="819"/>
      <c r="AM32" s="819"/>
      <c r="AN32" s="819"/>
      <c r="AO32" s="819"/>
      <c r="AP32" s="819">
        <v>40</v>
      </c>
      <c r="AQ32" s="819"/>
      <c r="AR32" s="819"/>
      <c r="AS32" s="819"/>
      <c r="AT32" s="819"/>
      <c r="AU32" s="819" t="s">
        <v>535</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2596</v>
      </c>
      <c r="R33" s="747"/>
      <c r="S33" s="747"/>
      <c r="T33" s="747"/>
      <c r="U33" s="747"/>
      <c r="V33" s="747">
        <v>2528</v>
      </c>
      <c r="W33" s="747"/>
      <c r="X33" s="747"/>
      <c r="Y33" s="747"/>
      <c r="Z33" s="747"/>
      <c r="AA33" s="747">
        <v>68</v>
      </c>
      <c r="AB33" s="747"/>
      <c r="AC33" s="747"/>
      <c r="AD33" s="747"/>
      <c r="AE33" s="748"/>
      <c r="AF33" s="749">
        <v>675</v>
      </c>
      <c r="AG33" s="750"/>
      <c r="AH33" s="750"/>
      <c r="AI33" s="750"/>
      <c r="AJ33" s="751"/>
      <c r="AK33" s="818">
        <v>590</v>
      </c>
      <c r="AL33" s="819"/>
      <c r="AM33" s="819"/>
      <c r="AN33" s="819"/>
      <c r="AO33" s="819"/>
      <c r="AP33" s="819">
        <v>19149</v>
      </c>
      <c r="AQ33" s="819"/>
      <c r="AR33" s="819"/>
      <c r="AS33" s="819"/>
      <c r="AT33" s="819"/>
      <c r="AU33" s="819">
        <v>8081</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7984</v>
      </c>
      <c r="AG63" s="830"/>
      <c r="AH63" s="830"/>
      <c r="AI63" s="830"/>
      <c r="AJ63" s="831"/>
      <c r="AK63" s="832"/>
      <c r="AL63" s="827"/>
      <c r="AM63" s="827"/>
      <c r="AN63" s="827"/>
      <c r="AO63" s="827"/>
      <c r="AP63" s="830">
        <f>SUM(AP28:AT62)</f>
        <v>19189</v>
      </c>
      <c r="AQ63" s="830"/>
      <c r="AR63" s="830"/>
      <c r="AS63" s="830"/>
      <c r="AT63" s="830"/>
      <c r="AU63" s="830">
        <f>SUM(AU28:AY62)</f>
        <v>8081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v>49</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t="s">
        <v>535</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v>53</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v>613</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4169168</v>
      </c>
      <c r="AB110" s="890"/>
      <c r="AC110" s="890"/>
      <c r="AD110" s="890"/>
      <c r="AE110" s="891"/>
      <c r="AF110" s="892">
        <v>4186128</v>
      </c>
      <c r="AG110" s="890"/>
      <c r="AH110" s="890"/>
      <c r="AI110" s="890"/>
      <c r="AJ110" s="891"/>
      <c r="AK110" s="892">
        <v>4724305</v>
      </c>
      <c r="AL110" s="890"/>
      <c r="AM110" s="890"/>
      <c r="AN110" s="890"/>
      <c r="AO110" s="891"/>
      <c r="AP110" s="893">
        <v>30.5</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37397706</v>
      </c>
      <c r="BR110" s="927"/>
      <c r="BS110" s="927"/>
      <c r="BT110" s="927"/>
      <c r="BU110" s="927"/>
      <c r="BV110" s="927">
        <v>41294630</v>
      </c>
      <c r="BW110" s="927"/>
      <c r="BX110" s="927"/>
      <c r="BY110" s="927"/>
      <c r="BZ110" s="927"/>
      <c r="CA110" s="927">
        <v>40295261</v>
      </c>
      <c r="CB110" s="927"/>
      <c r="CC110" s="927"/>
      <c r="CD110" s="927"/>
      <c r="CE110" s="927"/>
      <c r="CF110" s="941">
        <v>260.39999999999998</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4929445</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8889</v>
      </c>
      <c r="AB112" s="959"/>
      <c r="AC112" s="959"/>
      <c r="AD112" s="959"/>
      <c r="AE112" s="960"/>
      <c r="AF112" s="961">
        <v>8889</v>
      </c>
      <c r="AG112" s="959"/>
      <c r="AH112" s="959"/>
      <c r="AI112" s="959"/>
      <c r="AJ112" s="960"/>
      <c r="AK112" s="961">
        <v>8889</v>
      </c>
      <c r="AL112" s="959"/>
      <c r="AM112" s="959"/>
      <c r="AN112" s="959"/>
      <c r="AO112" s="960"/>
      <c r="AP112" s="962">
        <v>0.1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12491685</v>
      </c>
      <c r="BR112" s="920"/>
      <c r="BS112" s="920"/>
      <c r="BT112" s="920"/>
      <c r="BU112" s="920"/>
      <c r="BV112" s="920">
        <v>10216413</v>
      </c>
      <c r="BW112" s="920"/>
      <c r="BX112" s="920"/>
      <c r="BY112" s="920"/>
      <c r="BZ112" s="920"/>
      <c r="CA112" s="920">
        <v>8080726</v>
      </c>
      <c r="CB112" s="920"/>
      <c r="CC112" s="920"/>
      <c r="CD112" s="920"/>
      <c r="CE112" s="920"/>
      <c r="CF112" s="914">
        <v>52.2</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849257</v>
      </c>
      <c r="AB113" s="934"/>
      <c r="AC113" s="934"/>
      <c r="AD113" s="934"/>
      <c r="AE113" s="935"/>
      <c r="AF113" s="936">
        <v>532304</v>
      </c>
      <c r="AG113" s="934"/>
      <c r="AH113" s="934"/>
      <c r="AI113" s="934"/>
      <c r="AJ113" s="935"/>
      <c r="AK113" s="936">
        <v>484961</v>
      </c>
      <c r="AL113" s="934"/>
      <c r="AM113" s="934"/>
      <c r="AN113" s="934"/>
      <c r="AO113" s="935"/>
      <c r="AP113" s="937">
        <v>3.1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v>145404</v>
      </c>
      <c r="CB113" s="920"/>
      <c r="CC113" s="920"/>
      <c r="CD113" s="920"/>
      <c r="CE113" s="920"/>
      <c r="CF113" s="914">
        <v>0.9</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v>3</v>
      </c>
      <c r="AL114" s="959"/>
      <c r="AM114" s="959"/>
      <c r="AN114" s="959"/>
      <c r="AO114" s="960"/>
      <c r="AP114" s="962">
        <v>0</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5775424</v>
      </c>
      <c r="BR114" s="920"/>
      <c r="BS114" s="920"/>
      <c r="BT114" s="920"/>
      <c r="BU114" s="920"/>
      <c r="BV114" s="920">
        <v>5178423</v>
      </c>
      <c r="BW114" s="920"/>
      <c r="BX114" s="920"/>
      <c r="BY114" s="920"/>
      <c r="BZ114" s="920"/>
      <c r="CA114" s="920">
        <v>4753433</v>
      </c>
      <c r="CB114" s="920"/>
      <c r="CC114" s="920"/>
      <c r="CD114" s="920"/>
      <c r="CE114" s="920"/>
      <c r="CF114" s="914">
        <v>30.7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347319</v>
      </c>
      <c r="BR115" s="920"/>
      <c r="BS115" s="920"/>
      <c r="BT115" s="920"/>
      <c r="BU115" s="920"/>
      <c r="BV115" s="920">
        <v>2013</v>
      </c>
      <c r="BW115" s="920"/>
      <c r="BX115" s="920"/>
      <c r="BY115" s="920"/>
      <c r="BZ115" s="920"/>
      <c r="CA115" s="920">
        <v>4842</v>
      </c>
      <c r="CB115" s="920"/>
      <c r="CC115" s="920"/>
      <c r="CD115" s="920"/>
      <c r="CE115" s="920"/>
      <c r="CF115" s="914">
        <v>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4929445</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7960</v>
      </c>
      <c r="AB116" s="959"/>
      <c r="AC116" s="959"/>
      <c r="AD116" s="959"/>
      <c r="AE116" s="960"/>
      <c r="AF116" s="961">
        <v>4870</v>
      </c>
      <c r="AG116" s="959"/>
      <c r="AH116" s="959"/>
      <c r="AI116" s="959"/>
      <c r="AJ116" s="960"/>
      <c r="AK116" s="961">
        <v>4340</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5035274</v>
      </c>
      <c r="AB117" s="966"/>
      <c r="AC117" s="966"/>
      <c r="AD117" s="966"/>
      <c r="AE117" s="967"/>
      <c r="AF117" s="965">
        <v>4732191</v>
      </c>
      <c r="AG117" s="966"/>
      <c r="AH117" s="966"/>
      <c r="AI117" s="966"/>
      <c r="AJ117" s="967"/>
      <c r="AK117" s="965">
        <v>5222498</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60941579</v>
      </c>
      <c r="BR118" s="986"/>
      <c r="BS118" s="986"/>
      <c r="BT118" s="986"/>
      <c r="BU118" s="986"/>
      <c r="BV118" s="986">
        <v>56691479</v>
      </c>
      <c r="BW118" s="986"/>
      <c r="BX118" s="986"/>
      <c r="BY118" s="986"/>
      <c r="BZ118" s="986"/>
      <c r="CA118" s="986">
        <v>53279666</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4447279</v>
      </c>
      <c r="BR119" s="927"/>
      <c r="BS119" s="927"/>
      <c r="BT119" s="927"/>
      <c r="BU119" s="927"/>
      <c r="BV119" s="927">
        <v>5365729</v>
      </c>
      <c r="BW119" s="927"/>
      <c r="BX119" s="927"/>
      <c r="BY119" s="927"/>
      <c r="BZ119" s="927"/>
      <c r="CA119" s="927">
        <v>4737337</v>
      </c>
      <c r="CB119" s="927"/>
      <c r="CC119" s="927"/>
      <c r="CD119" s="927"/>
      <c r="CE119" s="927"/>
      <c r="CF119" s="941">
        <v>30.6</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6031475</v>
      </c>
      <c r="BR120" s="920"/>
      <c r="BS120" s="920"/>
      <c r="BT120" s="920"/>
      <c r="BU120" s="920"/>
      <c r="BV120" s="920">
        <v>5438231</v>
      </c>
      <c r="BW120" s="920"/>
      <c r="BX120" s="920"/>
      <c r="BY120" s="920"/>
      <c r="BZ120" s="920"/>
      <c r="CA120" s="920">
        <v>4797287</v>
      </c>
      <c r="CB120" s="920"/>
      <c r="CC120" s="920"/>
      <c r="CD120" s="920"/>
      <c r="CE120" s="920"/>
      <c r="CF120" s="914">
        <v>31</v>
      </c>
      <c r="CG120" s="915"/>
      <c r="CH120" s="915"/>
      <c r="CI120" s="915"/>
      <c r="CJ120" s="915"/>
      <c r="CK120" s="1013" t="s">
        <v>436</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12491685</v>
      </c>
      <c r="DH120" s="927"/>
      <c r="DI120" s="927"/>
      <c r="DJ120" s="927"/>
      <c r="DK120" s="927"/>
      <c r="DL120" s="927">
        <v>10216413</v>
      </c>
      <c r="DM120" s="927"/>
      <c r="DN120" s="927"/>
      <c r="DO120" s="927"/>
      <c r="DP120" s="927"/>
      <c r="DQ120" s="927">
        <v>8080726</v>
      </c>
      <c r="DR120" s="927"/>
      <c r="DS120" s="927"/>
      <c r="DT120" s="927"/>
      <c r="DU120" s="927"/>
      <c r="DV120" s="928">
        <v>52.2</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30156619</v>
      </c>
      <c r="BR121" s="986"/>
      <c r="BS121" s="986"/>
      <c r="BT121" s="986"/>
      <c r="BU121" s="986"/>
      <c r="BV121" s="986">
        <v>29953902</v>
      </c>
      <c r="BW121" s="986"/>
      <c r="BX121" s="986"/>
      <c r="BY121" s="986"/>
      <c r="BZ121" s="986"/>
      <c r="CA121" s="986">
        <v>29707736</v>
      </c>
      <c r="CB121" s="986"/>
      <c r="CC121" s="986"/>
      <c r="CD121" s="986"/>
      <c r="CE121" s="986"/>
      <c r="CF121" s="1024">
        <v>192</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40635373</v>
      </c>
      <c r="BR122" s="1035"/>
      <c r="BS122" s="1035"/>
      <c r="BT122" s="1035"/>
      <c r="BU122" s="1035"/>
      <c r="BV122" s="1035">
        <v>40757862</v>
      </c>
      <c r="BW122" s="1035"/>
      <c r="BX122" s="1035"/>
      <c r="BY122" s="1035"/>
      <c r="BZ122" s="1035"/>
      <c r="CA122" s="1035">
        <v>39242360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126.4</v>
      </c>
      <c r="BR123" s="1027"/>
      <c r="BS123" s="1027"/>
      <c r="BT123" s="1027"/>
      <c r="BU123" s="1027"/>
      <c r="BV123" s="1027">
        <v>100</v>
      </c>
      <c r="BW123" s="1027"/>
      <c r="BX123" s="1027"/>
      <c r="BY123" s="1027"/>
      <c r="BZ123" s="1027"/>
      <c r="CA123" s="1027">
        <v>90.7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340760</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12.58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6559</v>
      </c>
      <c r="DH127" s="1048"/>
      <c r="DI127" s="1048"/>
      <c r="DJ127" s="1048"/>
      <c r="DK127" s="1048"/>
      <c r="DL127" s="1048">
        <v>2013</v>
      </c>
      <c r="DM127" s="1048"/>
      <c r="DN127" s="1048"/>
      <c r="DO127" s="1048"/>
      <c r="DP127" s="1048"/>
      <c r="DQ127" s="1048">
        <v>4842</v>
      </c>
      <c r="DR127" s="1048"/>
      <c r="DS127" s="1048"/>
      <c r="DT127" s="1048"/>
      <c r="DU127" s="1048"/>
      <c r="DV127" s="1049">
        <v>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627654</v>
      </c>
      <c r="AB128" s="1090"/>
      <c r="AC128" s="1090"/>
      <c r="AD128" s="1090"/>
      <c r="AE128" s="1091"/>
      <c r="AF128" s="1092">
        <v>500879</v>
      </c>
      <c r="AG128" s="1090"/>
      <c r="AH128" s="1090"/>
      <c r="AI128" s="1090"/>
      <c r="AJ128" s="1091"/>
      <c r="AK128" s="1092">
        <v>453684</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17.579999999999998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18762604</v>
      </c>
      <c r="AB129" s="959"/>
      <c r="AC129" s="959"/>
      <c r="AD129" s="959"/>
      <c r="AE129" s="960"/>
      <c r="AF129" s="961">
        <v>18648572</v>
      </c>
      <c r="AG129" s="959"/>
      <c r="AH129" s="959"/>
      <c r="AI129" s="959"/>
      <c r="AJ129" s="960"/>
      <c r="AK129" s="961">
        <v>18271717</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2699621</v>
      </c>
      <c r="AB130" s="959"/>
      <c r="AC130" s="959"/>
      <c r="AD130" s="959"/>
      <c r="AE130" s="960"/>
      <c r="AF130" s="961">
        <v>2722732</v>
      </c>
      <c r="AG130" s="959"/>
      <c r="AH130" s="959"/>
      <c r="AI130" s="959"/>
      <c r="AJ130" s="960"/>
      <c r="AK130" s="961">
        <v>2796224</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90.7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16062983</v>
      </c>
      <c r="AB131" s="998"/>
      <c r="AC131" s="998"/>
      <c r="AD131" s="998"/>
      <c r="AE131" s="999"/>
      <c r="AF131" s="1000">
        <v>15925840</v>
      </c>
      <c r="AG131" s="998"/>
      <c r="AH131" s="998"/>
      <c r="AI131" s="998"/>
      <c r="AJ131" s="999"/>
      <c r="AK131" s="1000">
        <v>15475493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10.63313707</v>
      </c>
      <c r="AB132" s="1104"/>
      <c r="AC132" s="1104"/>
      <c r="AD132" s="1104"/>
      <c r="AE132" s="1105"/>
      <c r="AF132" s="1106">
        <v>9.4725301769999994</v>
      </c>
      <c r="AG132" s="1104"/>
      <c r="AH132" s="1104"/>
      <c r="AI132" s="1104"/>
      <c r="AJ132" s="1105"/>
      <c r="AK132" s="1106">
        <v>12.74654061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11.1</v>
      </c>
      <c r="AB133" s="1111"/>
      <c r="AC133" s="1111"/>
      <c r="AD133" s="1111"/>
      <c r="AE133" s="1112"/>
      <c r="AF133" s="1110">
        <v>10.4</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AG28" sqref="AG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5006074</v>
      </c>
      <c r="L9" s="264">
        <v>56418</v>
      </c>
      <c r="M9" s="265">
        <v>65114</v>
      </c>
      <c r="N9" s="266">
        <v>-13.4</v>
      </c>
    </row>
    <row r="10" spans="1:16">
      <c r="A10" s="248"/>
      <c r="B10" s="244"/>
      <c r="C10" s="244"/>
      <c r="D10" s="244"/>
      <c r="E10" s="244"/>
      <c r="F10" s="244"/>
      <c r="G10" s="1119" t="s">
        <v>472</v>
      </c>
      <c r="H10" s="1120"/>
      <c r="I10" s="1120"/>
      <c r="J10" s="1121"/>
      <c r="K10" s="267">
        <v>682360</v>
      </c>
      <c r="L10" s="268">
        <v>7690</v>
      </c>
      <c r="M10" s="269">
        <v>4538</v>
      </c>
      <c r="N10" s="270">
        <v>69.5</v>
      </c>
    </row>
    <row r="11" spans="1:16" ht="13.5" customHeight="1">
      <c r="A11" s="248"/>
      <c r="B11" s="244"/>
      <c r="C11" s="244"/>
      <c r="D11" s="244"/>
      <c r="E11" s="244"/>
      <c r="F11" s="244"/>
      <c r="G11" s="1119" t="s">
        <v>473</v>
      </c>
      <c r="H11" s="1120"/>
      <c r="I11" s="1120"/>
      <c r="J11" s="1121"/>
      <c r="K11" s="267">
        <v>636691</v>
      </c>
      <c r="L11" s="268">
        <v>7175</v>
      </c>
      <c r="M11" s="269">
        <v>5513</v>
      </c>
      <c r="N11" s="270">
        <v>30.1</v>
      </c>
    </row>
    <row r="12" spans="1:16" ht="13.5" customHeight="1">
      <c r="A12" s="248"/>
      <c r="B12" s="244"/>
      <c r="C12" s="244"/>
      <c r="D12" s="244"/>
      <c r="E12" s="244"/>
      <c r="F12" s="244"/>
      <c r="G12" s="1119" t="s">
        <v>474</v>
      </c>
      <c r="H12" s="1120"/>
      <c r="I12" s="1120"/>
      <c r="J12" s="1121"/>
      <c r="K12" s="267">
        <v>9601</v>
      </c>
      <c r="L12" s="268">
        <v>108</v>
      </c>
      <c r="M12" s="269">
        <v>953</v>
      </c>
      <c r="N12" s="270">
        <v>-88.7</v>
      </c>
    </row>
    <row r="13" spans="1:16" ht="13.5" customHeight="1">
      <c r="A13" s="248"/>
      <c r="B13" s="244"/>
      <c r="C13" s="244"/>
      <c r="D13" s="244"/>
      <c r="E13" s="244"/>
      <c r="F13" s="244"/>
      <c r="G13" s="1119" t="s">
        <v>475</v>
      </c>
      <c r="H13" s="1120"/>
      <c r="I13" s="1120"/>
      <c r="J13" s="1121"/>
      <c r="K13" s="267" t="s">
        <v>476</v>
      </c>
      <c r="L13" s="268" t="s">
        <v>476</v>
      </c>
      <c r="M13" s="269">
        <v>2</v>
      </c>
      <c r="N13" s="270" t="s">
        <v>476</v>
      </c>
    </row>
    <row r="14" spans="1:16" ht="13.5" customHeight="1">
      <c r="A14" s="248"/>
      <c r="B14" s="244"/>
      <c r="C14" s="244"/>
      <c r="D14" s="244"/>
      <c r="E14" s="244"/>
      <c r="F14" s="244"/>
      <c r="G14" s="1119" t="s">
        <v>477</v>
      </c>
      <c r="H14" s="1120"/>
      <c r="I14" s="1120"/>
      <c r="J14" s="1121"/>
      <c r="K14" s="267">
        <v>178994</v>
      </c>
      <c r="L14" s="268">
        <v>2017</v>
      </c>
      <c r="M14" s="269">
        <v>2887</v>
      </c>
      <c r="N14" s="270">
        <v>-30.1</v>
      </c>
    </row>
    <row r="15" spans="1:16" ht="13.5" customHeight="1">
      <c r="A15" s="248"/>
      <c r="B15" s="244"/>
      <c r="C15" s="244"/>
      <c r="D15" s="244"/>
      <c r="E15" s="244"/>
      <c r="F15" s="244"/>
      <c r="G15" s="1119" t="s">
        <v>478</v>
      </c>
      <c r="H15" s="1120"/>
      <c r="I15" s="1120"/>
      <c r="J15" s="1121"/>
      <c r="K15" s="267">
        <v>48597</v>
      </c>
      <c r="L15" s="268">
        <v>548</v>
      </c>
      <c r="M15" s="269">
        <v>1642</v>
      </c>
      <c r="N15" s="270">
        <v>-66.599999999999994</v>
      </c>
    </row>
    <row r="16" spans="1:16">
      <c r="A16" s="248"/>
      <c r="B16" s="244"/>
      <c r="C16" s="244"/>
      <c r="D16" s="244"/>
      <c r="E16" s="244"/>
      <c r="F16" s="244"/>
      <c r="G16" s="1122" t="s">
        <v>479</v>
      </c>
      <c r="H16" s="1123"/>
      <c r="I16" s="1123"/>
      <c r="J16" s="1124"/>
      <c r="K16" s="268">
        <v>-641756</v>
      </c>
      <c r="L16" s="268">
        <v>-7233</v>
      </c>
      <c r="M16" s="269">
        <v>-6965</v>
      </c>
      <c r="N16" s="270">
        <v>3.8</v>
      </c>
    </row>
    <row r="17" spans="1:16">
      <c r="A17" s="248"/>
      <c r="B17" s="244"/>
      <c r="C17" s="244"/>
      <c r="D17" s="244"/>
      <c r="E17" s="244"/>
      <c r="F17" s="244"/>
      <c r="G17" s="1122" t="s">
        <v>168</v>
      </c>
      <c r="H17" s="1123"/>
      <c r="I17" s="1123"/>
      <c r="J17" s="1124"/>
      <c r="K17" s="268">
        <v>5920561</v>
      </c>
      <c r="L17" s="268">
        <v>66724</v>
      </c>
      <c r="M17" s="269">
        <v>73685</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5.57</v>
      </c>
      <c r="L21" s="281">
        <v>7.13</v>
      </c>
      <c r="M21" s="282">
        <v>-1.56</v>
      </c>
      <c r="N21" s="249"/>
      <c r="O21" s="283"/>
      <c r="P21" s="279"/>
    </row>
    <row r="22" spans="1:16" s="284" customFormat="1">
      <c r="A22" s="279"/>
      <c r="B22" s="249"/>
      <c r="C22" s="249"/>
      <c r="D22" s="249"/>
      <c r="E22" s="249"/>
      <c r="F22" s="249"/>
      <c r="G22" s="1114" t="s">
        <v>485</v>
      </c>
      <c r="H22" s="1115"/>
      <c r="I22" s="1115"/>
      <c r="J22" s="1116"/>
      <c r="K22" s="285">
        <v>98.8</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4724305</v>
      </c>
      <c r="L32" s="294">
        <v>53242</v>
      </c>
      <c r="M32" s="295">
        <v>43359</v>
      </c>
      <c r="N32" s="296">
        <v>22.8</v>
      </c>
    </row>
    <row r="33" spans="1:16" ht="13.5" customHeight="1">
      <c r="A33" s="248"/>
      <c r="B33" s="244"/>
      <c r="C33" s="244"/>
      <c r="D33" s="244"/>
      <c r="E33" s="244"/>
      <c r="F33" s="244"/>
      <c r="G33" s="1130" t="s">
        <v>489</v>
      </c>
      <c r="H33" s="1131"/>
      <c r="I33" s="1131"/>
      <c r="J33" s="1132"/>
      <c r="K33" s="294" t="s">
        <v>476</v>
      </c>
      <c r="L33" s="294" t="s">
        <v>476</v>
      </c>
      <c r="M33" s="295">
        <v>0</v>
      </c>
      <c r="N33" s="296" t="s">
        <v>476</v>
      </c>
    </row>
    <row r="34" spans="1:16" ht="27" customHeight="1">
      <c r="A34" s="248"/>
      <c r="B34" s="244"/>
      <c r="C34" s="244"/>
      <c r="D34" s="244"/>
      <c r="E34" s="244"/>
      <c r="F34" s="244"/>
      <c r="G34" s="1130" t="s">
        <v>490</v>
      </c>
      <c r="H34" s="1131"/>
      <c r="I34" s="1131"/>
      <c r="J34" s="1132"/>
      <c r="K34" s="294">
        <v>8889</v>
      </c>
      <c r="L34" s="294">
        <v>100</v>
      </c>
      <c r="M34" s="295">
        <v>39</v>
      </c>
      <c r="N34" s="296">
        <v>156.4</v>
      </c>
    </row>
    <row r="35" spans="1:16" ht="27" customHeight="1">
      <c r="A35" s="248"/>
      <c r="B35" s="244"/>
      <c r="C35" s="244"/>
      <c r="D35" s="244"/>
      <c r="E35" s="244"/>
      <c r="F35" s="244"/>
      <c r="G35" s="1130" t="s">
        <v>491</v>
      </c>
      <c r="H35" s="1131"/>
      <c r="I35" s="1131"/>
      <c r="J35" s="1132"/>
      <c r="K35" s="294">
        <v>484961</v>
      </c>
      <c r="L35" s="294">
        <v>5465</v>
      </c>
      <c r="M35" s="295">
        <v>11806</v>
      </c>
      <c r="N35" s="296">
        <v>-53.7</v>
      </c>
    </row>
    <row r="36" spans="1:16" ht="27" customHeight="1">
      <c r="A36" s="248"/>
      <c r="B36" s="244"/>
      <c r="C36" s="244"/>
      <c r="D36" s="244"/>
      <c r="E36" s="244"/>
      <c r="F36" s="244"/>
      <c r="G36" s="1130" t="s">
        <v>492</v>
      </c>
      <c r="H36" s="1131"/>
      <c r="I36" s="1131"/>
      <c r="J36" s="1132"/>
      <c r="K36" s="294">
        <v>3</v>
      </c>
      <c r="L36" s="294">
        <v>0</v>
      </c>
      <c r="M36" s="295">
        <v>1910</v>
      </c>
      <c r="N36" s="296">
        <v>-100</v>
      </c>
    </row>
    <row r="37" spans="1:16" ht="13.5" customHeight="1">
      <c r="A37" s="248"/>
      <c r="B37" s="244"/>
      <c r="C37" s="244"/>
      <c r="D37" s="244"/>
      <c r="E37" s="244"/>
      <c r="F37" s="244"/>
      <c r="G37" s="1130" t="s">
        <v>493</v>
      </c>
      <c r="H37" s="1131"/>
      <c r="I37" s="1131"/>
      <c r="J37" s="1132"/>
      <c r="K37" s="294" t="s">
        <v>476</v>
      </c>
      <c r="L37" s="294" t="s">
        <v>476</v>
      </c>
      <c r="M37" s="295">
        <v>1129</v>
      </c>
      <c r="N37" s="296" t="s">
        <v>476</v>
      </c>
    </row>
    <row r="38" spans="1:16" ht="27" customHeight="1">
      <c r="A38" s="248"/>
      <c r="B38" s="244"/>
      <c r="C38" s="244"/>
      <c r="D38" s="244"/>
      <c r="E38" s="244"/>
      <c r="F38" s="244"/>
      <c r="G38" s="1133" t="s">
        <v>494</v>
      </c>
      <c r="H38" s="1134"/>
      <c r="I38" s="1134"/>
      <c r="J38" s="1135"/>
      <c r="K38" s="297">
        <v>4340</v>
      </c>
      <c r="L38" s="297">
        <v>49</v>
      </c>
      <c r="M38" s="298">
        <v>5</v>
      </c>
      <c r="N38" s="299">
        <v>880</v>
      </c>
      <c r="O38" s="293"/>
    </row>
    <row r="39" spans="1:16">
      <c r="A39" s="248"/>
      <c r="B39" s="244"/>
      <c r="C39" s="244"/>
      <c r="D39" s="244"/>
      <c r="E39" s="244"/>
      <c r="F39" s="244"/>
      <c r="G39" s="1133" t="s">
        <v>495</v>
      </c>
      <c r="H39" s="1134"/>
      <c r="I39" s="1134"/>
      <c r="J39" s="1135"/>
      <c r="K39" s="300">
        <v>-453684</v>
      </c>
      <c r="L39" s="300">
        <v>-5113</v>
      </c>
      <c r="M39" s="301">
        <v>-5126</v>
      </c>
      <c r="N39" s="302">
        <v>-0.3</v>
      </c>
      <c r="O39" s="293"/>
    </row>
    <row r="40" spans="1:16" ht="27" customHeight="1">
      <c r="A40" s="248"/>
      <c r="B40" s="244"/>
      <c r="C40" s="244"/>
      <c r="D40" s="244"/>
      <c r="E40" s="244"/>
      <c r="F40" s="244"/>
      <c r="G40" s="1130" t="s">
        <v>496</v>
      </c>
      <c r="H40" s="1131"/>
      <c r="I40" s="1131"/>
      <c r="J40" s="1132"/>
      <c r="K40" s="300">
        <v>-2796224</v>
      </c>
      <c r="L40" s="300">
        <v>-31513</v>
      </c>
      <c r="M40" s="301">
        <v>-37205</v>
      </c>
      <c r="N40" s="302">
        <v>-15.3</v>
      </c>
      <c r="O40" s="293"/>
    </row>
    <row r="41" spans="1:16">
      <c r="A41" s="248"/>
      <c r="B41" s="244"/>
      <c r="C41" s="244"/>
      <c r="D41" s="244"/>
      <c r="E41" s="244"/>
      <c r="F41" s="244"/>
      <c r="G41" s="1136" t="s">
        <v>279</v>
      </c>
      <c r="H41" s="1137"/>
      <c r="I41" s="1137"/>
      <c r="J41" s="1138"/>
      <c r="K41" s="294">
        <v>1972590</v>
      </c>
      <c r="L41" s="300">
        <v>22231</v>
      </c>
      <c r="M41" s="301">
        <v>15917</v>
      </c>
      <c r="N41" s="302">
        <v>39.700000000000003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5222326</v>
      </c>
      <c r="J51" s="320">
        <v>58232</v>
      </c>
      <c r="K51" s="321">
        <v>28.3</v>
      </c>
      <c r="L51" s="322">
        <v>61882</v>
      </c>
      <c r="M51" s="323">
        <v>6.7</v>
      </c>
      <c r="N51" s="324">
        <v>21.6</v>
      </c>
    </row>
    <row r="52" spans="1:14">
      <c r="A52" s="248"/>
      <c r="B52" s="244"/>
      <c r="C52" s="244"/>
      <c r="D52" s="244"/>
      <c r="E52" s="244"/>
      <c r="F52" s="244"/>
      <c r="G52" s="325"/>
      <c r="H52" s="326" t="s">
        <v>507</v>
      </c>
      <c r="I52" s="327">
        <v>2500095</v>
      </c>
      <c r="J52" s="328">
        <v>27877</v>
      </c>
      <c r="K52" s="329">
        <v>-14</v>
      </c>
      <c r="L52" s="330">
        <v>32175</v>
      </c>
      <c r="M52" s="331">
        <v>0</v>
      </c>
      <c r="N52" s="332">
        <v>-14</v>
      </c>
    </row>
    <row r="53" spans="1:14">
      <c r="A53" s="248"/>
      <c r="B53" s="244"/>
      <c r="C53" s="244"/>
      <c r="D53" s="244"/>
      <c r="E53" s="244"/>
      <c r="F53" s="244"/>
      <c r="G53" s="310" t="s">
        <v>508</v>
      </c>
      <c r="H53" s="311"/>
      <c r="I53" s="319">
        <v>3459465</v>
      </c>
      <c r="J53" s="320">
        <v>38739</v>
      </c>
      <c r="K53" s="321">
        <v>-33.5</v>
      </c>
      <c r="L53" s="322">
        <v>47569</v>
      </c>
      <c r="M53" s="323">
        <v>-23.1</v>
      </c>
      <c r="N53" s="324">
        <v>-10.4</v>
      </c>
    </row>
    <row r="54" spans="1:14">
      <c r="A54" s="248"/>
      <c r="B54" s="244"/>
      <c r="C54" s="244"/>
      <c r="D54" s="244"/>
      <c r="E54" s="244"/>
      <c r="F54" s="244"/>
      <c r="G54" s="325"/>
      <c r="H54" s="326" t="s">
        <v>507</v>
      </c>
      <c r="I54" s="327">
        <v>2556707</v>
      </c>
      <c r="J54" s="328">
        <v>28630</v>
      </c>
      <c r="K54" s="329">
        <v>2.7</v>
      </c>
      <c r="L54" s="330">
        <v>26255</v>
      </c>
      <c r="M54" s="331">
        <v>-18.399999999999999</v>
      </c>
      <c r="N54" s="332">
        <v>21.1</v>
      </c>
    </row>
    <row r="55" spans="1:14">
      <c r="A55" s="248"/>
      <c r="B55" s="244"/>
      <c r="C55" s="244"/>
      <c r="D55" s="244"/>
      <c r="E55" s="244"/>
      <c r="F55" s="244"/>
      <c r="G55" s="310" t="s">
        <v>509</v>
      </c>
      <c r="H55" s="311"/>
      <c r="I55" s="319">
        <v>3149675</v>
      </c>
      <c r="J55" s="320">
        <v>35140</v>
      </c>
      <c r="K55" s="321">
        <v>-9.3000000000000007</v>
      </c>
      <c r="L55" s="322">
        <v>50880</v>
      </c>
      <c r="M55" s="323">
        <v>7</v>
      </c>
      <c r="N55" s="324">
        <v>-16.3</v>
      </c>
    </row>
    <row r="56" spans="1:14">
      <c r="A56" s="248"/>
      <c r="B56" s="244"/>
      <c r="C56" s="244"/>
      <c r="D56" s="244"/>
      <c r="E56" s="244"/>
      <c r="F56" s="244"/>
      <c r="G56" s="325"/>
      <c r="H56" s="326" t="s">
        <v>507</v>
      </c>
      <c r="I56" s="327">
        <v>2232372</v>
      </c>
      <c r="J56" s="328">
        <v>24906</v>
      </c>
      <c r="K56" s="329">
        <v>-13</v>
      </c>
      <c r="L56" s="330">
        <v>26879</v>
      </c>
      <c r="M56" s="331">
        <v>2.4</v>
      </c>
      <c r="N56" s="332">
        <v>-15.4</v>
      </c>
    </row>
    <row r="57" spans="1:14">
      <c r="A57" s="248"/>
      <c r="B57" s="244"/>
      <c r="C57" s="244"/>
      <c r="D57" s="244"/>
      <c r="E57" s="244"/>
      <c r="F57" s="244"/>
      <c r="G57" s="310" t="s">
        <v>510</v>
      </c>
      <c r="H57" s="311"/>
      <c r="I57" s="319">
        <v>3084587</v>
      </c>
      <c r="J57" s="320">
        <v>34495</v>
      </c>
      <c r="K57" s="321">
        <v>-1.8</v>
      </c>
      <c r="L57" s="322">
        <v>63956</v>
      </c>
      <c r="M57" s="323">
        <v>25.7</v>
      </c>
      <c r="N57" s="324">
        <v>-27.5</v>
      </c>
    </row>
    <row r="58" spans="1:14">
      <c r="A58" s="248"/>
      <c r="B58" s="244"/>
      <c r="C58" s="244"/>
      <c r="D58" s="244"/>
      <c r="E58" s="244"/>
      <c r="F58" s="244"/>
      <c r="G58" s="325"/>
      <c r="H58" s="326" t="s">
        <v>507</v>
      </c>
      <c r="I58" s="327">
        <v>1472146</v>
      </c>
      <c r="J58" s="328">
        <v>16463</v>
      </c>
      <c r="K58" s="329">
        <v>-33.9</v>
      </c>
      <c r="L58" s="330">
        <v>29239</v>
      </c>
      <c r="M58" s="331">
        <v>8.8000000000000007</v>
      </c>
      <c r="N58" s="332">
        <v>-42.7</v>
      </c>
    </row>
    <row r="59" spans="1:14">
      <c r="A59" s="248"/>
      <c r="B59" s="244"/>
      <c r="C59" s="244"/>
      <c r="D59" s="244"/>
      <c r="E59" s="244"/>
      <c r="F59" s="244"/>
      <c r="G59" s="310" t="s">
        <v>511</v>
      </c>
      <c r="H59" s="311"/>
      <c r="I59" s="319">
        <v>3575012</v>
      </c>
      <c r="J59" s="320">
        <v>40290</v>
      </c>
      <c r="K59" s="321">
        <v>16.8</v>
      </c>
      <c r="L59" s="322">
        <v>66255</v>
      </c>
      <c r="M59" s="323">
        <v>3.6</v>
      </c>
      <c r="N59" s="324">
        <v>13.2</v>
      </c>
    </row>
    <row r="60" spans="1:14">
      <c r="A60" s="248"/>
      <c r="B60" s="244"/>
      <c r="C60" s="244"/>
      <c r="D60" s="244"/>
      <c r="E60" s="244"/>
      <c r="F60" s="244"/>
      <c r="G60" s="325"/>
      <c r="H60" s="326" t="s">
        <v>507</v>
      </c>
      <c r="I60" s="333">
        <v>2320326</v>
      </c>
      <c r="J60" s="328">
        <v>26150</v>
      </c>
      <c r="K60" s="329">
        <v>58.8</v>
      </c>
      <c r="L60" s="330">
        <v>31822</v>
      </c>
      <c r="M60" s="331">
        <v>8.8000000000000007</v>
      </c>
      <c r="N60" s="332">
        <v>50</v>
      </c>
    </row>
    <row r="61" spans="1:14">
      <c r="A61" s="248"/>
      <c r="B61" s="244"/>
      <c r="C61" s="244"/>
      <c r="D61" s="244"/>
      <c r="E61" s="244"/>
      <c r="F61" s="244"/>
      <c r="G61" s="310" t="s">
        <v>512</v>
      </c>
      <c r="H61" s="334"/>
      <c r="I61" s="335">
        <v>3698213</v>
      </c>
      <c r="J61" s="336">
        <v>41379</v>
      </c>
      <c r="K61" s="337">
        <v>0.1</v>
      </c>
      <c r="L61" s="338">
        <v>58108</v>
      </c>
      <c r="M61" s="339">
        <v>4</v>
      </c>
      <c r="N61" s="324">
        <v>-3.9</v>
      </c>
    </row>
    <row r="62" spans="1:14">
      <c r="A62" s="248"/>
      <c r="B62" s="244"/>
      <c r="C62" s="244"/>
      <c r="D62" s="244"/>
      <c r="E62" s="244"/>
      <c r="F62" s="244"/>
      <c r="G62" s="325"/>
      <c r="H62" s="326" t="s">
        <v>507</v>
      </c>
      <c r="I62" s="327">
        <v>2216329</v>
      </c>
      <c r="J62" s="328">
        <v>24805</v>
      </c>
      <c r="K62" s="329">
        <v>0.1</v>
      </c>
      <c r="L62" s="330">
        <v>29274</v>
      </c>
      <c r="M62" s="331">
        <v>0.3</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M50" sqref="M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5.36</v>
      </c>
      <c r="G47" s="12">
        <v>8.02</v>
      </c>
      <c r="H47" s="12">
        <v>7.83</v>
      </c>
      <c r="I47" s="12">
        <v>10.58</v>
      </c>
      <c r="J47" s="13">
        <v>9.91</v>
      </c>
    </row>
    <row r="48" spans="2:10" ht="57.75" customHeight="1">
      <c r="B48" s="14"/>
      <c r="C48" s="1141" t="s">
        <v>4</v>
      </c>
      <c r="D48" s="1141"/>
      <c r="E48" s="1142"/>
      <c r="F48" s="15" t="s">
        <v>519</v>
      </c>
      <c r="G48" s="16">
        <v>0.26</v>
      </c>
      <c r="H48" s="16">
        <v>0.28000000000000003</v>
      </c>
      <c r="I48" s="16">
        <v>0.47</v>
      </c>
      <c r="J48" s="17">
        <v>0.49</v>
      </c>
    </row>
    <row r="49" spans="2:10" ht="57.75" customHeight="1" thickBot="1">
      <c r="B49" s="18"/>
      <c r="C49" s="1143" t="s">
        <v>5</v>
      </c>
      <c r="D49" s="1143"/>
      <c r="E49" s="1144"/>
      <c r="F49" s="19">
        <v>4.34</v>
      </c>
      <c r="G49" s="20">
        <v>4.33</v>
      </c>
      <c r="H49" s="20">
        <v>0.05</v>
      </c>
      <c r="I49" s="20">
        <v>3.66</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26.17</v>
      </c>
      <c r="G34" s="33">
        <v>23.6</v>
      </c>
      <c r="H34" s="33">
        <v>27.07</v>
      </c>
      <c r="I34" s="33">
        <v>34.99</v>
      </c>
      <c r="J34" s="34">
        <v>38.71</v>
      </c>
      <c r="K34" s="22"/>
      <c r="L34" s="22"/>
      <c r="M34" s="22"/>
      <c r="N34" s="22"/>
      <c r="O34" s="22"/>
      <c r="P34" s="22"/>
    </row>
    <row r="35" spans="1:16" ht="39" customHeight="1">
      <c r="A35" s="22"/>
      <c r="B35" s="35"/>
      <c r="C35" s="1145" t="s">
        <v>522</v>
      </c>
      <c r="D35" s="1146"/>
      <c r="E35" s="1147"/>
      <c r="F35" s="36">
        <v>0.94</v>
      </c>
      <c r="G35" s="37">
        <v>1.51</v>
      </c>
      <c r="H35" s="37">
        <v>2.02</v>
      </c>
      <c r="I35" s="37">
        <v>2.84</v>
      </c>
      <c r="J35" s="38">
        <v>3.69</v>
      </c>
      <c r="K35" s="22"/>
      <c r="L35" s="22"/>
      <c r="M35" s="22"/>
      <c r="N35" s="22"/>
      <c r="O35" s="22"/>
      <c r="P35" s="22"/>
    </row>
    <row r="36" spans="1:16" ht="39" customHeight="1">
      <c r="A36" s="22"/>
      <c r="B36" s="35"/>
      <c r="C36" s="1145" t="s">
        <v>523</v>
      </c>
      <c r="D36" s="1146"/>
      <c r="E36" s="1147"/>
      <c r="F36" s="36">
        <v>1.24</v>
      </c>
      <c r="G36" s="37">
        <v>2.2599999999999998</v>
      </c>
      <c r="H36" s="37">
        <v>1.1200000000000001</v>
      </c>
      <c r="I36" s="37">
        <v>1.26</v>
      </c>
      <c r="J36" s="38">
        <v>1.1499999999999999</v>
      </c>
      <c r="K36" s="22"/>
      <c r="L36" s="22"/>
      <c r="M36" s="22"/>
      <c r="N36" s="22"/>
      <c r="O36" s="22"/>
      <c r="P36" s="22"/>
    </row>
    <row r="37" spans="1:16" ht="39" customHeight="1">
      <c r="A37" s="22"/>
      <c r="B37" s="35"/>
      <c r="C37" s="1145" t="s">
        <v>524</v>
      </c>
      <c r="D37" s="1146"/>
      <c r="E37" s="1147"/>
      <c r="F37" s="36">
        <v>3.31</v>
      </c>
      <c r="G37" s="37">
        <v>4.32</v>
      </c>
      <c r="H37" s="37">
        <v>3.71</v>
      </c>
      <c r="I37" s="37">
        <v>3.36</v>
      </c>
      <c r="J37" s="38">
        <v>0.3</v>
      </c>
      <c r="K37" s="22"/>
      <c r="L37" s="22"/>
      <c r="M37" s="22"/>
      <c r="N37" s="22"/>
      <c r="O37" s="22"/>
      <c r="P37" s="22"/>
    </row>
    <row r="38" spans="1:16" ht="39" customHeight="1">
      <c r="A38" s="22"/>
      <c r="B38" s="35"/>
      <c r="C38" s="1145" t="s">
        <v>525</v>
      </c>
      <c r="D38" s="1146"/>
      <c r="E38" s="1147"/>
      <c r="F38" s="36">
        <v>0.1</v>
      </c>
      <c r="G38" s="37">
        <v>0.25</v>
      </c>
      <c r="H38" s="37">
        <v>0.21</v>
      </c>
      <c r="I38" s="37">
        <v>0.19</v>
      </c>
      <c r="J38" s="38">
        <v>0.18</v>
      </c>
      <c r="K38" s="22"/>
      <c r="L38" s="22"/>
      <c r="M38" s="22"/>
      <c r="N38" s="22"/>
      <c r="O38" s="22"/>
      <c r="P38" s="22"/>
    </row>
    <row r="39" spans="1:16" ht="39" customHeight="1">
      <c r="A39" s="22"/>
      <c r="B39" s="35"/>
      <c r="C39" s="1145" t="s">
        <v>526</v>
      </c>
      <c r="D39" s="1146"/>
      <c r="E39" s="1147"/>
      <c r="F39" s="36">
        <v>0.01</v>
      </c>
      <c r="G39" s="37">
        <v>0.05</v>
      </c>
      <c r="H39" s="37">
        <v>0.06</v>
      </c>
      <c r="I39" s="37">
        <v>0.06</v>
      </c>
      <c r="J39" s="38">
        <v>7.0000000000000007E-2</v>
      </c>
      <c r="K39" s="22"/>
      <c r="L39" s="22"/>
      <c r="M39" s="22"/>
      <c r="N39" s="22"/>
      <c r="O39" s="22"/>
      <c r="P39" s="22"/>
    </row>
    <row r="40" spans="1:16" ht="39" customHeight="1">
      <c r="A40" s="22"/>
      <c r="B40" s="35"/>
      <c r="C40" s="1145" t="s">
        <v>527</v>
      </c>
      <c r="D40" s="1146"/>
      <c r="E40" s="1147"/>
      <c r="F40" s="36">
        <v>0.05</v>
      </c>
      <c r="G40" s="37">
        <v>0.19</v>
      </c>
      <c r="H40" s="37">
        <v>0.21</v>
      </c>
      <c r="I40" s="37">
        <v>0</v>
      </c>
      <c r="J40" s="38">
        <v>0.04</v>
      </c>
      <c r="K40" s="22"/>
      <c r="L40" s="22"/>
      <c r="M40" s="22"/>
      <c r="N40" s="22"/>
      <c r="O40" s="22"/>
      <c r="P40" s="22"/>
    </row>
    <row r="41" spans="1:16" ht="39" customHeight="1">
      <c r="A41" s="22"/>
      <c r="B41" s="35"/>
      <c r="C41" s="1145" t="s">
        <v>528</v>
      </c>
      <c r="D41" s="1146"/>
      <c r="E41" s="1147"/>
      <c r="F41" s="36">
        <v>0</v>
      </c>
      <c r="G41" s="37">
        <v>0</v>
      </c>
      <c r="H41" s="37">
        <v>0</v>
      </c>
      <c r="I41" s="37">
        <v>0</v>
      </c>
      <c r="J41" s="38">
        <v>0.01</v>
      </c>
      <c r="K41" s="22"/>
      <c r="L41" s="22"/>
      <c r="M41" s="22"/>
      <c r="N41" s="22"/>
      <c r="O41" s="22"/>
      <c r="P41" s="22"/>
    </row>
    <row r="42" spans="1:16" ht="39" customHeight="1">
      <c r="A42" s="22"/>
      <c r="B42" s="39"/>
      <c r="C42" s="1145" t="s">
        <v>529</v>
      </c>
      <c r="D42" s="1146"/>
      <c r="E42" s="1147"/>
      <c r="F42" s="36" t="s">
        <v>530</v>
      </c>
      <c r="G42" s="37" t="s">
        <v>531</v>
      </c>
      <c r="H42" s="37" t="s">
        <v>532</v>
      </c>
      <c r="I42" s="37" t="s">
        <v>533</v>
      </c>
      <c r="J42" s="38" t="s">
        <v>476</v>
      </c>
      <c r="K42" s="22"/>
      <c r="L42" s="22"/>
      <c r="M42" s="22"/>
      <c r="N42" s="22"/>
      <c r="O42" s="22"/>
      <c r="P42" s="22"/>
    </row>
    <row r="43" spans="1:16" ht="39" customHeight="1" thickBot="1">
      <c r="A43" s="22"/>
      <c r="B43" s="40"/>
      <c r="C43" s="1148" t="s">
        <v>534</v>
      </c>
      <c r="D43" s="1149"/>
      <c r="E43" s="1150"/>
      <c r="F43" s="41">
        <v>0</v>
      </c>
      <c r="G43" s="42" t="s">
        <v>476</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U43" sqref="U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4092</v>
      </c>
      <c r="L45" s="60">
        <v>4052</v>
      </c>
      <c r="M45" s="60">
        <v>4169</v>
      </c>
      <c r="N45" s="60">
        <v>4186</v>
      </c>
      <c r="O45" s="61">
        <v>4724</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v>9</v>
      </c>
      <c r="L47" s="64">
        <v>9</v>
      </c>
      <c r="M47" s="64">
        <v>9</v>
      </c>
      <c r="N47" s="64">
        <v>9</v>
      </c>
      <c r="O47" s="65">
        <v>9</v>
      </c>
      <c r="P47" s="48"/>
      <c r="Q47" s="48"/>
      <c r="R47" s="48"/>
      <c r="S47" s="48"/>
      <c r="T47" s="48"/>
      <c r="U47" s="48"/>
    </row>
    <row r="48" spans="1:21" ht="30.75" customHeight="1">
      <c r="A48" s="48"/>
      <c r="B48" s="1163"/>
      <c r="C48" s="1164"/>
      <c r="D48" s="62"/>
      <c r="E48" s="1155" t="s">
        <v>14</v>
      </c>
      <c r="F48" s="1155"/>
      <c r="G48" s="1155"/>
      <c r="H48" s="1155"/>
      <c r="I48" s="1155"/>
      <c r="J48" s="1156"/>
      <c r="K48" s="63">
        <v>918</v>
      </c>
      <c r="L48" s="64">
        <v>895</v>
      </c>
      <c r="M48" s="64">
        <v>849</v>
      </c>
      <c r="N48" s="64">
        <v>532</v>
      </c>
      <c r="O48" s="65">
        <v>485</v>
      </c>
      <c r="P48" s="48"/>
      <c r="Q48" s="48"/>
      <c r="R48" s="48"/>
      <c r="S48" s="48"/>
      <c r="T48" s="48"/>
      <c r="U48" s="48"/>
    </row>
    <row r="49" spans="1:21" ht="30.75" customHeight="1">
      <c r="A49" s="48"/>
      <c r="B49" s="1163"/>
      <c r="C49" s="1164"/>
      <c r="D49" s="62"/>
      <c r="E49" s="1155" t="s">
        <v>15</v>
      </c>
      <c r="F49" s="1155"/>
      <c r="G49" s="1155"/>
      <c r="H49" s="1155"/>
      <c r="I49" s="1155"/>
      <c r="J49" s="1156"/>
      <c r="K49" s="63" t="s">
        <v>476</v>
      </c>
      <c r="L49" s="64" t="s">
        <v>476</v>
      </c>
      <c r="M49" s="64" t="s">
        <v>476</v>
      </c>
      <c r="N49" s="64" t="s">
        <v>476</v>
      </c>
      <c r="O49" s="65">
        <v>0</v>
      </c>
      <c r="P49" s="48"/>
      <c r="Q49" s="48"/>
      <c r="R49" s="48"/>
      <c r="S49" s="48"/>
      <c r="T49" s="48"/>
      <c r="U49" s="48"/>
    </row>
    <row r="50" spans="1:21" ht="30.75" customHeight="1">
      <c r="A50" s="48"/>
      <c r="B50" s="1163"/>
      <c r="C50" s="1164"/>
      <c r="D50" s="62"/>
      <c r="E50" s="1155" t="s">
        <v>16</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17</v>
      </c>
      <c r="F51" s="1155"/>
      <c r="G51" s="1155"/>
      <c r="H51" s="1155"/>
      <c r="I51" s="1155"/>
      <c r="J51" s="1156"/>
      <c r="K51" s="63">
        <v>12</v>
      </c>
      <c r="L51" s="64">
        <v>5</v>
      </c>
      <c r="M51" s="64">
        <v>8</v>
      </c>
      <c r="N51" s="64">
        <v>5</v>
      </c>
      <c r="O51" s="65">
        <v>4</v>
      </c>
      <c r="P51" s="48"/>
      <c r="Q51" s="48"/>
      <c r="R51" s="48"/>
      <c r="S51" s="48"/>
      <c r="T51" s="48"/>
      <c r="U51" s="48"/>
    </row>
    <row r="52" spans="1:21" ht="30.75" customHeight="1">
      <c r="A52" s="48"/>
      <c r="B52" s="1153" t="s">
        <v>18</v>
      </c>
      <c r="C52" s="1154"/>
      <c r="D52" s="66"/>
      <c r="E52" s="1155" t="s">
        <v>19</v>
      </c>
      <c r="F52" s="1155"/>
      <c r="G52" s="1155"/>
      <c r="H52" s="1155"/>
      <c r="I52" s="1155"/>
      <c r="J52" s="1156"/>
      <c r="K52" s="63">
        <v>3222</v>
      </c>
      <c r="L52" s="64">
        <v>3183</v>
      </c>
      <c r="M52" s="64">
        <v>3328</v>
      </c>
      <c r="N52" s="64">
        <v>3223</v>
      </c>
      <c r="O52" s="65">
        <v>3251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1809</v>
      </c>
      <c r="L53" s="69">
        <v>1778</v>
      </c>
      <c r="M53" s="69">
        <v>1707</v>
      </c>
      <c r="N53" s="69">
        <v>1509</v>
      </c>
      <c r="O53" s="70">
        <v>1971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奈良県</cp:lastModifiedBy>
  <cp:lastPrinted>2016-03-31T06:56:19Z</cp:lastPrinted>
  <dcterms:created xsi:type="dcterms:W3CDTF">2016-02-15T01:50:22Z</dcterms:created>
  <dcterms:modified xsi:type="dcterms:W3CDTF">2016-04-12T08:53:43Z</dcterms:modified>
  <cp:category/>
</cp:coreProperties>
</file>