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O35" i="9"/>
  <c r="BW35" i="9"/>
  <c r="BE35" i="9"/>
  <c r="CO34" i="9"/>
  <c r="BW34" i="9"/>
  <c r="BE34" i="9"/>
  <c r="C34" i="9"/>
  <c r="U34" i="9" l="1"/>
  <c r="U35" i="9" s="1"/>
  <c r="U36" i="9" s="1"/>
  <c r="C35" i="9"/>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alcChain>
</file>

<file path=xl/sharedStrings.xml><?xml version="1.0" encoding="utf-8"?>
<sst xmlns="http://schemas.openxmlformats.org/spreadsheetml/2006/main" count="989" uniqueCount="546">
  <si>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</si>
  <si>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</si>
  <si>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</si>
  <si>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</si>
  <si>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</si>
  <si>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</si>
  <si>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</si>
  <si>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</si>
  <si>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</si>
  <si>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</si>
  <si>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</si>
  <si>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</si>
  <si>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</si>
  <si>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</si>
  <si>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</si>
  <si>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</si>
  <si>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</si>
  <si>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</si>
  <si>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</si>
  <si>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</si>
  <si>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</si>
  <si>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</si>
  <si>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</si>
  <si>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</si>
  <si>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</si>
  <si>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</si>
  <si>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</si>
  <si>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</si>
  <si>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</si>
  <si>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</si>
  <si>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</si>
  <si>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</si>
  <si>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</si>
  <si>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</si>
  <si>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</si>
  <si>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</si>
  <si>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</si>
  <si>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</si>
  <si>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</si>
  <si>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</si>
  <si>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</si>
  <si>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</si>
  <si>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</si>
  <si>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</si>
  <si>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</si>
  <si>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</si>
  <si>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</si>
  <si>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</si>
  <si>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</si>
  <si>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</si>
  <si>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</si>
  <si>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</si>
  <si>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</si>
  <si>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</si>
  <si>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</si>
  <si>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</si>
  <si>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</si>
  <si>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</si>
  <si>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</si>
  <si>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</si>
  <si>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</si>
  <si>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</si>
  <si>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</si>
  <si>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</si>
  <si>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</si>
  <si>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</si>
  <si>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</si>
  <si>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</si>
  <si>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</si>
  <si>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</si>
  <si>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</si>
  <si>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</si>
  <si>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</si>
  <si>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</si>
  <si>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</si>
  <si>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</si>
  <si>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</si>
  <si>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</si>
  <si>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</si>
  <si>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</si>
  <si>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</si>
  <si>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</si>
  <si>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天理市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</si>
  <si>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</si>
  <si>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</si>
  <si>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</si>
  <si>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</si>
  <si>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</si>
  <si>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</si>
  <si>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</si>
  <si>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</si>
  <si>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</si>
  <si>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</si>
  <si>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</si>
  <si>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</si>
  <si>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</si>
  <si>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</si>
  <si>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</si>
  <si>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</si>
  <si>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</si>
  <si>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</si>
  <si>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</si>
  <si>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</si>
  <si>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</si>
  <si>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</si>
  <si>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</si>
  <si>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</si>
  <si>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</si>
  <si>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</si>
  <si>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</si>
  <si>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</si>
  <si>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</si>
  <si>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</si>
  <si>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</si>
  <si>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</si>
  <si>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</si>
  <si>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</si>
  <si>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</si>
  <si>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</si>
  <si>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</si>
  <si>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</si>
  <si>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</si>
  <si>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</si>
  <si>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</si>
  <si>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</si>
  <si>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</si>
  <si>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</si>
  <si>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</si>
  <si>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</si>
  <si>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</si>
  <si>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</si>
  <si>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</si>
  <si>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</si>
  <si>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</si>
  <si>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</si>
  <si>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</si>
  <si>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</si>
  <si>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</si>
  <si>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</si>
  <si>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</si>
  <si>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</si>
  <si>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</si>
  <si>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</si>
  <si>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</si>
  <si>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</si>
  <si>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</si>
  <si>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</si>
  <si>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</si>
  <si>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</si>
  <si>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</si>
  <si>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</si>
  <si>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</si>
  <si>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</si>
  <si>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</si>
  <si>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</si>
  <si>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</si>
  <si>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</si>
  <si>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</si>
  <si>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</si>
  <si>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</si>
  <si>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</si>
  <si>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</si>
  <si>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</si>
  <si>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</si>
  <si>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</si>
  <si>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</si>
  <si>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</si>
  <si>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</si>
  <si>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</si>
  <si>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</si>
  <si>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</si>
  <si>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</si>
  <si>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</si>
  <si>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</si>
  <si>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</si>
  <si>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</si>
  <si>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</si>
  <si>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</si>
  <si>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</si>
  <si>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</si>
  <si>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</si>
  <si>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</si>
  <si>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</si>
  <si>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</si>
  <si>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</si>
  <si>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</si>
  <si>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</si>
  <si>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</si>
  <si>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</si>
  <si>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</si>
  <si>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</si>
  <si>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</si>
  <si>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</si>
  <si>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</si>
  <si>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奈良県天理市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</si>
  <si>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</si>
  <si>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</si>
  <si>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</si>
  <si>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</si>
  <si>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</si>
  <si>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</si>
  <si>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</si>
  <si>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</si>
  <si>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</si>
  <si>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</si>
  <si>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</si>
  <si>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</si>
  <si>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</si>
  <si>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</si>
  <si>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</si>
  <si>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</si>
  <si>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</si>
  <si>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</si>
  <si>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</si>
  <si>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</si>
  <si>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</si>
  <si>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</si>
  <si>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</si>
  <si>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</si>
  <si>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</si>
  <si>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</si>
  <si>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</si>
  <si>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</si>
  <si>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</si>
  <si>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</si>
  <si>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</si>
  <si>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</si>
  <si>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</si>
  <si>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</si>
  <si>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</si>
  <si>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</si>
  <si>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</si>
  <si>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</si>
  <si>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</si>
  <si>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</si>
  <si>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</si>
  <si>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</si>
  <si>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</si>
  <si>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</si>
  <si>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</si>
  <si>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</si>
  <si>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</si>
  <si>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</si>
  <si>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</si>
  <si>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</si>
  <si>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</si>
  <si>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</si>
  <si>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</si>
  <si>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</si>
  <si>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</si>
  <si>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</si>
  <si>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</si>
  <si>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</si>
  <si>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</si>
  <si>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</si>
  <si>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</si>
  <si>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</si>
  <si>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</si>
  <si>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</si>
  <si>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</si>
  <si>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</si>
  <si>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</si>
  <si>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</si>
  <si>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</si>
  <si>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</si>
  <si>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</si>
  <si>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</si>
  <si>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</si>
  <si>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</si>
  <si>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</si>
  <si>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</si>
  <si>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</si>
  <si>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</si>
  <si>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</si>
  <si>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</si>
  <si>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</si>
  <si>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</si>
  <si>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</si>
  <si>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</si>
  <si>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</si>
  <si>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</si>
  <si>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</si>
  <si>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</si>
  <si>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</si>
  <si>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</si>
  <si>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</si>
  <si>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</si>
  <si>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</si>
  <si>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</si>
  <si>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</si>
  <si>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</si>
  <si>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</si>
  <si>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</si>
  <si>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</si>
  <si>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</si>
  <si>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</si>
  <si>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</si>
  <si>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</si>
  <si>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</si>
  <si>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</si>
  <si>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</si>
  <si>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</si>
  <si>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</si>
  <si>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</si>
  <si>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</si>
  <si>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</si>
  <si>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</si>
  <si>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</si>
  <si>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</si>
  <si>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</si>
  <si>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</si>
  <si>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</si>
  <si>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</si>
  <si>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</si>
  <si>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</si>
  <si>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</si>
  <si>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</si>
  <si>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</si>
  <si>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</si>
  <si>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</si>
  <si>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</si>
  <si>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</si>
  <si>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</si>
  <si>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</si>
  <si>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</si>
  <si>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</si>
  <si>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</si>
  <si>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</si>
  <si>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</si>
  <si>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</si>
  <si>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</si>
  <si>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</si>
  <si>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</si>
  <si>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</si>
  <si>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</si>
  <si>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</si>
  <si>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</si>
  <si>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</si>
  <si>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</si>
  <si>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</si>
  <si>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</si>
  <si>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</si>
  <si>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</si>
  <si>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</si>
  <si>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奈良県天理市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</si>
  <si>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</si>
  <si>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</si>
  <si>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</si>
  <si>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</si>
  <si>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</si>
  <si>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</si>
  <si>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</si>
  <si>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</si>
  <si>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</si>
  <si>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</si>
  <si>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</si>
  <si>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</si>
  <si>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</si>
  <si>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</si>
  <si>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</si>
  <si>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</si>
  <si>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</si>
  <si>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</si>
  <si>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</si>
  <si>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</si>
  <si>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住宅新築資金等貸付金特別会計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</si>
  <si>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</si>
  <si>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</si>
  <si>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</si>
  <si>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</si>
  <si>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</si>
  <si>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</si>
  <si>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</si>
  <si>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</si>
  <si>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</si>
  <si>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</si>
  <si>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</si>
  <si>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</si>
  <si>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</si>
  <si>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</si>
  <si>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</si>
  <si>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</si>
  <si>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</si>
  <si>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</si>
  <si>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</si>
  <si>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</si>
  <si>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</si>
  <si>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</si>
  <si>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</si>
  <si>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</si>
  <si>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</si>
  <si>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</si>
  <si>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</si>
  <si>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</si>
  <si>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</si>
  <si>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</si>
  <si>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</si>
  <si>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</si>
  <si>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</si>
  <si>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</si>
  <si>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</si>
  <si>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</si>
  <si>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</si>
  <si>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</si>
  <si>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</si>
  <si>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</si>
  <si>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</si>
  <si>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</si>
  <si>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</si>
  <si>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</si>
  <si>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</si>
  <si>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</si>
  <si>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</si>
  <si>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</si>
  <si>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</si>
  <si>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</si>
  <si>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</si>
  <si>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</si>
  <si>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</si>
  <si>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</si>
  <si>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</si>
  <si>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</si>
  <si>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</si>
  <si>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</si>
  <si>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</si>
  <si>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</si>
  <si>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</si>
  <si>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</si>
  <si>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</si>
  <si>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</si>
  <si>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</si>
  <si>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</si>
  <si>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</si>
  <si>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</si>
  <si>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</si>
  <si>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</si>
  <si>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</si>
  <si>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</si>
  <si>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</si>
  <si>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</si>
  <si>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</si>
  <si>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</si>
  <si>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</si>
  <si>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</si>
  <si>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</si>
  <si>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</si>
  <si>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</si>
  <si>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</si>
  <si>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</si>
  <si>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</si>
  <si>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</si>
  <si>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</si>
  <si>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</si>
  <si>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</si>
  <si>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</si>
  <si>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</si>
  <si>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</si>
  <si>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</si>
  <si>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</si>
  <si>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</si>
  <si>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</si>
  <si>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</si>
  <si>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</si>
  <si>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</si>
  <si>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</si>
  <si>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</si>
  <si>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</si>
  <si>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</si>
  <si>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</si>
  <si>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</si>
  <si>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</si>
  <si>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</si>
  <si>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</si>
  <si>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</si>
  <si>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</si>
  <si>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</si>
  <si>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</si>
  <si>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</si>
  <si>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</si>
  <si>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</si>
  <si>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</si>
  <si>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</si>
  <si>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</si>
  <si>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</si>
  <si>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</si>
  <si>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</si>
  <si>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</si>
  <si>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</si>
  <si>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</si>
  <si>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</si>
  <si>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</si>
  <si>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</si>
  <si>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</si>
  <si>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</si>
  <si>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</si>
  <si>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</si>
  <si>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</si>
  <si>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</si>
  <si>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</si>
  <si>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</si>
  <si>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</si>
  <si>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</si>
  <si>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</si>
  <si>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</si>
  <si>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</si>
  <si>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</si>
  <si>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</si>
  <si>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</si>
  <si>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</si>
  <si>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</si>
  <si>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</si>
  <si>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</si>
  <si>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</si>
  <si>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</si>
  <si>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</si>
  <si>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</si>
  <si>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</si>
  <si>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</si>
  <si>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2.23</t>
  </si>
  <si>
    <t>▲ 3.66</t>
  </si>
  <si>
    <t>▲ 5.83</t>
  </si>
  <si>
    <t>▲ 3.64</t>
  </si>
  <si>
    <t>水道事業会計</t>
  </si>
  <si>
    <t>一般会計</t>
  </si>
  <si>
    <t>下水道事業会計</t>
  </si>
  <si>
    <t>介護保険特別会計</t>
  </si>
  <si>
    <t>土地区画整理事業特別会計</t>
  </si>
  <si>
    <t>国民健康保険特別会計</t>
  </si>
  <si>
    <t>後期高齢者医療特別会計</t>
  </si>
  <si>
    <t>住宅新築資金等貸付金特別会計</t>
  </si>
  <si>
    <t>その他会計（赤字）</t>
  </si>
  <si>
    <t>▲ 1.44</t>
  </si>
  <si>
    <t>▲ 1.46</t>
  </si>
  <si>
    <t>▲ 1.08</t>
  </si>
  <si>
    <t>その他会計（黒字）</t>
  </si>
  <si>
    <t>奈良県広域消防組合</t>
    <rPh sb="0" eb="3">
      <t>ナラケン</t>
    </rPh>
    <rPh sb="3" eb="5">
      <t>コウイキ</t>
    </rPh>
    <rPh sb="5" eb="7">
      <t>ショウボウ</t>
    </rPh>
    <rPh sb="7" eb="9">
      <t>クミアイ</t>
    </rPh>
    <phoneticPr fontId="2"/>
  </si>
  <si>
    <t>奈良県市町村総合事務組合</t>
    <rPh sb="0" eb="3">
      <t>ナラケン</t>
    </rPh>
    <rPh sb="3" eb="6">
      <t>シチョウソン</t>
    </rPh>
    <rPh sb="6" eb="8">
      <t>ソウゴウ</t>
    </rPh>
    <rPh sb="8" eb="10">
      <t>ジム</t>
    </rPh>
    <rPh sb="10" eb="12">
      <t>クミアイ</t>
    </rPh>
    <phoneticPr fontId="2"/>
  </si>
  <si>
    <t>奈良広域水質検査センター組合</t>
    <rPh sb="0" eb="2">
      <t>ナラ</t>
    </rPh>
    <rPh sb="2" eb="4">
      <t>コウイキ</t>
    </rPh>
    <rPh sb="4" eb="6">
      <t>スイシツ</t>
    </rPh>
    <rPh sb="6" eb="8">
      <t>ケンサ</t>
    </rPh>
    <rPh sb="12" eb="14">
      <t>クミアイ</t>
    </rPh>
    <phoneticPr fontId="2"/>
  </si>
  <si>
    <t>奈良県受託新築資金回収管理組合</t>
    <rPh sb="0" eb="3">
      <t>ナラケン</t>
    </rPh>
    <rPh sb="3" eb="5">
      <t>ジュタク</t>
    </rPh>
    <rPh sb="5" eb="7">
      <t>シンチク</t>
    </rPh>
    <rPh sb="7" eb="9">
      <t>シキン</t>
    </rPh>
    <rPh sb="9" eb="11">
      <t>カイシュウ</t>
    </rPh>
    <rPh sb="11" eb="13">
      <t>カンリ</t>
    </rPh>
    <rPh sb="13" eb="15">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</si>
  <si>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</si>
  <si>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天理市開発公社</t>
    <rPh sb="0" eb="2">
      <t>テンリ</t>
    </rPh>
    <rPh sb="2" eb="3">
      <t>シ</t>
    </rPh>
    <rPh sb="3" eb="5">
      <t>カイハツ</t>
    </rPh>
    <rPh sb="5" eb="7">
      <t>コウシャ</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</si>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</sst>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41438</c:v>
                </c:pt>
                <c:pt idx="1">
                  <c:v>30901</c:v>
                </c:pt>
                <c:pt idx="2">
                  <c:v>24028</c:v>
                </c:pt>
                <c:pt idx="3">
                  <c:v>24115</c:v>
                </c:pt>
                <c:pt idx="4">
                  <c:v>25413</c:v>
                </c:pt>
              </c:numCache>
            </c:numRef>
          </c:val>
          <c:smooth val="0"/>
        </c:ser>
        <c:dLbls>
          <c:showLegendKey val="0"/>
          <c:showVal val="0"/>
          <c:showCatName val="0"/>
          <c:showSerName val="0"/>
          <c:showPercent val="0"/>
          <c:showBubbleSize val="0"/>
        </c:dLbls>
        <c:marker val="1"/>
        <c:smooth val="0"/>
        <c:axId val="97506048"/>
        <c:axId val="107183488"/>
      </c:lineChart>
      <c:catAx>
        <c:axId val="975060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183488"/>
        <c:crosses val="autoZero"/>
        <c:auto val="1"/>
        <c:lblAlgn val="ctr"/>
        <c:lblOffset val="100"/>
        <c:tickLblSkip val="1"/>
        <c:tickMarkSkip val="1"/>
        <c:noMultiLvlLbl val="0"/>
      </c:catAx>
      <c:valAx>
        <c:axId val="10718348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506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6.98</c:v>
                </c:pt>
                <c:pt idx="1">
                  <c:v>6.59</c:v>
                </c:pt>
                <c:pt idx="2">
                  <c:v>5.32</c:v>
                </c:pt>
                <c:pt idx="3">
                  <c:v>7.26</c:v>
                </c:pt>
                <c:pt idx="4">
                  <c:v>7.93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9.18</c:v>
                </c:pt>
                <c:pt idx="1">
                  <c:v>9.51</c:v>
                </c:pt>
                <c:pt idx="2">
                  <c:v>8.57</c:v>
                </c:pt>
                <c:pt idx="3">
                  <c:v>11.72</c:v>
                </c:pt>
                <c:pt idx="4">
                  <c:v>11.36</c:v>
                </c:pt>
              </c:numCache>
            </c:numRef>
          </c:val>
        </c:ser>
        <c:dLbls>
          <c:showLegendKey val="0"/>
          <c:showVal val="0"/>
          <c:showCatName val="0"/>
          <c:showSerName val="0"/>
          <c:showPercent val="0"/>
          <c:showBubbleSize val="0"/>
        </c:dLbls>
        <c:gapWidth val="250"/>
        <c:overlap val="100"/>
        <c:axId val="108327296"/>
        <c:axId val="108329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-2.23</c:v>
                </c:pt>
                <c:pt idx="1">
                  <c:v>-3.66</c:v>
                </c:pt>
                <c:pt idx="2">
                  <c:v>-5.83</c:v>
                </c:pt>
                <c:pt idx="3">
                  <c:v>2.46</c:v>
                </c:pt>
                <c:pt idx="4">
                  <c:v>-3.64</c:v>
                </c:pt>
              </c:numCache>
            </c:numRef>
          </c:val>
          <c:smooth val="0"/>
        </c:ser>
        <c:dLbls>
          <c:showLegendKey val="0"/>
          <c:showVal val="0"/>
          <c:showCatName val="0"/>
          <c:showSerName val="0"/>
          <c:showPercent val="0"/>
          <c:showBubbleSize val="0"/>
        </c:dLbls>
        <c:marker val="1"/>
        <c:smooth val="0"/>
        <c:axId val="108327296"/>
        <c:axId val="108329216"/>
      </c:lineChart>
      <c:catAx>
        <c:axId val="10832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329216"/>
        <c:crosses val="autoZero"/>
        <c:auto val="1"/>
        <c:lblAlgn val="ctr"/>
        <c:lblOffset val="100"/>
        <c:tickLblSkip val="1"/>
        <c:tickMarkSkip val="1"/>
        <c:noMultiLvlLbl val="0"/>
      </c:catAx>
      <c:valAx>
        <c:axId val="108329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327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#N/A</c:v>
                </c:pt>
                <c:pt idx="7">
                  <c:v>0.19</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1.44</c:v>
                </c:pt>
                <c:pt idx="1">
                  <c:v>#N/A</c:v>
                </c:pt>
                <c:pt idx="2">
                  <c:v>1.46</c:v>
                </c:pt>
                <c:pt idx="3">
                  <c:v>#N/A</c:v>
                </c:pt>
                <c:pt idx="4">
                  <c:v>1.08</c:v>
                </c:pt>
                <c:pt idx="5">
                  <c:v>#N/A</c:v>
                </c:pt>
                <c:pt idx="6">
                  <c:v>0</c:v>
                </c:pt>
                <c:pt idx="7">
                  <c:v>0</c:v>
                </c:pt>
                <c:pt idx="8">
                  <c:v>0</c:v>
                </c:pt>
                <c:pt idx="9">
                  <c:v>0</c:v>
                </c:pt>
              </c:numCache>
            </c:numRef>
          </c:val>
        </c:ser>
        <c:ser>
          <c:idx val="2"/>
          <c:order val="2"/>
          <c:tx>
            <c:strRef>
              <c:f>データシート!$A$29</c:f>
              <c:strCache>
                <c:ptCount val="1"/>
                <c:pt idx="0">
                  <c:v>住宅新築資金等貸付金特別会計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0.02</c:v>
                </c:pt>
                <c:pt idx="2">
                  <c:v>#N/A</c:v>
                </c:pt>
                <c:pt idx="3">
                  <c:v>0</c:v>
                </c:pt>
                <c:pt idx="4">
                  <c:v>#N/A</c:v>
                </c:pt>
                <c:pt idx="5">
                  <c:v>0.01</c:v>
                </c:pt>
                <c:pt idx="6">
                  <c:v>#N/A</c:v>
                </c:pt>
                <c:pt idx="7">
                  <c:v>0.03</c:v>
                </c:pt>
                <c:pt idx="8">
                  <c:v>#N/A</c:v>
                </c:pt>
                <c:pt idx="9">
                  <c:v>0.01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0.06</c:v>
                </c:pt>
                <c:pt idx="2">
                  <c:v>#N/A</c:v>
                </c:pt>
                <c:pt idx="3">
                  <c:v>0.05</c:v>
                </c:pt>
                <c:pt idx="4">
                  <c:v>#N/A</c:v>
                </c:pt>
                <c:pt idx="5">
                  <c:v>0.13</c:v>
                </c:pt>
                <c:pt idx="6">
                  <c:v>#N/A</c:v>
                </c:pt>
                <c:pt idx="7">
                  <c:v>0</c:v>
                </c:pt>
                <c:pt idx="8">
                  <c:v>#N/A</c:v>
                </c:pt>
                <c:pt idx="9">
                  <c:v>0.01</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1.69</c:v>
                </c:pt>
                <c:pt idx="2">
                  <c:v>#N/A</c:v>
                </c:pt>
                <c:pt idx="3">
                  <c:v>1.84</c:v>
                </c:pt>
                <c:pt idx="4">
                  <c:v>#N/A</c:v>
                </c:pt>
                <c:pt idx="5">
                  <c:v>0.83</c:v>
                </c:pt>
                <c:pt idx="6">
                  <c:v>#N/A</c:v>
                </c:pt>
                <c:pt idx="7">
                  <c:v>1.83</c:v>
                </c:pt>
                <c:pt idx="8">
                  <c:v>#N/A</c:v>
                </c:pt>
                <c:pt idx="9">
                  <c:v>0.09</c:v>
                </c:pt>
              </c:numCache>
            </c:numRef>
          </c:val>
        </c:ser>
        <c:ser>
          <c:idx val="5"/>
          <c:order val="5"/>
          <c:tx>
            <c:strRef>
              <c:f>データシート!$A$32</c:f>
              <c:strCache>
                <c:ptCount val="1"/>
                <c:pt idx="0">
                  <c:v>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0.02</c:v>
                </c:pt>
                <c:pt idx="4">
                  <c:v>#N/A</c:v>
                </c:pt>
                <c:pt idx="5">
                  <c:v>0.03</c:v>
                </c:pt>
                <c:pt idx="6">
                  <c:v>#N/A</c:v>
                </c:pt>
                <c:pt idx="7">
                  <c:v>0.19</c:v>
                </c:pt>
                <c:pt idx="8">
                  <c:v>#N/A</c:v>
                </c:pt>
                <c:pt idx="9">
                  <c:v>0.33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c:v>
                </c:pt>
                <c:pt idx="2">
                  <c:v>#N/A</c:v>
                </c:pt>
                <c:pt idx="3">
                  <c:v>0.28999999999999998</c:v>
                </c:pt>
                <c:pt idx="4">
                  <c:v>#N/A</c:v>
                </c:pt>
                <c:pt idx="5">
                  <c:v>0.3</c:v>
                </c:pt>
                <c:pt idx="6">
                  <c:v>#N/A</c:v>
                </c:pt>
                <c:pt idx="7">
                  <c:v>0.46</c:v>
                </c:pt>
                <c:pt idx="8">
                  <c:v>#N/A</c:v>
                </c:pt>
                <c:pt idx="9">
                  <c:v>0.92</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2.71</c:v>
                </c:pt>
                <c:pt idx="2">
                  <c:v>#N/A</c:v>
                </c:pt>
                <c:pt idx="3">
                  <c:v>5.0599999999999996</c:v>
                </c:pt>
                <c:pt idx="4">
                  <c:v>#N/A</c:v>
                </c:pt>
                <c:pt idx="5">
                  <c:v>5.9</c:v>
                </c:pt>
                <c:pt idx="6">
                  <c:v>#N/A</c:v>
                </c:pt>
                <c:pt idx="7">
                  <c:v>6.59</c:v>
                </c:pt>
                <c:pt idx="8">
                  <c:v>#N/A</c:v>
                </c:pt>
                <c:pt idx="9">
                  <c:v>6.89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6.93</c:v>
                </c:pt>
                <c:pt idx="2">
                  <c:v>#N/A</c:v>
                </c:pt>
                <c:pt idx="3">
                  <c:v>6.56</c:v>
                </c:pt>
                <c:pt idx="4">
                  <c:v>#N/A</c:v>
                </c:pt>
                <c:pt idx="5">
                  <c:v>5.27</c:v>
                </c:pt>
                <c:pt idx="6">
                  <c:v>#N/A</c:v>
                </c:pt>
                <c:pt idx="7">
                  <c:v>7.12</c:v>
                </c:pt>
                <c:pt idx="8">
                  <c:v>#N/A</c:v>
                </c:pt>
                <c:pt idx="9">
                  <c:v>7.83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11.38</c:v>
                </c:pt>
                <c:pt idx="2">
                  <c:v>#N/A</c:v>
                </c:pt>
                <c:pt idx="3">
                  <c:v>14.53</c:v>
                </c:pt>
                <c:pt idx="4">
                  <c:v>#N/A</c:v>
                </c:pt>
                <c:pt idx="5">
                  <c:v>12.75</c:v>
                </c:pt>
                <c:pt idx="6">
                  <c:v>#N/A</c:v>
                </c:pt>
                <c:pt idx="7">
                  <c:v>14.67</c:v>
                </c:pt>
                <c:pt idx="8">
                  <c:v>#N/A</c:v>
                </c:pt>
                <c:pt idx="9">
                  <c:v>15.76</c:v>
                </c:pt>
              </c:numCache>
            </c:numRef>
          </c:val>
        </c:ser>
        <c:dLbls>
          <c:showLegendKey val="0"/>
          <c:showVal val="0"/>
          <c:showCatName val="0"/>
          <c:showSerName val="0"/>
          <c:showPercent val="0"/>
          <c:showBubbleSize val="0"/>
        </c:dLbls>
        <c:gapWidth val="150"/>
        <c:overlap val="100"/>
        <c:axId val="108493824"/>
        <c:axId val="108512000"/>
      </c:barChart>
      <c:catAx>
        <c:axId val="10849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512000"/>
        <c:crosses val="autoZero"/>
        <c:auto val="1"/>
        <c:lblAlgn val="ctr"/>
        <c:lblOffset val="100"/>
        <c:tickLblSkip val="1"/>
        <c:tickMarkSkip val="1"/>
        <c:noMultiLvlLbl val="0"/>
      </c:catAx>
      <c:valAx>
        <c:axId val="108512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493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2684</c:v>
                </c:pt>
                <c:pt idx="5">
                  <c:v>2644</c:v>
                </c:pt>
                <c:pt idx="8">
                  <c:v>2681</c:v>
                </c:pt>
                <c:pt idx="11">
                  <c:v>2700</c:v>
                </c:pt>
                <c:pt idx="14">
                  <c:v>2743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2</c:v>
                </c:pt>
                <c:pt idx="3">
                  <c:v>1</c:v>
                </c:pt>
                <c:pt idx="6">
                  <c:v>2</c:v>
                </c:pt>
                <c:pt idx="9">
                  <c:v>2</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94</c:v>
                </c:pt>
                <c:pt idx="3">
                  <c:v>83</c:v>
                </c:pt>
                <c:pt idx="6">
                  <c:v>81</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12</c:v>
                </c:pt>
                <c:pt idx="3">
                  <c:v>9</c:v>
                </c:pt>
                <c:pt idx="6">
                  <c:v>2</c:v>
                </c:pt>
                <c:pt idx="9">
                  <c:v>3</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1511</c:v>
                </c:pt>
                <c:pt idx="3">
                  <c:v>1477</c:v>
                </c:pt>
                <c:pt idx="6">
                  <c:v>1465</c:v>
                </c:pt>
                <c:pt idx="9">
                  <c:v>1448</c:v>
                </c:pt>
                <c:pt idx="12">
                  <c:v>1181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2327</c:v>
                </c:pt>
                <c:pt idx="3">
                  <c:v>2399</c:v>
                </c:pt>
                <c:pt idx="6">
                  <c:v>2408</c:v>
                </c:pt>
                <c:pt idx="9">
                  <c:v>2636</c:v>
                </c:pt>
                <c:pt idx="12">
                  <c:v>2723</c:v>
                </c:pt>
              </c:numCache>
            </c:numRef>
          </c:val>
        </c:ser>
        <c:dLbls>
          <c:showLegendKey val="0"/>
          <c:showVal val="0"/>
          <c:showCatName val="0"/>
          <c:showSerName val="0"/>
          <c:showPercent val="0"/>
          <c:showBubbleSize val="0"/>
        </c:dLbls>
        <c:gapWidth val="100"/>
        <c:overlap val="100"/>
        <c:axId val="107424000"/>
        <c:axId val="107442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1262</c:v>
                </c:pt>
                <c:pt idx="2">
                  <c:v>#N/A</c:v>
                </c:pt>
                <c:pt idx="3">
                  <c:v>#N/A</c:v>
                </c:pt>
                <c:pt idx="4">
                  <c:v>1325</c:v>
                </c:pt>
                <c:pt idx="5">
                  <c:v>#N/A</c:v>
                </c:pt>
                <c:pt idx="6">
                  <c:v>#N/A</c:v>
                </c:pt>
                <c:pt idx="7">
                  <c:v>1277</c:v>
                </c:pt>
                <c:pt idx="8">
                  <c:v>#N/A</c:v>
                </c:pt>
                <c:pt idx="9">
                  <c:v>#N/A</c:v>
                </c:pt>
                <c:pt idx="10">
                  <c:v>1389</c:v>
                </c:pt>
                <c:pt idx="11">
                  <c:v>#N/A</c:v>
                </c:pt>
                <c:pt idx="12">
                  <c:v>#N/A</c:v>
                </c:pt>
                <c:pt idx="13">
                  <c:v>1172</c:v>
                </c:pt>
                <c:pt idx="14">
                  <c:v>#N/A</c:v>
                </c:pt>
              </c:numCache>
            </c:numRef>
          </c:val>
          <c:smooth val="0"/>
        </c:ser>
        <c:dLbls>
          <c:showLegendKey val="0"/>
          <c:showVal val="0"/>
          <c:showCatName val="0"/>
          <c:showSerName val="0"/>
          <c:showPercent val="0"/>
          <c:showBubbleSize val="0"/>
        </c:dLbls>
        <c:marker val="1"/>
        <c:smooth val="0"/>
        <c:axId val="107424000"/>
        <c:axId val="107442560"/>
      </c:lineChart>
      <c:catAx>
        <c:axId val="10742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442560"/>
        <c:crosses val="autoZero"/>
        <c:auto val="1"/>
        <c:lblAlgn val="ctr"/>
        <c:lblOffset val="100"/>
        <c:tickLblSkip val="1"/>
        <c:tickMarkSkip val="1"/>
        <c:noMultiLvlLbl val="0"/>
      </c:catAx>
      <c:valAx>
        <c:axId val="107442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424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26571</c:v>
                </c:pt>
                <c:pt idx="5">
                  <c:v>26314</c:v>
                </c:pt>
                <c:pt idx="8">
                  <c:v>26003</c:v>
                </c:pt>
                <c:pt idx="11">
                  <c:v>25900</c:v>
                </c:pt>
                <c:pt idx="14">
                  <c:v>25530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9299</c:v>
                </c:pt>
                <c:pt idx="5">
                  <c:v>7325</c:v>
                </c:pt>
                <c:pt idx="8">
                  <c:v>6299</c:v>
                </c:pt>
                <c:pt idx="11">
                  <c:v>5810</c:v>
                </c:pt>
                <c:pt idx="14">
                  <c:v>5460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2252</c:v>
                </c:pt>
                <c:pt idx="5">
                  <c:v>2309</c:v>
                </c:pt>
                <c:pt idx="8">
                  <c:v>2122</c:v>
                </c:pt>
                <c:pt idx="11">
                  <c:v>2409</c:v>
                </c:pt>
                <c:pt idx="14">
                  <c:v>2142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2297</c:v>
                </c:pt>
                <c:pt idx="3">
                  <c:v>2143</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5336</c:v>
                </c:pt>
                <c:pt idx="3">
                  <c:v>5102</c:v>
                </c:pt>
                <c:pt idx="6">
                  <c:v>4900</c:v>
                </c:pt>
                <c:pt idx="9">
                  <c:v>4098</c:v>
                </c:pt>
                <c:pt idx="12">
                  <c:v>3988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13</c:v>
                </c:pt>
                <c:pt idx="3">
                  <c:v>4</c:v>
                </c:pt>
                <c:pt idx="6">
                  <c:v>66</c:v>
                </c:pt>
                <c:pt idx="9">
                  <c:v>738</c:v>
                </c:pt>
                <c:pt idx="12">
                  <c:v>831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18198</c:v>
                </c:pt>
                <c:pt idx="3">
                  <c:v>17957</c:v>
                </c:pt>
                <c:pt idx="6">
                  <c:v>16880</c:v>
                </c:pt>
                <c:pt idx="9">
                  <c:v>15514</c:v>
                </c:pt>
                <c:pt idx="12">
                  <c:v>13735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546</c:v>
                </c:pt>
                <c:pt idx="3">
                  <c:v>280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23154</c:v>
                </c:pt>
                <c:pt idx="3">
                  <c:v>22924</c:v>
                </c:pt>
                <c:pt idx="6">
                  <c:v>24703</c:v>
                </c:pt>
                <c:pt idx="9">
                  <c:v>25991</c:v>
                </c:pt>
                <c:pt idx="12">
                  <c:v>25616</c:v>
                </c:pt>
              </c:numCache>
            </c:numRef>
          </c:val>
        </c:ser>
        <c:dLbls>
          <c:showLegendKey val="0"/>
          <c:showVal val="0"/>
          <c:showCatName val="0"/>
          <c:showSerName val="0"/>
          <c:showPercent val="0"/>
          <c:showBubbleSize val="0"/>
        </c:dLbls>
        <c:gapWidth val="100"/>
        <c:overlap val="100"/>
        <c:axId val="96217344"/>
        <c:axId val="96240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11423</c:v>
                </c:pt>
                <c:pt idx="2">
                  <c:v>#N/A</c:v>
                </c:pt>
                <c:pt idx="3">
                  <c:v>#N/A</c:v>
                </c:pt>
                <c:pt idx="4">
                  <c:v>12462</c:v>
                </c:pt>
                <c:pt idx="5">
                  <c:v>#N/A</c:v>
                </c:pt>
                <c:pt idx="6">
                  <c:v>#N/A</c:v>
                </c:pt>
                <c:pt idx="7">
                  <c:v>12125</c:v>
                </c:pt>
                <c:pt idx="8">
                  <c:v>#N/A</c:v>
                </c:pt>
                <c:pt idx="9">
                  <c:v>#N/A</c:v>
                </c:pt>
                <c:pt idx="10">
                  <c:v>12222</c:v>
                </c:pt>
                <c:pt idx="11">
                  <c:v>#N/A</c:v>
                </c:pt>
                <c:pt idx="12">
                  <c:v>#N/A</c:v>
                </c:pt>
                <c:pt idx="13">
                  <c:v>11038</c:v>
                </c:pt>
                <c:pt idx="14">
                  <c:v>#N/A</c:v>
                </c:pt>
              </c:numCache>
            </c:numRef>
          </c:val>
          <c:smooth val="0"/>
        </c:ser>
        <c:dLbls>
          <c:showLegendKey val="0"/>
          <c:showVal val="0"/>
          <c:showCatName val="0"/>
          <c:showSerName val="0"/>
          <c:showPercent val="0"/>
          <c:showBubbleSize val="0"/>
        </c:dLbls>
        <c:marker val="1"/>
        <c:smooth val="0"/>
        <c:axId val="96217344"/>
        <c:axId val="96240000"/>
      </c:lineChart>
      <c:catAx>
        <c:axId val="9621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240000"/>
        <c:crosses val="autoZero"/>
        <c:auto val="1"/>
        <c:lblAlgn val="ctr"/>
        <c:lblOffset val="100"/>
        <c:tickLblSkip val="1"/>
        <c:tickMarkSkip val="1"/>
        <c:noMultiLvlLbl val="0"/>
      </c:catAx>
      <c:valAx>
        <c:axId val="96240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217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奈良県天理市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67,505
66,711
86.42
25,001,668
23,765,396
1,125,257
14,197,856
25,616,406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92.8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長引く景気低迷による市税の減収が</a:t>
          </a:r>
          <a:r>
            <a:rPr kumimoji="1" lang="ja-JP" altLang="en-US" sz="1100">
              <a:solidFill>
                <a:schemeClr val="dk1"/>
              </a:solidFill>
              <a:effectLst/>
              <a:latin typeface="+mn-lt"/>
              <a:ea typeface="+mn-ea"/>
              <a:cs typeface="+mn-cs"/>
            </a:rPr>
            <a:t>続いたことから</a:t>
          </a:r>
          <a:r>
            <a:rPr kumimoji="1" lang="ja-JP" altLang="ja-JP" sz="1100">
              <a:solidFill>
                <a:schemeClr val="dk1"/>
              </a:solidFill>
              <a:effectLst/>
              <a:latin typeface="+mn-lt"/>
              <a:ea typeface="+mn-ea"/>
              <a:cs typeface="+mn-cs"/>
            </a:rPr>
            <a:t>、近年は類似団体平均を下回っている。</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年度は前年に比べて税収は増加しているが、指数は前年同様</a:t>
          </a:r>
          <a:r>
            <a:rPr kumimoji="1" lang="en-US" altLang="ja-JP" sz="1100">
              <a:solidFill>
                <a:schemeClr val="dk1"/>
              </a:solidFill>
              <a:effectLst/>
              <a:latin typeface="+mn-lt"/>
              <a:ea typeface="+mn-ea"/>
              <a:cs typeface="+mn-cs"/>
            </a:rPr>
            <a:t>0.56</a:t>
          </a:r>
          <a:r>
            <a:rPr kumimoji="1" lang="ja-JP" altLang="en-US" sz="1100">
              <a:solidFill>
                <a:schemeClr val="dk1"/>
              </a:solidFill>
              <a:effectLst/>
              <a:latin typeface="+mn-lt"/>
              <a:ea typeface="+mn-ea"/>
              <a:cs typeface="+mn-cs"/>
            </a:rPr>
            <a:t>で推移している。</a:t>
          </a:r>
          <a:r>
            <a:rPr kumimoji="1" lang="ja-JP" altLang="ja-JP" sz="1100">
              <a:solidFill>
                <a:schemeClr val="dk1"/>
              </a:solidFill>
              <a:effectLst/>
              <a:latin typeface="+mn-lt"/>
              <a:ea typeface="+mn-ea"/>
              <a:cs typeface="+mn-cs"/>
            </a:rPr>
            <a:t>今後も景気の急激な回復が見込めず、引き続き市税の</a:t>
          </a:r>
          <a:r>
            <a:rPr kumimoji="1" lang="ja-JP" altLang="en-US" sz="1100">
              <a:solidFill>
                <a:schemeClr val="dk1"/>
              </a:solidFill>
              <a:effectLst/>
              <a:latin typeface="+mn-lt"/>
              <a:ea typeface="+mn-ea"/>
              <a:cs typeface="+mn-cs"/>
            </a:rPr>
            <a:t>大幅な伸びは見込めないが</a:t>
          </a:r>
          <a:r>
            <a:rPr kumimoji="1" lang="ja-JP" altLang="ja-JP" sz="1100">
              <a:solidFill>
                <a:schemeClr val="dk1"/>
              </a:solidFill>
              <a:effectLst/>
              <a:latin typeface="+mn-lt"/>
              <a:ea typeface="+mn-ea"/>
              <a:cs typeface="+mn-cs"/>
            </a:rPr>
            <a:t>、法的手段等を駆使した市税の徴収強化により、歳入の確保に努める</a:t>
          </a:r>
          <a:r>
            <a:rPr kumimoji="1" lang="ja-JP" altLang="en-US" sz="1100">
              <a:solidFill>
                <a:schemeClr val="dk1"/>
              </a:solidFill>
              <a:effectLst/>
              <a:latin typeface="+mn-lt"/>
              <a:ea typeface="+mn-ea"/>
              <a:cs typeface="+mn-cs"/>
            </a:rPr>
            <a:t>とともに、</a:t>
          </a:r>
          <a:r>
            <a:rPr kumimoji="1" lang="ja-JP" altLang="ja-JP" sz="1100">
              <a:solidFill>
                <a:schemeClr val="dk1"/>
              </a:solidFill>
              <a:effectLst/>
              <a:latin typeface="+mn-lt"/>
              <a:ea typeface="+mn-ea"/>
              <a:cs typeface="+mn-cs"/>
            </a:rPr>
            <a:t>退職者の不補充と嘱託職員の活用などを組み合わせた定員管理の適正化による人件費の抑制</a:t>
          </a:r>
          <a:r>
            <a:rPr kumimoji="1" lang="ja-JP" altLang="en-US" sz="1100">
              <a:solidFill>
                <a:schemeClr val="dk1"/>
              </a:solidFill>
              <a:effectLst/>
              <a:latin typeface="+mn-lt"/>
              <a:ea typeface="+mn-ea"/>
              <a:cs typeface="+mn-cs"/>
            </a:rPr>
            <a:t>に努め</a:t>
          </a:r>
          <a:r>
            <a:rPr kumimoji="1" lang="ja-JP" altLang="ja-JP" sz="1100">
              <a:solidFill>
                <a:schemeClr val="dk1"/>
              </a:solidFill>
              <a:effectLst/>
              <a:latin typeface="+mn-lt"/>
              <a:ea typeface="+mn-ea"/>
              <a:cs typeface="+mn-cs"/>
            </a:rPr>
            <a:t>、緊急度・優先度を勘案した事業計画の策定により、投資的経費を抑制するなど歳出の削減を行う。</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25400</xdr:rowOff>
    </xdr:to>
    <xdr:cxnSp macro="">
      <xdr:nvCxnSpPr>
        <xdr:cNvPr id="69" name="直線コネクタ 68"/>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25400</xdr:rowOff>
    </xdr:to>
    <xdr:cxnSp macro="">
      <xdr:nvCxnSpPr>
        <xdr:cNvPr id="72" name="直線コネクタ 71"/>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145143</xdr:rowOff>
    </xdr:from>
    <xdr:to>
      <xdr:col>4</xdr:col>
      <xdr:colOff>482600</xdr:colOff>
      <xdr:row>42</xdr:row>
      <xdr:rowOff>25400</xdr:rowOff>
    </xdr:to>
    <xdr:cxnSp macro="">
      <xdr:nvCxnSpPr>
        <xdr:cNvPr id="75" name="直線コネクタ 74"/>
        <xdr:cNvCxnSpPr/>
      </xdr:nvCxnSpPr>
      <xdr:spPr>
        <a:xfrm>
          <a:off x="2336800" y="71745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145143</xdr:rowOff>
    </xdr:to>
    <xdr:cxnSp macro="">
      <xdr:nvCxnSpPr>
        <xdr:cNvPr id="78" name="直線コネクタ 77"/>
        <xdr:cNvCxnSpPr/>
      </xdr:nvCxnSpPr>
      <xdr:spPr>
        <a:xfrm>
          <a:off x="1447800" y="71056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146249</xdr:rowOff>
    </xdr:from>
    <xdr:ext cx="762000" cy="259045"/>
    <xdr:sp macro="" textlink="">
      <xdr:nvSpPr>
        <xdr:cNvPr id="82" name="テキスト ボックス 81"/>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8" name="円/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118127</xdr:rowOff>
    </xdr:from>
    <xdr:ext cx="762000" cy="259045"/>
    <xdr:sp macro="" textlink="">
      <xdr:nvSpPr>
        <xdr:cNvPr id="89"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90" name="円/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91" name="テキスト ボックス 90"/>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2" name="円/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93" name="テキスト ボックス 92"/>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94343</xdr:rowOff>
    </xdr:from>
    <xdr:to>
      <xdr:col>3</xdr:col>
      <xdr:colOff>330200</xdr:colOff>
      <xdr:row>42</xdr:row>
      <xdr:rowOff>24493</xdr:rowOff>
    </xdr:to>
    <xdr:sp macro="" textlink="">
      <xdr:nvSpPr>
        <xdr:cNvPr id="94" name="円/楕円 93"/>
        <xdr:cNvSpPr/>
      </xdr:nvSpPr>
      <xdr:spPr>
        <a:xfrm>
          <a:off x="2286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9270</xdr:rowOff>
    </xdr:from>
    <xdr:ext cx="762000" cy="259045"/>
    <xdr:sp macro="" textlink="">
      <xdr:nvSpPr>
        <xdr:cNvPr id="95" name="テキスト ボックス 94"/>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96" name="円/楕円 95"/>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97" name="テキスト ボックス 96"/>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従前同様、本年度も類似団体平均を大きく上回り、財政構造の硬直化に改善が見られなかった。この要因としては、扶助費及び公債費の増加、市税の減収が挙げられる。　また、教育・福祉を重点施策とした人員配置により、従来から類似団体に比して、職員数が多く（平成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年度人口千人当たり職員数比で＋</a:t>
          </a:r>
          <a:r>
            <a:rPr kumimoji="1" lang="en-US" altLang="ja-JP" sz="1100">
              <a:solidFill>
                <a:schemeClr val="dk1"/>
              </a:solidFill>
              <a:effectLst/>
              <a:latin typeface="+mn-lt"/>
              <a:ea typeface="+mn-ea"/>
              <a:cs typeface="+mn-cs"/>
            </a:rPr>
            <a:t>0.55</a:t>
          </a:r>
          <a:r>
            <a:rPr kumimoji="1" lang="ja-JP" altLang="ja-JP" sz="1100">
              <a:solidFill>
                <a:schemeClr val="dk1"/>
              </a:solidFill>
              <a:effectLst/>
              <a:latin typeface="+mn-lt"/>
              <a:ea typeface="+mn-ea"/>
              <a:cs typeface="+mn-cs"/>
            </a:rPr>
            <a:t>人）人件費が高いことも要因の一つである。これらの対策として、退職者不補充等による定員管理の適正化</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公共施設の最適化</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により、経常経費の削減を図っていく。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92456</xdr:rowOff>
    </xdr:from>
    <xdr:to>
      <xdr:col>7</xdr:col>
      <xdr:colOff>152400</xdr:colOff>
      <xdr:row>64</xdr:row>
      <xdr:rowOff>150368</xdr:rowOff>
    </xdr:to>
    <xdr:cxnSp macro="">
      <xdr:nvCxnSpPr>
        <xdr:cNvPr id="130" name="直線コネクタ 129"/>
        <xdr:cNvCxnSpPr/>
      </xdr:nvCxnSpPr>
      <xdr:spPr>
        <a:xfrm>
          <a:off x="4114800" y="1106525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87630</xdr:rowOff>
    </xdr:from>
    <xdr:to>
      <xdr:col>6</xdr:col>
      <xdr:colOff>0</xdr:colOff>
      <xdr:row>64</xdr:row>
      <xdr:rowOff>92456</xdr:rowOff>
    </xdr:to>
    <xdr:cxnSp macro="">
      <xdr:nvCxnSpPr>
        <xdr:cNvPr id="133" name="直線コネクタ 132"/>
        <xdr:cNvCxnSpPr/>
      </xdr:nvCxnSpPr>
      <xdr:spPr>
        <a:xfrm>
          <a:off x="3225800" y="1106043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44196</xdr:rowOff>
    </xdr:from>
    <xdr:to>
      <xdr:col>4</xdr:col>
      <xdr:colOff>482600</xdr:colOff>
      <xdr:row>64</xdr:row>
      <xdr:rowOff>87630</xdr:rowOff>
    </xdr:to>
    <xdr:cxnSp macro="">
      <xdr:nvCxnSpPr>
        <xdr:cNvPr id="136" name="直線コネクタ 135"/>
        <xdr:cNvCxnSpPr/>
      </xdr:nvCxnSpPr>
      <xdr:spPr>
        <a:xfrm>
          <a:off x="2336800" y="1101699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70866</xdr:rowOff>
    </xdr:from>
    <xdr:to>
      <xdr:col>3</xdr:col>
      <xdr:colOff>279400</xdr:colOff>
      <xdr:row>64</xdr:row>
      <xdr:rowOff>44196</xdr:rowOff>
    </xdr:to>
    <xdr:cxnSp macro="">
      <xdr:nvCxnSpPr>
        <xdr:cNvPr id="139" name="直線コネクタ 138"/>
        <xdr:cNvCxnSpPr/>
      </xdr:nvCxnSpPr>
      <xdr:spPr>
        <a:xfrm>
          <a:off x="1447800" y="1087221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54881</xdr:rowOff>
    </xdr:from>
    <xdr:ext cx="762000" cy="259045"/>
    <xdr:sp macro="" textlink="">
      <xdr:nvSpPr>
        <xdr:cNvPr id="143" name="テキスト ボックス 142"/>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99568</xdr:rowOff>
    </xdr:from>
    <xdr:to>
      <xdr:col>7</xdr:col>
      <xdr:colOff>203200</xdr:colOff>
      <xdr:row>65</xdr:row>
      <xdr:rowOff>29718</xdr:rowOff>
    </xdr:to>
    <xdr:sp macro="" textlink="">
      <xdr:nvSpPr>
        <xdr:cNvPr id="149" name="円/楕円 148"/>
        <xdr:cNvSpPr/>
      </xdr:nvSpPr>
      <xdr:spPr>
        <a:xfrm>
          <a:off x="49022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166895</xdr:rowOff>
    </xdr:from>
    <xdr:ext cx="762000" cy="259045"/>
    <xdr:sp macro="" textlink="">
      <xdr:nvSpPr>
        <xdr:cNvPr id="150" name="財政構造の弾力性該当値テキスト"/>
        <xdr:cNvSpPr txBox="1"/>
      </xdr:nvSpPr>
      <xdr:spPr>
        <a:xfrm>
          <a:off x="5041900" y="1096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41656</xdr:rowOff>
    </xdr:from>
    <xdr:to>
      <xdr:col>6</xdr:col>
      <xdr:colOff>50800</xdr:colOff>
      <xdr:row>64</xdr:row>
      <xdr:rowOff>143256</xdr:rowOff>
    </xdr:to>
    <xdr:sp macro="" textlink="">
      <xdr:nvSpPr>
        <xdr:cNvPr id="151" name="円/楕円 150"/>
        <xdr:cNvSpPr/>
      </xdr:nvSpPr>
      <xdr:spPr>
        <a:xfrm>
          <a:off x="4064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128033</xdr:rowOff>
    </xdr:from>
    <xdr:ext cx="736600" cy="259045"/>
    <xdr:sp macro="" textlink="">
      <xdr:nvSpPr>
        <xdr:cNvPr id="152" name="テキスト ボックス 151"/>
        <xdr:cNvSpPr txBox="1"/>
      </xdr:nvSpPr>
      <xdr:spPr>
        <a:xfrm>
          <a:off x="3733800" y="1110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36830</xdr:rowOff>
    </xdr:from>
    <xdr:to>
      <xdr:col>4</xdr:col>
      <xdr:colOff>533400</xdr:colOff>
      <xdr:row>64</xdr:row>
      <xdr:rowOff>138430</xdr:rowOff>
    </xdr:to>
    <xdr:sp macro="" textlink="">
      <xdr:nvSpPr>
        <xdr:cNvPr id="153" name="円/楕円 152"/>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123207</xdr:rowOff>
    </xdr:from>
    <xdr:ext cx="762000" cy="259045"/>
    <xdr:sp macro="" textlink="">
      <xdr:nvSpPr>
        <xdr:cNvPr id="154" name="テキスト ボックス 153"/>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164846</xdr:rowOff>
    </xdr:from>
    <xdr:to>
      <xdr:col>3</xdr:col>
      <xdr:colOff>330200</xdr:colOff>
      <xdr:row>64</xdr:row>
      <xdr:rowOff>94996</xdr:rowOff>
    </xdr:to>
    <xdr:sp macro="" textlink="">
      <xdr:nvSpPr>
        <xdr:cNvPr id="155" name="円/楕円 154"/>
        <xdr:cNvSpPr/>
      </xdr:nvSpPr>
      <xdr:spPr>
        <a:xfrm>
          <a:off x="2286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79773</xdr:rowOff>
    </xdr:from>
    <xdr:ext cx="762000" cy="259045"/>
    <xdr:sp macro="" textlink="">
      <xdr:nvSpPr>
        <xdr:cNvPr id="156" name="テキスト ボックス 155"/>
        <xdr:cNvSpPr txBox="1"/>
      </xdr:nvSpPr>
      <xdr:spPr>
        <a:xfrm>
          <a:off x="1955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20066</xdr:rowOff>
    </xdr:from>
    <xdr:to>
      <xdr:col>2</xdr:col>
      <xdr:colOff>127000</xdr:colOff>
      <xdr:row>63</xdr:row>
      <xdr:rowOff>121666</xdr:rowOff>
    </xdr:to>
    <xdr:sp macro="" textlink="">
      <xdr:nvSpPr>
        <xdr:cNvPr id="157" name="円/楕円 156"/>
        <xdr:cNvSpPr/>
      </xdr:nvSpPr>
      <xdr:spPr>
        <a:xfrm>
          <a:off x="1397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106443</xdr:rowOff>
    </xdr:from>
    <xdr:ext cx="762000" cy="259045"/>
    <xdr:sp macro="" textlink="">
      <xdr:nvSpPr>
        <xdr:cNvPr id="158" name="テキスト ボックス 157"/>
        <xdr:cNvSpPr txBox="1"/>
      </xdr:nvSpPr>
      <xdr:spPr>
        <a:xfrm>
          <a:off x="1066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[120,734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では、これまで教育・福祉、とりわけ子どもに関する施策の充実に重点的に取り組んできたため保育所・幼稚園等の施設が多い。また区画整理事業や地籍調査事業を推進していることから、民生部門と土木部門において類似団体平均に比べて職員数が多くなっており、人件費の増加に繋がっている。職員数の抑制が可能な部門についても、これ以上の削減は厳しいものとなっており、事業の整理、指定管理者制度の活用、業務委託を推進し、コストの低減を図っていく。なお、前年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月から</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か月間実施した給与の臨時特例減額措置等の影響により類似団体平均を下回ったが、同減額措置の終了に伴い類似団体平均を上回る結果となった。</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150803</xdr:rowOff>
    </xdr:from>
    <xdr:to>
      <xdr:col>7</xdr:col>
      <xdr:colOff>152400</xdr:colOff>
      <xdr:row>81</xdr:row>
      <xdr:rowOff>155992</xdr:rowOff>
    </xdr:to>
    <xdr:cxnSp macro="">
      <xdr:nvCxnSpPr>
        <xdr:cNvPr id="192" name="直線コネクタ 191"/>
        <xdr:cNvCxnSpPr/>
      </xdr:nvCxnSpPr>
      <xdr:spPr>
        <a:xfrm>
          <a:off x="4114800" y="14038253"/>
          <a:ext cx="8382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140770</xdr:rowOff>
    </xdr:from>
    <xdr:ext cx="762000" cy="259045"/>
    <xdr:sp macro="" textlink="">
      <xdr:nvSpPr>
        <xdr:cNvPr id="193" name="人件費・物件費等の状況平均値テキスト"/>
        <xdr:cNvSpPr txBox="1"/>
      </xdr:nvSpPr>
      <xdr:spPr>
        <a:xfrm>
          <a:off x="5041900" y="1402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150803</xdr:rowOff>
    </xdr:from>
    <xdr:to>
      <xdr:col>6</xdr:col>
      <xdr:colOff>0</xdr:colOff>
      <xdr:row>81</xdr:row>
      <xdr:rowOff>157998</xdr:rowOff>
    </xdr:to>
    <xdr:cxnSp macro="">
      <xdr:nvCxnSpPr>
        <xdr:cNvPr id="195" name="直線コネクタ 194"/>
        <xdr:cNvCxnSpPr/>
      </xdr:nvCxnSpPr>
      <xdr:spPr>
        <a:xfrm flipV="1">
          <a:off x="3225800" y="14038253"/>
          <a:ext cx="889000" cy="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157998</xdr:rowOff>
    </xdr:from>
    <xdr:to>
      <xdr:col>4</xdr:col>
      <xdr:colOff>482600</xdr:colOff>
      <xdr:row>81</xdr:row>
      <xdr:rowOff>165134</xdr:rowOff>
    </xdr:to>
    <xdr:cxnSp macro="">
      <xdr:nvCxnSpPr>
        <xdr:cNvPr id="198" name="直線コネクタ 197"/>
        <xdr:cNvCxnSpPr/>
      </xdr:nvCxnSpPr>
      <xdr:spPr>
        <a:xfrm flipV="1">
          <a:off x="2336800" y="14045448"/>
          <a:ext cx="889000" cy="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41668</xdr:rowOff>
    </xdr:from>
    <xdr:ext cx="762000" cy="259045"/>
    <xdr:sp macro="" textlink="">
      <xdr:nvSpPr>
        <xdr:cNvPr id="200" name="テキスト ボックス 199"/>
        <xdr:cNvSpPr txBox="1"/>
      </xdr:nvSpPr>
      <xdr:spPr>
        <a:xfrm>
          <a:off x="2844800" y="137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156980</xdr:rowOff>
    </xdr:from>
    <xdr:to>
      <xdr:col>3</xdr:col>
      <xdr:colOff>279400</xdr:colOff>
      <xdr:row>81</xdr:row>
      <xdr:rowOff>165134</xdr:rowOff>
    </xdr:to>
    <xdr:cxnSp macro="">
      <xdr:nvCxnSpPr>
        <xdr:cNvPr id="201" name="直線コネクタ 200"/>
        <xdr:cNvCxnSpPr/>
      </xdr:nvCxnSpPr>
      <xdr:spPr>
        <a:xfrm>
          <a:off x="1447800" y="14044430"/>
          <a:ext cx="8890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3" name="テキスト ボックス 202"/>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39592</xdr:rowOff>
    </xdr:from>
    <xdr:ext cx="762000" cy="259045"/>
    <xdr:sp macro="" textlink="">
      <xdr:nvSpPr>
        <xdr:cNvPr id="205" name="テキスト ボックス 204"/>
        <xdr:cNvSpPr txBox="1"/>
      </xdr:nvSpPr>
      <xdr:spPr>
        <a:xfrm>
          <a:off x="1066800" y="1375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105192</xdr:rowOff>
    </xdr:from>
    <xdr:to>
      <xdr:col>7</xdr:col>
      <xdr:colOff>203200</xdr:colOff>
      <xdr:row>82</xdr:row>
      <xdr:rowOff>35342</xdr:rowOff>
    </xdr:to>
    <xdr:sp macro="" textlink="">
      <xdr:nvSpPr>
        <xdr:cNvPr id="211" name="円/楕円 210"/>
        <xdr:cNvSpPr/>
      </xdr:nvSpPr>
      <xdr:spPr>
        <a:xfrm>
          <a:off x="4902200" y="1399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26469</xdr:rowOff>
    </xdr:from>
    <xdr:ext cx="762000" cy="259045"/>
    <xdr:sp macro="" textlink="">
      <xdr:nvSpPr>
        <xdr:cNvPr id="212" name="人件費・物件費等の状況該当値テキスト"/>
        <xdr:cNvSpPr txBox="1"/>
      </xdr:nvSpPr>
      <xdr:spPr>
        <a:xfrm>
          <a:off x="5041900" y="1391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120,734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100003</xdr:rowOff>
    </xdr:from>
    <xdr:to>
      <xdr:col>6</xdr:col>
      <xdr:colOff>50800</xdr:colOff>
      <xdr:row>82</xdr:row>
      <xdr:rowOff>30153</xdr:rowOff>
    </xdr:to>
    <xdr:sp macro="" textlink="">
      <xdr:nvSpPr>
        <xdr:cNvPr id="213" name="円/楕円 212"/>
        <xdr:cNvSpPr/>
      </xdr:nvSpPr>
      <xdr:spPr>
        <a:xfrm>
          <a:off x="4064000" y="1398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40330</xdr:rowOff>
    </xdr:from>
    <xdr:ext cx="736600" cy="259045"/>
    <xdr:sp macro="" textlink="">
      <xdr:nvSpPr>
        <xdr:cNvPr id="214" name="テキスト ボックス 213"/>
        <xdr:cNvSpPr txBox="1"/>
      </xdr:nvSpPr>
      <xdr:spPr>
        <a:xfrm>
          <a:off x="3733800" y="13756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118,153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107198</xdr:rowOff>
    </xdr:from>
    <xdr:to>
      <xdr:col>4</xdr:col>
      <xdr:colOff>533400</xdr:colOff>
      <xdr:row>82</xdr:row>
      <xdr:rowOff>37348</xdr:rowOff>
    </xdr:to>
    <xdr:sp macro="" textlink="">
      <xdr:nvSpPr>
        <xdr:cNvPr id="215" name="円/楕円 214"/>
        <xdr:cNvSpPr/>
      </xdr:nvSpPr>
      <xdr:spPr>
        <a:xfrm>
          <a:off x="3175000" y="1399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22125</xdr:rowOff>
    </xdr:from>
    <xdr:ext cx="762000" cy="259045"/>
    <xdr:sp macro="" textlink="">
      <xdr:nvSpPr>
        <xdr:cNvPr id="216" name="テキスト ボックス 215"/>
        <xdr:cNvSpPr txBox="1"/>
      </xdr:nvSpPr>
      <xdr:spPr>
        <a:xfrm>
          <a:off x="2844800" y="1408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121,731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114334</xdr:rowOff>
    </xdr:from>
    <xdr:to>
      <xdr:col>3</xdr:col>
      <xdr:colOff>330200</xdr:colOff>
      <xdr:row>82</xdr:row>
      <xdr:rowOff>44484</xdr:rowOff>
    </xdr:to>
    <xdr:sp macro="" textlink="">
      <xdr:nvSpPr>
        <xdr:cNvPr id="217" name="円/楕円 216"/>
        <xdr:cNvSpPr/>
      </xdr:nvSpPr>
      <xdr:spPr>
        <a:xfrm>
          <a:off x="2286000" y="1400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29261</xdr:rowOff>
    </xdr:from>
    <xdr:ext cx="762000" cy="259045"/>
    <xdr:sp macro="" textlink="">
      <xdr:nvSpPr>
        <xdr:cNvPr id="218" name="テキスト ボックス 217"/>
        <xdr:cNvSpPr txBox="1"/>
      </xdr:nvSpPr>
      <xdr:spPr>
        <a:xfrm>
          <a:off x="1955800" y="1408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125,280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106180</xdr:rowOff>
    </xdr:from>
    <xdr:to>
      <xdr:col>2</xdr:col>
      <xdr:colOff>127000</xdr:colOff>
      <xdr:row>82</xdr:row>
      <xdr:rowOff>36330</xdr:rowOff>
    </xdr:to>
    <xdr:sp macro="" textlink="">
      <xdr:nvSpPr>
        <xdr:cNvPr id="219" name="円/楕円 218"/>
        <xdr:cNvSpPr/>
      </xdr:nvSpPr>
      <xdr:spPr>
        <a:xfrm>
          <a:off x="1397000" y="1399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21107</xdr:rowOff>
    </xdr:from>
    <xdr:ext cx="762000" cy="259045"/>
    <xdr:sp macro="" textlink="">
      <xdr:nvSpPr>
        <xdr:cNvPr id="220" name="テキスト ボックス 219"/>
        <xdr:cNvSpPr txBox="1"/>
      </xdr:nvSpPr>
      <xdr:spPr>
        <a:xfrm>
          <a:off x="1066800" y="1408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121,225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給与水準の適正化に努め、国の給与水準と比べ下がってはいるものの、類似団体と比べると若干高くなっている。これは給料カットを実施している団体が多い中、本市においては手当の減額を行うことによって給与の削減を行っていることが要因の一つであると考えられる。今後も削減方法等を検討し、給与水準の適正化に努めていく。</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13788</xdr:rowOff>
    </xdr:to>
    <xdr:cxnSp macro="">
      <xdr:nvCxnSpPr>
        <xdr:cNvPr id="251" name="直線コネクタ 250"/>
        <xdr:cNvCxnSpPr/>
      </xdr:nvCxnSpPr>
      <xdr:spPr>
        <a:xfrm flipV="1">
          <a:off x="17018000" y="13977620"/>
          <a:ext cx="0" cy="1123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157315</xdr:rowOff>
    </xdr:from>
    <xdr:ext cx="762000" cy="259045"/>
    <xdr:sp macro="" textlink="">
      <xdr:nvSpPr>
        <xdr:cNvPr id="252" name="給与水準   （国との比較）最小値テキスト"/>
        <xdr:cNvSpPr txBox="1"/>
      </xdr:nvSpPr>
      <xdr:spPr>
        <a:xfrm>
          <a:off x="17106900" y="1507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88</xdr:row>
      <xdr:rowOff>13788</xdr:rowOff>
    </xdr:from>
    <xdr:to>
      <xdr:col>24</xdr:col>
      <xdr:colOff>647700</xdr:colOff>
      <xdr:row>88</xdr:row>
      <xdr:rowOff>13788</xdr:rowOff>
    </xdr:to>
    <xdr:cxnSp macro="">
      <xdr:nvCxnSpPr>
        <xdr:cNvPr id="253" name="直線コネクタ 252"/>
        <xdr:cNvCxnSpPr/>
      </xdr:nvCxnSpPr>
      <xdr:spPr>
        <a:xfrm>
          <a:off x="16929100" y="1510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4"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5" name="直線コネクタ 254"/>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107587</xdr:rowOff>
    </xdr:from>
    <xdr:to>
      <xdr:col>24</xdr:col>
      <xdr:colOff>558800</xdr:colOff>
      <xdr:row>85</xdr:row>
      <xdr:rowOff>121376</xdr:rowOff>
    </xdr:to>
    <xdr:cxnSp macro="">
      <xdr:nvCxnSpPr>
        <xdr:cNvPr id="256" name="直線コネクタ 255"/>
        <xdr:cNvCxnSpPr/>
      </xdr:nvCxnSpPr>
      <xdr:spPr>
        <a:xfrm flipV="1">
          <a:off x="16179800" y="14680837"/>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38843</xdr:rowOff>
    </xdr:from>
    <xdr:ext cx="762000" cy="259045"/>
    <xdr:sp macro="" textlink="">
      <xdr:nvSpPr>
        <xdr:cNvPr id="257" name="給与水準   （国との比較）平均値テキスト"/>
        <xdr:cNvSpPr txBox="1"/>
      </xdr:nvSpPr>
      <xdr:spPr>
        <a:xfrm>
          <a:off x="17106900" y="14440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58" name="フローチャート : 判断 257"/>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121376</xdr:rowOff>
    </xdr:from>
    <xdr:to>
      <xdr:col>23</xdr:col>
      <xdr:colOff>406400</xdr:colOff>
      <xdr:row>89</xdr:row>
      <xdr:rowOff>90532</xdr:rowOff>
    </xdr:to>
    <xdr:cxnSp macro="">
      <xdr:nvCxnSpPr>
        <xdr:cNvPr id="259" name="直線コネクタ 258"/>
        <xdr:cNvCxnSpPr/>
      </xdr:nvCxnSpPr>
      <xdr:spPr>
        <a:xfrm flipV="1">
          <a:off x="15290800" y="14694626"/>
          <a:ext cx="889000" cy="65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22316</xdr:rowOff>
    </xdr:from>
    <xdr:to>
      <xdr:col>23</xdr:col>
      <xdr:colOff>457200</xdr:colOff>
      <xdr:row>85</xdr:row>
      <xdr:rowOff>123916</xdr:rowOff>
    </xdr:to>
    <xdr:sp macro="" textlink="">
      <xdr:nvSpPr>
        <xdr:cNvPr id="260" name="フローチャート : 判断 259"/>
        <xdr:cNvSpPr/>
      </xdr:nvSpPr>
      <xdr:spPr>
        <a:xfrm>
          <a:off x="161290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134093</xdr:rowOff>
    </xdr:from>
    <xdr:ext cx="736600" cy="259045"/>
    <xdr:sp macro="" textlink="">
      <xdr:nvSpPr>
        <xdr:cNvPr id="261" name="テキスト ボックス 260"/>
        <xdr:cNvSpPr txBox="1"/>
      </xdr:nvSpPr>
      <xdr:spPr>
        <a:xfrm>
          <a:off x="15798800" y="14364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28484</xdr:rowOff>
    </xdr:from>
    <xdr:to>
      <xdr:col>22</xdr:col>
      <xdr:colOff>203200</xdr:colOff>
      <xdr:row>89</xdr:row>
      <xdr:rowOff>90532</xdr:rowOff>
    </xdr:to>
    <xdr:cxnSp macro="">
      <xdr:nvCxnSpPr>
        <xdr:cNvPr id="262" name="直線コネクタ 261"/>
        <xdr:cNvCxnSpPr/>
      </xdr:nvCxnSpPr>
      <xdr:spPr>
        <a:xfrm>
          <a:off x="14401800" y="15287534"/>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3" name="フローチャート : 判断 262"/>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4" name="テキスト ボックス 263"/>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5080</xdr:rowOff>
    </xdr:from>
    <xdr:to>
      <xdr:col>21</xdr:col>
      <xdr:colOff>0</xdr:colOff>
      <xdr:row>89</xdr:row>
      <xdr:rowOff>28484</xdr:rowOff>
    </xdr:to>
    <xdr:cxnSp macro="">
      <xdr:nvCxnSpPr>
        <xdr:cNvPr id="265" name="直線コネクタ 264"/>
        <xdr:cNvCxnSpPr/>
      </xdr:nvCxnSpPr>
      <xdr:spPr>
        <a:xfrm>
          <a:off x="13512800" y="14749780"/>
          <a:ext cx="889000" cy="53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52614</xdr:rowOff>
    </xdr:from>
    <xdr:to>
      <xdr:col>21</xdr:col>
      <xdr:colOff>50800</xdr:colOff>
      <xdr:row>88</xdr:row>
      <xdr:rowOff>154214</xdr:rowOff>
    </xdr:to>
    <xdr:sp macro="" textlink="">
      <xdr:nvSpPr>
        <xdr:cNvPr id="266" name="フローチャート : 判断 265"/>
        <xdr:cNvSpPr/>
      </xdr:nvSpPr>
      <xdr:spPr>
        <a:xfrm>
          <a:off x="14351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164391</xdr:rowOff>
    </xdr:from>
    <xdr:ext cx="762000" cy="259045"/>
    <xdr:sp macro="" textlink="">
      <xdr:nvSpPr>
        <xdr:cNvPr id="267" name="テキスト ボックス 266"/>
        <xdr:cNvSpPr txBox="1"/>
      </xdr:nvSpPr>
      <xdr:spPr>
        <a:xfrm>
          <a:off x="14020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159294</xdr:rowOff>
    </xdr:from>
    <xdr:to>
      <xdr:col>19</xdr:col>
      <xdr:colOff>533400</xdr:colOff>
      <xdr:row>85</xdr:row>
      <xdr:rowOff>89444</xdr:rowOff>
    </xdr:to>
    <xdr:sp macro="" textlink="">
      <xdr:nvSpPr>
        <xdr:cNvPr id="268" name="フローチャート : 判断 267"/>
        <xdr:cNvSpPr/>
      </xdr:nvSpPr>
      <xdr:spPr>
        <a:xfrm>
          <a:off x="13462000" y="145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99621</xdr:rowOff>
    </xdr:from>
    <xdr:ext cx="762000" cy="259045"/>
    <xdr:sp macro="" textlink="">
      <xdr:nvSpPr>
        <xdr:cNvPr id="269" name="テキスト ボックス 268"/>
        <xdr:cNvSpPr txBox="1"/>
      </xdr:nvSpPr>
      <xdr:spPr>
        <a:xfrm>
          <a:off x="13131800" y="1432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56787</xdr:rowOff>
    </xdr:from>
    <xdr:to>
      <xdr:col>24</xdr:col>
      <xdr:colOff>609600</xdr:colOff>
      <xdr:row>85</xdr:row>
      <xdr:rowOff>158387</xdr:rowOff>
    </xdr:to>
    <xdr:sp macro="" textlink="">
      <xdr:nvSpPr>
        <xdr:cNvPr id="275" name="円/楕円 274"/>
        <xdr:cNvSpPr/>
      </xdr:nvSpPr>
      <xdr:spPr>
        <a:xfrm>
          <a:off x="16967200" y="1463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28864</xdr:rowOff>
    </xdr:from>
    <xdr:ext cx="762000" cy="259045"/>
    <xdr:sp macro="" textlink="">
      <xdr:nvSpPr>
        <xdr:cNvPr id="276" name="給与水準   （国との比較）該当値テキスト"/>
        <xdr:cNvSpPr txBox="1"/>
      </xdr:nvSpPr>
      <xdr:spPr>
        <a:xfrm>
          <a:off x="17106900" y="1460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70576</xdr:rowOff>
    </xdr:from>
    <xdr:to>
      <xdr:col>23</xdr:col>
      <xdr:colOff>457200</xdr:colOff>
      <xdr:row>86</xdr:row>
      <xdr:rowOff>726</xdr:rowOff>
    </xdr:to>
    <xdr:sp macro="" textlink="">
      <xdr:nvSpPr>
        <xdr:cNvPr id="277" name="円/楕円 276"/>
        <xdr:cNvSpPr/>
      </xdr:nvSpPr>
      <xdr:spPr>
        <a:xfrm>
          <a:off x="161290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156953</xdr:rowOff>
    </xdr:from>
    <xdr:ext cx="736600" cy="259045"/>
    <xdr:sp macro="" textlink="">
      <xdr:nvSpPr>
        <xdr:cNvPr id="278" name="テキスト ボックス 277"/>
        <xdr:cNvSpPr txBox="1"/>
      </xdr:nvSpPr>
      <xdr:spPr>
        <a:xfrm>
          <a:off x="15798800" y="1473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39732</xdr:rowOff>
    </xdr:from>
    <xdr:to>
      <xdr:col>22</xdr:col>
      <xdr:colOff>254000</xdr:colOff>
      <xdr:row>89</xdr:row>
      <xdr:rowOff>141332</xdr:rowOff>
    </xdr:to>
    <xdr:sp macro="" textlink="">
      <xdr:nvSpPr>
        <xdr:cNvPr id="279" name="円/楕円 278"/>
        <xdr:cNvSpPr/>
      </xdr:nvSpPr>
      <xdr:spPr>
        <a:xfrm>
          <a:off x="15240000" y="1529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126109</xdr:rowOff>
    </xdr:from>
    <xdr:ext cx="762000" cy="259045"/>
    <xdr:sp macro="" textlink="">
      <xdr:nvSpPr>
        <xdr:cNvPr id="280" name="テキスト ボックス 279"/>
        <xdr:cNvSpPr txBox="1"/>
      </xdr:nvSpPr>
      <xdr:spPr>
        <a:xfrm>
          <a:off x="14909800" y="1538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149134</xdr:rowOff>
    </xdr:from>
    <xdr:to>
      <xdr:col>21</xdr:col>
      <xdr:colOff>50800</xdr:colOff>
      <xdr:row>89</xdr:row>
      <xdr:rowOff>79284</xdr:rowOff>
    </xdr:to>
    <xdr:sp macro="" textlink="">
      <xdr:nvSpPr>
        <xdr:cNvPr id="281" name="円/楕円 280"/>
        <xdr:cNvSpPr/>
      </xdr:nvSpPr>
      <xdr:spPr>
        <a:xfrm>
          <a:off x="14351000" y="1523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64061</xdr:rowOff>
    </xdr:from>
    <xdr:ext cx="762000" cy="259045"/>
    <xdr:sp macro="" textlink="">
      <xdr:nvSpPr>
        <xdr:cNvPr id="282" name="テキスト ボックス 281"/>
        <xdr:cNvSpPr txBox="1"/>
      </xdr:nvSpPr>
      <xdr:spPr>
        <a:xfrm>
          <a:off x="14020800" y="1532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125730</xdr:rowOff>
    </xdr:from>
    <xdr:to>
      <xdr:col>19</xdr:col>
      <xdr:colOff>533400</xdr:colOff>
      <xdr:row>86</xdr:row>
      <xdr:rowOff>55880</xdr:rowOff>
    </xdr:to>
    <xdr:sp macro="" textlink="">
      <xdr:nvSpPr>
        <xdr:cNvPr id="283" name="円/楕円 282"/>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40657</xdr:rowOff>
    </xdr:from>
    <xdr:ext cx="762000" cy="259045"/>
    <xdr:sp macro="" textlink="">
      <xdr:nvSpPr>
        <xdr:cNvPr id="284" name="テキスト ボックス 283"/>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市では、これまで教育・福祉、とりわけ子どもに関する施策の充実に重点的に取り組んできたため保育所・幼稚園等の施設が多い。また区画整理事業や地籍調査事業を推進していることから、民生部門と土木部門において類似団体平均に比べて職員数が多くなっている。職員数の抑制が可能な部門についても、これ以上の削減は厳しいものとなっており、事業の整理、指定管理者制度の活用、業務委託を推進し、退職者不補充、新規採用の抑制に努め、定員の適正化につなげ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6" name="直線コネクタ 315"/>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7"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8" name="直線コネクタ 317"/>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9"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20" name="直線コネクタ 319"/>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4475</xdr:rowOff>
    </xdr:from>
    <xdr:to>
      <xdr:col>24</xdr:col>
      <xdr:colOff>558800</xdr:colOff>
      <xdr:row>61</xdr:row>
      <xdr:rowOff>17114</xdr:rowOff>
    </xdr:to>
    <xdr:cxnSp macro="">
      <xdr:nvCxnSpPr>
        <xdr:cNvPr id="321" name="直線コネクタ 320"/>
        <xdr:cNvCxnSpPr/>
      </xdr:nvCxnSpPr>
      <xdr:spPr>
        <a:xfrm flipV="1">
          <a:off x="16179800" y="10462925"/>
          <a:ext cx="8382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22"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3" name="フローチャート : 判断 322"/>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17114</xdr:rowOff>
    </xdr:from>
    <xdr:to>
      <xdr:col>23</xdr:col>
      <xdr:colOff>406400</xdr:colOff>
      <xdr:row>61</xdr:row>
      <xdr:rowOff>94101</xdr:rowOff>
    </xdr:to>
    <xdr:cxnSp macro="">
      <xdr:nvCxnSpPr>
        <xdr:cNvPr id="324" name="直線コネクタ 323"/>
        <xdr:cNvCxnSpPr/>
      </xdr:nvCxnSpPr>
      <xdr:spPr>
        <a:xfrm flipV="1">
          <a:off x="15290800" y="10475564"/>
          <a:ext cx="889000" cy="7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5" name="フローチャート : 判断 324"/>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6" name="テキスト ボックス 325"/>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84909</xdr:rowOff>
    </xdr:from>
    <xdr:to>
      <xdr:col>22</xdr:col>
      <xdr:colOff>203200</xdr:colOff>
      <xdr:row>61</xdr:row>
      <xdr:rowOff>94101</xdr:rowOff>
    </xdr:to>
    <xdr:cxnSp macro="">
      <xdr:nvCxnSpPr>
        <xdr:cNvPr id="327" name="直線コネクタ 326"/>
        <xdr:cNvCxnSpPr/>
      </xdr:nvCxnSpPr>
      <xdr:spPr>
        <a:xfrm>
          <a:off x="14401800" y="10543359"/>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8" name="フローチャート : 判断 327"/>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9" name="テキスト ボックス 328"/>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79163</xdr:rowOff>
    </xdr:from>
    <xdr:to>
      <xdr:col>21</xdr:col>
      <xdr:colOff>0</xdr:colOff>
      <xdr:row>61</xdr:row>
      <xdr:rowOff>84909</xdr:rowOff>
    </xdr:to>
    <xdr:cxnSp macro="">
      <xdr:nvCxnSpPr>
        <xdr:cNvPr id="330" name="直線コネクタ 329"/>
        <xdr:cNvCxnSpPr/>
      </xdr:nvCxnSpPr>
      <xdr:spPr>
        <a:xfrm>
          <a:off x="13512800" y="10537613"/>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31" name="フローチャート : 判断 330"/>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32" name="テキスト ボックス 331"/>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3" name="フローチャート : 判断 332"/>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97626</xdr:rowOff>
    </xdr:from>
    <xdr:ext cx="762000" cy="259045"/>
    <xdr:sp macro="" textlink="">
      <xdr:nvSpPr>
        <xdr:cNvPr id="334" name="テキスト ボックス 333"/>
        <xdr:cNvSpPr txBox="1"/>
      </xdr:nvSpPr>
      <xdr:spPr>
        <a:xfrm>
          <a:off x="13131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125125</xdr:rowOff>
    </xdr:from>
    <xdr:to>
      <xdr:col>24</xdr:col>
      <xdr:colOff>609600</xdr:colOff>
      <xdr:row>61</xdr:row>
      <xdr:rowOff>55275</xdr:rowOff>
    </xdr:to>
    <xdr:sp macro="" textlink="">
      <xdr:nvSpPr>
        <xdr:cNvPr id="340" name="円/楕円 339"/>
        <xdr:cNvSpPr/>
      </xdr:nvSpPr>
      <xdr:spPr>
        <a:xfrm>
          <a:off x="16967200" y="1041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97202</xdr:rowOff>
    </xdr:from>
    <xdr:ext cx="762000" cy="259045"/>
    <xdr:sp macro="" textlink="">
      <xdr:nvSpPr>
        <xdr:cNvPr id="341" name="定員管理の状況該当値テキスト"/>
        <xdr:cNvSpPr txBox="1"/>
      </xdr:nvSpPr>
      <xdr:spPr>
        <a:xfrm>
          <a:off x="17106900" y="1038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137764</xdr:rowOff>
    </xdr:from>
    <xdr:to>
      <xdr:col>23</xdr:col>
      <xdr:colOff>457200</xdr:colOff>
      <xdr:row>61</xdr:row>
      <xdr:rowOff>67914</xdr:rowOff>
    </xdr:to>
    <xdr:sp macro="" textlink="">
      <xdr:nvSpPr>
        <xdr:cNvPr id="342" name="円/楕円 341"/>
        <xdr:cNvSpPr/>
      </xdr:nvSpPr>
      <xdr:spPr>
        <a:xfrm>
          <a:off x="16129000" y="1042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52691</xdr:rowOff>
    </xdr:from>
    <xdr:ext cx="736600" cy="259045"/>
    <xdr:sp macro="" textlink="">
      <xdr:nvSpPr>
        <xdr:cNvPr id="343" name="テキスト ボックス 342"/>
        <xdr:cNvSpPr txBox="1"/>
      </xdr:nvSpPr>
      <xdr:spPr>
        <a:xfrm>
          <a:off x="15798800" y="10511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43301</xdr:rowOff>
    </xdr:from>
    <xdr:to>
      <xdr:col>22</xdr:col>
      <xdr:colOff>254000</xdr:colOff>
      <xdr:row>61</xdr:row>
      <xdr:rowOff>144901</xdr:rowOff>
    </xdr:to>
    <xdr:sp macro="" textlink="">
      <xdr:nvSpPr>
        <xdr:cNvPr id="344" name="円/楕円 343"/>
        <xdr:cNvSpPr/>
      </xdr:nvSpPr>
      <xdr:spPr>
        <a:xfrm>
          <a:off x="15240000" y="1050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129678</xdr:rowOff>
    </xdr:from>
    <xdr:ext cx="762000" cy="259045"/>
    <xdr:sp macro="" textlink="">
      <xdr:nvSpPr>
        <xdr:cNvPr id="345" name="テキスト ボックス 344"/>
        <xdr:cNvSpPr txBox="1"/>
      </xdr:nvSpPr>
      <xdr:spPr>
        <a:xfrm>
          <a:off x="14909800" y="10588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34109</xdr:rowOff>
    </xdr:from>
    <xdr:to>
      <xdr:col>21</xdr:col>
      <xdr:colOff>50800</xdr:colOff>
      <xdr:row>61</xdr:row>
      <xdr:rowOff>135709</xdr:rowOff>
    </xdr:to>
    <xdr:sp macro="" textlink="">
      <xdr:nvSpPr>
        <xdr:cNvPr id="346" name="円/楕円 345"/>
        <xdr:cNvSpPr/>
      </xdr:nvSpPr>
      <xdr:spPr>
        <a:xfrm>
          <a:off x="14351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120486</xdr:rowOff>
    </xdr:from>
    <xdr:ext cx="762000" cy="259045"/>
    <xdr:sp macro="" textlink="">
      <xdr:nvSpPr>
        <xdr:cNvPr id="347" name="テキスト ボックス 346"/>
        <xdr:cNvSpPr txBox="1"/>
      </xdr:nvSpPr>
      <xdr:spPr>
        <a:xfrm>
          <a:off x="14020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28363</xdr:rowOff>
    </xdr:from>
    <xdr:to>
      <xdr:col>19</xdr:col>
      <xdr:colOff>533400</xdr:colOff>
      <xdr:row>61</xdr:row>
      <xdr:rowOff>129963</xdr:rowOff>
    </xdr:to>
    <xdr:sp macro="" textlink="">
      <xdr:nvSpPr>
        <xdr:cNvPr id="348" name="円/楕円 347"/>
        <xdr:cNvSpPr/>
      </xdr:nvSpPr>
      <xdr:spPr>
        <a:xfrm>
          <a:off x="13462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114740</xdr:rowOff>
    </xdr:from>
    <xdr:ext cx="762000" cy="259045"/>
    <xdr:sp macro="" textlink="">
      <xdr:nvSpPr>
        <xdr:cNvPr id="349" name="テキスト ボックス 348"/>
        <xdr:cNvSpPr txBox="1"/>
      </xdr:nvSpPr>
      <xdr:spPr>
        <a:xfrm>
          <a:off x="13131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本年度は、市立病院事業廃止に伴う第三セクター等改革推進債の償還開始により、前年度に比べて</a:t>
          </a:r>
          <a:r>
            <a:rPr kumimoji="1" lang="ja-JP" altLang="en-US" sz="1100">
              <a:solidFill>
                <a:schemeClr val="dk1"/>
              </a:solidFill>
              <a:effectLst/>
              <a:latin typeface="+mn-lt"/>
              <a:ea typeface="+mn-ea"/>
              <a:cs typeface="+mn-cs"/>
            </a:rPr>
            <a:t>元利償還金は増加したが、</a:t>
          </a:r>
          <a:r>
            <a:rPr kumimoji="1" lang="ja-JP" altLang="ja-JP" sz="1100">
              <a:solidFill>
                <a:schemeClr val="dk1"/>
              </a:solidFill>
              <a:effectLst/>
              <a:latin typeface="+mn-lt"/>
              <a:ea typeface="+mn-ea"/>
              <a:cs typeface="+mn-cs"/>
            </a:rPr>
            <a:t>公営企業</a:t>
          </a:r>
          <a:r>
            <a:rPr kumimoji="1" lang="ja-JP" altLang="en-US" sz="1100">
              <a:solidFill>
                <a:schemeClr val="dk1"/>
              </a:solidFill>
              <a:effectLst/>
              <a:latin typeface="+mn-lt"/>
              <a:ea typeface="+mn-ea"/>
              <a:cs typeface="+mn-cs"/>
            </a:rPr>
            <a:t>会計への公債費繰出に対する</a:t>
          </a:r>
          <a:r>
            <a:rPr kumimoji="1" lang="ja-JP" altLang="ja-JP" sz="1100">
              <a:solidFill>
                <a:schemeClr val="dk1"/>
              </a:solidFill>
              <a:effectLst/>
              <a:latin typeface="+mn-lt"/>
              <a:ea typeface="+mn-ea"/>
              <a:cs typeface="+mn-cs"/>
            </a:rPr>
            <a:t>繰入</a:t>
          </a:r>
          <a:r>
            <a:rPr kumimoji="1" lang="ja-JP" altLang="en-US" sz="1100">
              <a:solidFill>
                <a:schemeClr val="dk1"/>
              </a:solidFill>
              <a:effectLst/>
              <a:latin typeface="+mn-lt"/>
              <a:ea typeface="+mn-ea"/>
              <a:cs typeface="+mn-cs"/>
            </a:rPr>
            <a:t>額が減少したことから、比率は</a:t>
          </a:r>
          <a:r>
            <a:rPr kumimoji="1" lang="ja-JP" altLang="ja-JP" sz="1100">
              <a:solidFill>
                <a:schemeClr val="dk1"/>
              </a:solidFill>
              <a:effectLst/>
              <a:latin typeface="+mn-lt"/>
              <a:ea typeface="+mn-ea"/>
              <a:cs typeface="+mn-cs"/>
            </a:rPr>
            <a:t>若干</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現在は比較的健全な状態を保っているところであるが、比率の推移に注視しながら、起債に大きく依存することのない財政運営に努める。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4" name="直線コネクタ 373"/>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5"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6" name="直線コネクタ 375"/>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8" name="直線コネクタ 37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169228</xdr:rowOff>
    </xdr:from>
    <xdr:to>
      <xdr:col>24</xdr:col>
      <xdr:colOff>558800</xdr:colOff>
      <xdr:row>41</xdr:row>
      <xdr:rowOff>21907</xdr:rowOff>
    </xdr:to>
    <xdr:cxnSp macro="">
      <xdr:nvCxnSpPr>
        <xdr:cNvPr id="379" name="直線コネクタ 378"/>
        <xdr:cNvCxnSpPr/>
      </xdr:nvCxnSpPr>
      <xdr:spPr>
        <a:xfrm flipV="1">
          <a:off x="16179800" y="7027228"/>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80"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1" name="フローチャート : 判断 380"/>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3810</xdr:rowOff>
    </xdr:from>
    <xdr:to>
      <xdr:col>23</xdr:col>
      <xdr:colOff>406400</xdr:colOff>
      <xdr:row>41</xdr:row>
      <xdr:rowOff>21907</xdr:rowOff>
    </xdr:to>
    <xdr:cxnSp macro="">
      <xdr:nvCxnSpPr>
        <xdr:cNvPr id="382" name="直線コネクタ 381"/>
        <xdr:cNvCxnSpPr/>
      </xdr:nvCxnSpPr>
      <xdr:spPr>
        <a:xfrm>
          <a:off x="15290800" y="7033260"/>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3" name="フローチャート : 判断 382"/>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4" name="テキスト ボックス 383"/>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157163</xdr:rowOff>
    </xdr:from>
    <xdr:to>
      <xdr:col>22</xdr:col>
      <xdr:colOff>203200</xdr:colOff>
      <xdr:row>41</xdr:row>
      <xdr:rowOff>3810</xdr:rowOff>
    </xdr:to>
    <xdr:cxnSp macro="">
      <xdr:nvCxnSpPr>
        <xdr:cNvPr id="385" name="直線コネクタ 384"/>
        <xdr:cNvCxnSpPr/>
      </xdr:nvCxnSpPr>
      <xdr:spPr>
        <a:xfrm>
          <a:off x="14401800" y="701516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6" name="フローチャート : 判断 385"/>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7" name="テキスト ボックス 386"/>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114935</xdr:rowOff>
    </xdr:from>
    <xdr:to>
      <xdr:col>21</xdr:col>
      <xdr:colOff>0</xdr:colOff>
      <xdr:row>40</xdr:row>
      <xdr:rowOff>157163</xdr:rowOff>
    </xdr:to>
    <xdr:cxnSp macro="">
      <xdr:nvCxnSpPr>
        <xdr:cNvPr id="388" name="直線コネクタ 387"/>
        <xdr:cNvCxnSpPr/>
      </xdr:nvCxnSpPr>
      <xdr:spPr>
        <a:xfrm>
          <a:off x="13512800" y="697293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9" name="フローチャート : 判断 388"/>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90" name="テキスト ボックス 389"/>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91" name="フローチャート : 判断 390"/>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166070</xdr:rowOff>
    </xdr:from>
    <xdr:ext cx="762000" cy="259045"/>
    <xdr:sp macro="" textlink="">
      <xdr:nvSpPr>
        <xdr:cNvPr id="392" name="テキスト ボックス 391"/>
        <xdr:cNvSpPr txBox="1"/>
      </xdr:nvSpPr>
      <xdr:spPr>
        <a:xfrm>
          <a:off x="13131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118428</xdr:rowOff>
    </xdr:from>
    <xdr:to>
      <xdr:col>24</xdr:col>
      <xdr:colOff>609600</xdr:colOff>
      <xdr:row>41</xdr:row>
      <xdr:rowOff>48578</xdr:rowOff>
    </xdr:to>
    <xdr:sp macro="" textlink="">
      <xdr:nvSpPr>
        <xdr:cNvPr id="398" name="円/楕円 397"/>
        <xdr:cNvSpPr/>
      </xdr:nvSpPr>
      <xdr:spPr>
        <a:xfrm>
          <a:off x="16967200" y="6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90505</xdr:rowOff>
    </xdr:from>
    <xdr:ext cx="762000" cy="259045"/>
    <xdr:sp macro="" textlink="">
      <xdr:nvSpPr>
        <xdr:cNvPr id="399" name="公債費負担の状況該当値テキスト"/>
        <xdr:cNvSpPr txBox="1"/>
      </xdr:nvSpPr>
      <xdr:spPr>
        <a:xfrm>
          <a:off x="17106900" y="694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142557</xdr:rowOff>
    </xdr:from>
    <xdr:to>
      <xdr:col>23</xdr:col>
      <xdr:colOff>457200</xdr:colOff>
      <xdr:row>41</xdr:row>
      <xdr:rowOff>72707</xdr:rowOff>
    </xdr:to>
    <xdr:sp macro="" textlink="">
      <xdr:nvSpPr>
        <xdr:cNvPr id="400" name="円/楕円 399"/>
        <xdr:cNvSpPr/>
      </xdr:nvSpPr>
      <xdr:spPr>
        <a:xfrm>
          <a:off x="16129000" y="70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57484</xdr:rowOff>
    </xdr:from>
    <xdr:ext cx="736600" cy="259045"/>
    <xdr:sp macro="" textlink="">
      <xdr:nvSpPr>
        <xdr:cNvPr id="401" name="テキスト ボックス 400"/>
        <xdr:cNvSpPr txBox="1"/>
      </xdr:nvSpPr>
      <xdr:spPr>
        <a:xfrm>
          <a:off x="15798800" y="70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124460</xdr:rowOff>
    </xdr:from>
    <xdr:to>
      <xdr:col>22</xdr:col>
      <xdr:colOff>254000</xdr:colOff>
      <xdr:row>41</xdr:row>
      <xdr:rowOff>54610</xdr:rowOff>
    </xdr:to>
    <xdr:sp macro="" textlink="">
      <xdr:nvSpPr>
        <xdr:cNvPr id="402" name="円/楕円 401"/>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39387</xdr:rowOff>
    </xdr:from>
    <xdr:ext cx="762000" cy="259045"/>
    <xdr:sp macro="" textlink="">
      <xdr:nvSpPr>
        <xdr:cNvPr id="403" name="テキスト ボックス 402"/>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106363</xdr:rowOff>
    </xdr:from>
    <xdr:to>
      <xdr:col>21</xdr:col>
      <xdr:colOff>50800</xdr:colOff>
      <xdr:row>41</xdr:row>
      <xdr:rowOff>36513</xdr:rowOff>
    </xdr:to>
    <xdr:sp macro="" textlink="">
      <xdr:nvSpPr>
        <xdr:cNvPr id="404" name="円/楕円 403"/>
        <xdr:cNvSpPr/>
      </xdr:nvSpPr>
      <xdr:spPr>
        <a:xfrm>
          <a:off x="14351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46690</xdr:rowOff>
    </xdr:from>
    <xdr:ext cx="762000" cy="259045"/>
    <xdr:sp macro="" textlink="">
      <xdr:nvSpPr>
        <xdr:cNvPr id="405" name="テキスト ボックス 404"/>
        <xdr:cNvSpPr txBox="1"/>
      </xdr:nvSpPr>
      <xdr:spPr>
        <a:xfrm>
          <a:off x="14020800" y="673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64135</xdr:rowOff>
    </xdr:from>
    <xdr:to>
      <xdr:col>19</xdr:col>
      <xdr:colOff>533400</xdr:colOff>
      <xdr:row>40</xdr:row>
      <xdr:rowOff>165735</xdr:rowOff>
    </xdr:to>
    <xdr:sp macro="" textlink="">
      <xdr:nvSpPr>
        <xdr:cNvPr id="406" name="円/楕円 405"/>
        <xdr:cNvSpPr/>
      </xdr:nvSpPr>
      <xdr:spPr>
        <a:xfrm>
          <a:off x="134620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4462</xdr:rowOff>
    </xdr:from>
    <xdr:ext cx="762000" cy="259045"/>
    <xdr:sp macro="" textlink="">
      <xdr:nvSpPr>
        <xdr:cNvPr id="407" name="テキスト ボックス 406"/>
        <xdr:cNvSpPr txBox="1"/>
      </xdr:nvSpPr>
      <xdr:spPr>
        <a:xfrm>
          <a:off x="13131800" y="669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近年は、臨時財政対策債、退職手当債、土地開発公社解散や市立病院廃院に伴う第三セクター等改革推進債の発行により、地方債の現在高が増加していることから、類似団体平均を大きく上回っている。本年度は、公営企業債等繰入見込額が減少</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ことから、</a:t>
          </a:r>
          <a:r>
            <a:rPr kumimoji="1" lang="ja-JP" altLang="en-US" sz="1100">
              <a:solidFill>
                <a:schemeClr val="dk1"/>
              </a:solidFill>
              <a:effectLst/>
              <a:latin typeface="+mn-lt"/>
              <a:ea typeface="+mn-ea"/>
              <a:cs typeface="+mn-cs"/>
            </a:rPr>
            <a:t>比率は</a:t>
          </a:r>
          <a:r>
            <a:rPr kumimoji="1" lang="en-US" altLang="ja-JP" sz="1100">
              <a:solidFill>
                <a:schemeClr val="dk1"/>
              </a:solidFill>
              <a:effectLst/>
              <a:latin typeface="+mn-lt"/>
              <a:ea typeface="+mn-ea"/>
              <a:cs typeface="+mn-cs"/>
            </a:rPr>
            <a:t>92.8</a:t>
          </a:r>
          <a:r>
            <a:rPr kumimoji="1" lang="ja-JP" altLang="en-US" sz="1100">
              <a:solidFill>
                <a:schemeClr val="dk1"/>
              </a:solidFill>
              <a:effectLst/>
              <a:latin typeface="+mn-lt"/>
              <a:ea typeface="+mn-ea"/>
              <a:cs typeface="+mn-cs"/>
            </a:rPr>
            <a:t>％となり前年より</a:t>
          </a:r>
          <a:r>
            <a:rPr kumimoji="1" lang="ja-JP" altLang="ja-JP" sz="1100">
              <a:solidFill>
                <a:schemeClr val="dk1"/>
              </a:solidFill>
              <a:effectLst/>
              <a:latin typeface="+mn-lt"/>
              <a:ea typeface="+mn-ea"/>
              <a:cs typeface="+mn-cs"/>
            </a:rPr>
            <a:t>改善した。今後とも、将来世代への負担を少しでも軽減できるよう、新規事業の実施においては、現役世代と将来世代との負担の在り方や事業そのものの緊急性を考慮し、財源措置の有無等を含めて優先順位を判断するものと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2" name="直線コネクタ 431"/>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3"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4" name="直線コネクタ 433"/>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5"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45466</xdr:rowOff>
    </xdr:from>
    <xdr:to>
      <xdr:col>24</xdr:col>
      <xdr:colOff>558800</xdr:colOff>
      <xdr:row>18</xdr:row>
      <xdr:rowOff>100362</xdr:rowOff>
    </xdr:to>
    <xdr:cxnSp macro="">
      <xdr:nvCxnSpPr>
        <xdr:cNvPr id="437" name="直線コネクタ 436"/>
        <xdr:cNvCxnSpPr/>
      </xdr:nvCxnSpPr>
      <xdr:spPr>
        <a:xfrm flipV="1">
          <a:off x="16179800" y="3131566"/>
          <a:ext cx="838200" cy="5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8"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9" name="フローチャート : 判断 438"/>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100362</xdr:rowOff>
    </xdr:from>
    <xdr:to>
      <xdr:col>23</xdr:col>
      <xdr:colOff>406400</xdr:colOff>
      <xdr:row>18</xdr:row>
      <xdr:rowOff>103378</xdr:rowOff>
    </xdr:to>
    <xdr:cxnSp macro="">
      <xdr:nvCxnSpPr>
        <xdr:cNvPr id="440" name="直線コネクタ 439"/>
        <xdr:cNvCxnSpPr/>
      </xdr:nvCxnSpPr>
      <xdr:spPr>
        <a:xfrm flipV="1">
          <a:off x="15290800" y="3186462"/>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41" name="フローチャート : 判断 440"/>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2" name="テキスト ボックス 441"/>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103378</xdr:rowOff>
    </xdr:from>
    <xdr:to>
      <xdr:col>22</xdr:col>
      <xdr:colOff>203200</xdr:colOff>
      <xdr:row>18</xdr:row>
      <xdr:rowOff>116046</xdr:rowOff>
    </xdr:to>
    <xdr:cxnSp macro="">
      <xdr:nvCxnSpPr>
        <xdr:cNvPr id="443" name="直線コネクタ 442"/>
        <xdr:cNvCxnSpPr/>
      </xdr:nvCxnSpPr>
      <xdr:spPr>
        <a:xfrm flipV="1">
          <a:off x="14401800" y="3189478"/>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4" name="フローチャート : 判断 443"/>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5" name="テキスト ボックス 444"/>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59341</xdr:rowOff>
    </xdr:from>
    <xdr:to>
      <xdr:col>21</xdr:col>
      <xdr:colOff>0</xdr:colOff>
      <xdr:row>18</xdr:row>
      <xdr:rowOff>116046</xdr:rowOff>
    </xdr:to>
    <xdr:cxnSp macro="">
      <xdr:nvCxnSpPr>
        <xdr:cNvPr id="446" name="直線コネクタ 445"/>
        <xdr:cNvCxnSpPr/>
      </xdr:nvCxnSpPr>
      <xdr:spPr>
        <a:xfrm>
          <a:off x="13512800" y="3145441"/>
          <a:ext cx="889000" cy="5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7" name="フローチャート : 判断 446"/>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8" name="テキスト ボックス 447"/>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9" name="フローチャート : 判断 448"/>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78090</xdr:rowOff>
    </xdr:from>
    <xdr:ext cx="762000" cy="259045"/>
    <xdr:sp macro="" textlink="">
      <xdr:nvSpPr>
        <xdr:cNvPr id="450" name="テキスト ボックス 449"/>
        <xdr:cNvSpPr txBox="1"/>
      </xdr:nvSpPr>
      <xdr:spPr>
        <a:xfrm>
          <a:off x="13131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166116</xdr:rowOff>
    </xdr:from>
    <xdr:to>
      <xdr:col>24</xdr:col>
      <xdr:colOff>609600</xdr:colOff>
      <xdr:row>18</xdr:row>
      <xdr:rowOff>96266</xdr:rowOff>
    </xdr:to>
    <xdr:sp macro="" textlink="">
      <xdr:nvSpPr>
        <xdr:cNvPr id="456" name="円/楕円 455"/>
        <xdr:cNvSpPr/>
      </xdr:nvSpPr>
      <xdr:spPr>
        <a:xfrm>
          <a:off x="16967200" y="308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138193</xdr:rowOff>
    </xdr:from>
    <xdr:ext cx="762000" cy="259045"/>
    <xdr:sp macro="" textlink="">
      <xdr:nvSpPr>
        <xdr:cNvPr id="457" name="将来負担の状況該当値テキスト"/>
        <xdr:cNvSpPr txBox="1"/>
      </xdr:nvSpPr>
      <xdr:spPr>
        <a:xfrm>
          <a:off x="17106900" y="305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49562</xdr:rowOff>
    </xdr:from>
    <xdr:to>
      <xdr:col>23</xdr:col>
      <xdr:colOff>457200</xdr:colOff>
      <xdr:row>18</xdr:row>
      <xdr:rowOff>151162</xdr:rowOff>
    </xdr:to>
    <xdr:sp macro="" textlink="">
      <xdr:nvSpPr>
        <xdr:cNvPr id="458" name="円/楕円 457"/>
        <xdr:cNvSpPr/>
      </xdr:nvSpPr>
      <xdr:spPr>
        <a:xfrm>
          <a:off x="16129000" y="31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135939</xdr:rowOff>
    </xdr:from>
    <xdr:ext cx="736600" cy="259045"/>
    <xdr:sp macro="" textlink="">
      <xdr:nvSpPr>
        <xdr:cNvPr id="459" name="テキスト ボックス 458"/>
        <xdr:cNvSpPr txBox="1"/>
      </xdr:nvSpPr>
      <xdr:spPr>
        <a:xfrm>
          <a:off x="15798800" y="3222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52578</xdr:rowOff>
    </xdr:from>
    <xdr:to>
      <xdr:col>22</xdr:col>
      <xdr:colOff>254000</xdr:colOff>
      <xdr:row>18</xdr:row>
      <xdr:rowOff>154178</xdr:rowOff>
    </xdr:to>
    <xdr:sp macro="" textlink="">
      <xdr:nvSpPr>
        <xdr:cNvPr id="460" name="円/楕円 459"/>
        <xdr:cNvSpPr/>
      </xdr:nvSpPr>
      <xdr:spPr>
        <a:xfrm>
          <a:off x="15240000" y="313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138955</xdr:rowOff>
    </xdr:from>
    <xdr:ext cx="762000" cy="259045"/>
    <xdr:sp macro="" textlink="">
      <xdr:nvSpPr>
        <xdr:cNvPr id="461" name="テキスト ボックス 460"/>
        <xdr:cNvSpPr txBox="1"/>
      </xdr:nvSpPr>
      <xdr:spPr>
        <a:xfrm>
          <a:off x="14909800" y="322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65246</xdr:rowOff>
    </xdr:from>
    <xdr:to>
      <xdr:col>21</xdr:col>
      <xdr:colOff>50800</xdr:colOff>
      <xdr:row>18</xdr:row>
      <xdr:rowOff>166846</xdr:rowOff>
    </xdr:to>
    <xdr:sp macro="" textlink="">
      <xdr:nvSpPr>
        <xdr:cNvPr id="462" name="円/楕円 461"/>
        <xdr:cNvSpPr/>
      </xdr:nvSpPr>
      <xdr:spPr>
        <a:xfrm>
          <a:off x="14351000" y="315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151623</xdr:rowOff>
    </xdr:from>
    <xdr:ext cx="762000" cy="259045"/>
    <xdr:sp macro="" textlink="">
      <xdr:nvSpPr>
        <xdr:cNvPr id="463" name="テキスト ボックス 462"/>
        <xdr:cNvSpPr txBox="1"/>
      </xdr:nvSpPr>
      <xdr:spPr>
        <a:xfrm>
          <a:off x="14020800" y="323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8541</xdr:rowOff>
    </xdr:from>
    <xdr:to>
      <xdr:col>19</xdr:col>
      <xdr:colOff>533400</xdr:colOff>
      <xdr:row>18</xdr:row>
      <xdr:rowOff>110141</xdr:rowOff>
    </xdr:to>
    <xdr:sp macro="" textlink="">
      <xdr:nvSpPr>
        <xdr:cNvPr id="464" name="円/楕円 463"/>
        <xdr:cNvSpPr/>
      </xdr:nvSpPr>
      <xdr:spPr>
        <a:xfrm>
          <a:off x="13462000" y="309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94918</xdr:rowOff>
    </xdr:from>
    <xdr:ext cx="762000" cy="259045"/>
    <xdr:sp macro="" textlink="">
      <xdr:nvSpPr>
        <xdr:cNvPr id="465" name="テキスト ボックス 464"/>
        <xdr:cNvSpPr txBox="1"/>
      </xdr:nvSpPr>
      <xdr:spPr>
        <a:xfrm>
          <a:off x="13131800" y="318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奈良県天理市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67,505
66,711
86.42
25,001,668
23,765,396
1,125,257
14,197,856
25,616,406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92.8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数が類似団体と比較して多いことが、経常収支比率の人件費分を高くしている要因である。これは、直営で運営している保育所及び幼稚園といった福祉・教育施設の数が多いため、それに比例し職員数も多くなっているものである。今後は、幼保一元化を推進し、施設の統合等により職員数の削減を図っていく必要がある。また、指定管理者制度の導入や民間委託を推進し、人件費の抑制を推進す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111760</xdr:rowOff>
    </xdr:from>
    <xdr:to>
      <xdr:col>7</xdr:col>
      <xdr:colOff>15875</xdr:colOff>
      <xdr:row>40</xdr:row>
      <xdr:rowOff>149860</xdr:rowOff>
    </xdr:to>
    <xdr:cxnSp macro="">
      <xdr:nvCxnSpPr>
        <xdr:cNvPr id="64" name="直線コネクタ 63"/>
        <xdr:cNvCxnSpPr/>
      </xdr:nvCxnSpPr>
      <xdr:spPr>
        <a:xfrm flipV="1">
          <a:off x="3987800" y="69697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149860</xdr:rowOff>
    </xdr:from>
    <xdr:to>
      <xdr:col>5</xdr:col>
      <xdr:colOff>549275</xdr:colOff>
      <xdr:row>41</xdr:row>
      <xdr:rowOff>54610</xdr:rowOff>
    </xdr:to>
    <xdr:cxnSp macro="">
      <xdr:nvCxnSpPr>
        <xdr:cNvPr id="67" name="直線コネクタ 66"/>
        <xdr:cNvCxnSpPr/>
      </xdr:nvCxnSpPr>
      <xdr:spPr>
        <a:xfrm flipV="1">
          <a:off x="3098800" y="70078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54610</xdr:rowOff>
    </xdr:from>
    <xdr:to>
      <xdr:col>4</xdr:col>
      <xdr:colOff>346075</xdr:colOff>
      <xdr:row>41</xdr:row>
      <xdr:rowOff>69850</xdr:rowOff>
    </xdr:to>
    <xdr:cxnSp macro="">
      <xdr:nvCxnSpPr>
        <xdr:cNvPr id="70" name="直線コネクタ 69"/>
        <xdr:cNvCxnSpPr/>
      </xdr:nvCxnSpPr>
      <xdr:spPr>
        <a:xfrm flipV="1">
          <a:off x="2209800" y="7084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62230</xdr:rowOff>
    </xdr:from>
    <xdr:to>
      <xdr:col>3</xdr:col>
      <xdr:colOff>142875</xdr:colOff>
      <xdr:row>41</xdr:row>
      <xdr:rowOff>69850</xdr:rowOff>
    </xdr:to>
    <xdr:cxnSp macro="">
      <xdr:nvCxnSpPr>
        <xdr:cNvPr id="73" name="直線コネクタ 72"/>
        <xdr:cNvCxnSpPr/>
      </xdr:nvCxnSpPr>
      <xdr:spPr>
        <a:xfrm>
          <a:off x="1320800" y="7091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146067</xdr:rowOff>
    </xdr:from>
    <xdr:ext cx="762000" cy="259045"/>
    <xdr:sp macro="" textlink="">
      <xdr:nvSpPr>
        <xdr:cNvPr id="77" name="テキスト ボックス 76"/>
        <xdr:cNvSpPr txBox="1"/>
      </xdr:nvSpPr>
      <xdr:spPr>
        <a:xfrm>
          <a:off x="939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40</xdr:row>
      <xdr:rowOff>60960</xdr:rowOff>
    </xdr:from>
    <xdr:to>
      <xdr:col>7</xdr:col>
      <xdr:colOff>66675</xdr:colOff>
      <xdr:row>40</xdr:row>
      <xdr:rowOff>162560</xdr:rowOff>
    </xdr:to>
    <xdr:sp macro="" textlink="">
      <xdr:nvSpPr>
        <xdr:cNvPr id="83" name="円/楕円 82"/>
        <xdr:cNvSpPr/>
      </xdr:nvSpPr>
      <xdr:spPr>
        <a:xfrm>
          <a:off x="47752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33037</xdr:rowOff>
    </xdr:from>
    <xdr:ext cx="762000" cy="259045"/>
    <xdr:sp macro="" textlink="">
      <xdr:nvSpPr>
        <xdr:cNvPr id="84" name="人件費該当値テキスト"/>
        <xdr:cNvSpPr txBox="1"/>
      </xdr:nvSpPr>
      <xdr:spPr>
        <a:xfrm>
          <a:off x="49149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99060</xdr:rowOff>
    </xdr:from>
    <xdr:to>
      <xdr:col>5</xdr:col>
      <xdr:colOff>600075</xdr:colOff>
      <xdr:row>41</xdr:row>
      <xdr:rowOff>29210</xdr:rowOff>
    </xdr:to>
    <xdr:sp macro="" textlink="">
      <xdr:nvSpPr>
        <xdr:cNvPr id="85" name="円/楕円 84"/>
        <xdr:cNvSpPr/>
      </xdr:nvSpPr>
      <xdr:spPr>
        <a:xfrm>
          <a:off x="3937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13987</xdr:rowOff>
    </xdr:from>
    <xdr:ext cx="736600" cy="259045"/>
    <xdr:sp macro="" textlink="">
      <xdr:nvSpPr>
        <xdr:cNvPr id="86" name="テキスト ボックス 85"/>
        <xdr:cNvSpPr txBox="1"/>
      </xdr:nvSpPr>
      <xdr:spPr>
        <a:xfrm>
          <a:off x="3606800" y="704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3810</xdr:rowOff>
    </xdr:from>
    <xdr:to>
      <xdr:col>4</xdr:col>
      <xdr:colOff>396875</xdr:colOff>
      <xdr:row>41</xdr:row>
      <xdr:rowOff>105410</xdr:rowOff>
    </xdr:to>
    <xdr:sp macro="" textlink="">
      <xdr:nvSpPr>
        <xdr:cNvPr id="87" name="円/楕円 86"/>
        <xdr:cNvSpPr/>
      </xdr:nvSpPr>
      <xdr:spPr>
        <a:xfrm>
          <a:off x="3048000" y="703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90187</xdr:rowOff>
    </xdr:from>
    <xdr:ext cx="762000" cy="259045"/>
    <xdr:sp macro="" textlink="">
      <xdr:nvSpPr>
        <xdr:cNvPr id="88" name="テキスト ボックス 87"/>
        <xdr:cNvSpPr txBox="1"/>
      </xdr:nvSpPr>
      <xdr:spPr>
        <a:xfrm>
          <a:off x="2717800" y="711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19050</xdr:rowOff>
    </xdr:from>
    <xdr:to>
      <xdr:col>3</xdr:col>
      <xdr:colOff>193675</xdr:colOff>
      <xdr:row>41</xdr:row>
      <xdr:rowOff>120650</xdr:rowOff>
    </xdr:to>
    <xdr:sp macro="" textlink="">
      <xdr:nvSpPr>
        <xdr:cNvPr id="89" name="円/楕円 88"/>
        <xdr:cNvSpPr/>
      </xdr:nvSpPr>
      <xdr:spPr>
        <a:xfrm>
          <a:off x="2159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105427</xdr:rowOff>
    </xdr:from>
    <xdr:ext cx="762000" cy="259045"/>
    <xdr:sp macro="" textlink="">
      <xdr:nvSpPr>
        <xdr:cNvPr id="90" name="テキスト ボックス 89"/>
        <xdr:cNvSpPr txBox="1"/>
      </xdr:nvSpPr>
      <xdr:spPr>
        <a:xfrm>
          <a:off x="1828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11430</xdr:rowOff>
    </xdr:from>
    <xdr:to>
      <xdr:col>1</xdr:col>
      <xdr:colOff>676275</xdr:colOff>
      <xdr:row>41</xdr:row>
      <xdr:rowOff>113030</xdr:rowOff>
    </xdr:to>
    <xdr:sp macro="" textlink="">
      <xdr:nvSpPr>
        <xdr:cNvPr id="91" name="円/楕円 90"/>
        <xdr:cNvSpPr/>
      </xdr:nvSpPr>
      <xdr:spPr>
        <a:xfrm>
          <a:off x="1270000" y="704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97807</xdr:rowOff>
    </xdr:from>
    <xdr:ext cx="762000" cy="259045"/>
    <xdr:sp macro="" textlink="">
      <xdr:nvSpPr>
        <xdr:cNvPr id="92" name="テキスト ボックス 91"/>
        <xdr:cNvSpPr txBox="1"/>
      </xdr:nvSpPr>
      <xdr:spPr>
        <a:xfrm>
          <a:off x="939800" y="712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本市は、保育所や幼稚園、公民館などの市有施設が充実し、それに係る運営管理に要する経費が多額となっていること、また、ごみ焼却処理施設の運転管理業務やごみ収集運搬業務の委託を行っていること等から、物件費の比率が高くなっている。</a:t>
          </a:r>
          <a:r>
            <a:rPr kumimoji="1" lang="ja-JP" altLang="en-US" sz="1100">
              <a:solidFill>
                <a:schemeClr val="dk1"/>
              </a:solidFill>
              <a:effectLst/>
              <a:latin typeface="+mn-lt"/>
              <a:ea typeface="+mn-ea"/>
              <a:cs typeface="+mn-cs"/>
            </a:rPr>
            <a:t>施設の指定管理を進めているところであるが、本年度新たに指定管理料が発生したことなどから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前年度に比べ</a:t>
          </a:r>
          <a:r>
            <a:rPr kumimoji="1" lang="ja-JP" altLang="ja-JP" sz="1100">
              <a:solidFill>
                <a:schemeClr val="dk1"/>
              </a:solidFill>
              <a:effectLst/>
              <a:latin typeface="+mn-lt"/>
              <a:ea typeface="+mn-ea"/>
              <a:cs typeface="+mn-cs"/>
            </a:rPr>
            <a:t>比率が</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している。今後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、施設の統廃合を含めた積極的な見直しを実施し、コストの削減を図っていく。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77470</xdr:rowOff>
    </xdr:from>
    <xdr:to>
      <xdr:col>24</xdr:col>
      <xdr:colOff>31750</xdr:colOff>
      <xdr:row>17</xdr:row>
      <xdr:rowOff>115570</xdr:rowOff>
    </xdr:to>
    <xdr:cxnSp macro="">
      <xdr:nvCxnSpPr>
        <xdr:cNvPr id="125" name="直線コネクタ 124"/>
        <xdr:cNvCxnSpPr/>
      </xdr:nvCxnSpPr>
      <xdr:spPr>
        <a:xfrm>
          <a:off x="15671800" y="29921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62230</xdr:rowOff>
    </xdr:from>
    <xdr:to>
      <xdr:col>22</xdr:col>
      <xdr:colOff>565150</xdr:colOff>
      <xdr:row>17</xdr:row>
      <xdr:rowOff>77470</xdr:rowOff>
    </xdr:to>
    <xdr:cxnSp macro="">
      <xdr:nvCxnSpPr>
        <xdr:cNvPr id="128" name="直線コネクタ 127"/>
        <xdr:cNvCxnSpPr/>
      </xdr:nvCxnSpPr>
      <xdr:spPr>
        <a:xfrm>
          <a:off x="14782800" y="2976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39370</xdr:rowOff>
    </xdr:from>
    <xdr:to>
      <xdr:col>21</xdr:col>
      <xdr:colOff>361950</xdr:colOff>
      <xdr:row>17</xdr:row>
      <xdr:rowOff>62230</xdr:rowOff>
    </xdr:to>
    <xdr:cxnSp macro="">
      <xdr:nvCxnSpPr>
        <xdr:cNvPr id="131" name="直線コネクタ 130"/>
        <xdr:cNvCxnSpPr/>
      </xdr:nvCxnSpPr>
      <xdr:spPr>
        <a:xfrm>
          <a:off x="13893800" y="2954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8890</xdr:rowOff>
    </xdr:from>
    <xdr:to>
      <xdr:col>20</xdr:col>
      <xdr:colOff>158750</xdr:colOff>
      <xdr:row>17</xdr:row>
      <xdr:rowOff>39370</xdr:rowOff>
    </xdr:to>
    <xdr:cxnSp macro="">
      <xdr:nvCxnSpPr>
        <xdr:cNvPr id="134" name="直線コネクタ 133"/>
        <xdr:cNvCxnSpPr/>
      </xdr:nvCxnSpPr>
      <xdr:spPr>
        <a:xfrm>
          <a:off x="13004800" y="2923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66057</xdr:rowOff>
    </xdr:from>
    <xdr:ext cx="762000" cy="259045"/>
    <xdr:sp macro="" textlink="">
      <xdr:nvSpPr>
        <xdr:cNvPr id="138" name="テキスト ボックス 137"/>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64770</xdr:rowOff>
    </xdr:from>
    <xdr:to>
      <xdr:col>24</xdr:col>
      <xdr:colOff>82550</xdr:colOff>
      <xdr:row>17</xdr:row>
      <xdr:rowOff>166370</xdr:rowOff>
    </xdr:to>
    <xdr:sp macro="" textlink="">
      <xdr:nvSpPr>
        <xdr:cNvPr id="144" name="円/楕円 143"/>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36847</xdr:rowOff>
    </xdr:from>
    <xdr:ext cx="762000" cy="259045"/>
    <xdr:sp macro="" textlink="">
      <xdr:nvSpPr>
        <xdr:cNvPr id="145"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26670</xdr:rowOff>
    </xdr:from>
    <xdr:to>
      <xdr:col>22</xdr:col>
      <xdr:colOff>615950</xdr:colOff>
      <xdr:row>17</xdr:row>
      <xdr:rowOff>128270</xdr:rowOff>
    </xdr:to>
    <xdr:sp macro="" textlink="">
      <xdr:nvSpPr>
        <xdr:cNvPr id="146" name="円/楕円 145"/>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113047</xdr:rowOff>
    </xdr:from>
    <xdr:ext cx="736600" cy="259045"/>
    <xdr:sp macro="" textlink="">
      <xdr:nvSpPr>
        <xdr:cNvPr id="147" name="テキスト ボックス 146"/>
        <xdr:cNvSpPr txBox="1"/>
      </xdr:nvSpPr>
      <xdr:spPr>
        <a:xfrm>
          <a:off x="15290800" y="302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11430</xdr:rowOff>
    </xdr:from>
    <xdr:to>
      <xdr:col>21</xdr:col>
      <xdr:colOff>412750</xdr:colOff>
      <xdr:row>17</xdr:row>
      <xdr:rowOff>113030</xdr:rowOff>
    </xdr:to>
    <xdr:sp macro="" textlink="">
      <xdr:nvSpPr>
        <xdr:cNvPr id="148" name="円/楕円 147"/>
        <xdr:cNvSpPr/>
      </xdr:nvSpPr>
      <xdr:spPr>
        <a:xfrm>
          <a:off x="14732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97807</xdr:rowOff>
    </xdr:from>
    <xdr:ext cx="762000" cy="259045"/>
    <xdr:sp macro="" textlink="">
      <xdr:nvSpPr>
        <xdr:cNvPr id="149" name="テキスト ボックス 148"/>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160020</xdr:rowOff>
    </xdr:from>
    <xdr:to>
      <xdr:col>20</xdr:col>
      <xdr:colOff>209550</xdr:colOff>
      <xdr:row>17</xdr:row>
      <xdr:rowOff>90170</xdr:rowOff>
    </xdr:to>
    <xdr:sp macro="" textlink="">
      <xdr:nvSpPr>
        <xdr:cNvPr id="150" name="円/楕円 149"/>
        <xdr:cNvSpPr/>
      </xdr:nvSpPr>
      <xdr:spPr>
        <a:xfrm>
          <a:off x="13843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74947</xdr:rowOff>
    </xdr:from>
    <xdr:ext cx="762000" cy="259045"/>
    <xdr:sp macro="" textlink="">
      <xdr:nvSpPr>
        <xdr:cNvPr id="151" name="テキスト ボックス 150"/>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129540</xdr:rowOff>
    </xdr:from>
    <xdr:to>
      <xdr:col>19</xdr:col>
      <xdr:colOff>6350</xdr:colOff>
      <xdr:row>17</xdr:row>
      <xdr:rowOff>59690</xdr:rowOff>
    </xdr:to>
    <xdr:sp macro="" textlink="">
      <xdr:nvSpPr>
        <xdr:cNvPr id="152" name="円/楕円 151"/>
        <xdr:cNvSpPr/>
      </xdr:nvSpPr>
      <xdr:spPr>
        <a:xfrm>
          <a:off x="12954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44467</xdr:rowOff>
    </xdr:from>
    <xdr:ext cx="762000" cy="259045"/>
    <xdr:sp macro="" textlink="">
      <xdr:nvSpPr>
        <xdr:cNvPr id="153" name="テキスト ボックス 152"/>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扶助費については、類似団体平均と比較してほぼ同様の水準で推移してい</a:t>
          </a:r>
          <a:r>
            <a:rPr kumimoji="1" lang="ja-JP" altLang="en-US" sz="1100">
              <a:solidFill>
                <a:schemeClr val="dk1"/>
              </a:solidFill>
              <a:effectLst/>
              <a:latin typeface="+mn-lt"/>
              <a:ea typeface="+mn-ea"/>
              <a:cs typeface="+mn-cs"/>
            </a:rPr>
            <a:t>る。本年度は昨年度に比べ数値が上昇しているが、</a:t>
          </a:r>
          <a:r>
            <a:rPr kumimoji="1" lang="ja-JP" altLang="ja-JP" sz="1100">
              <a:solidFill>
                <a:schemeClr val="dk1"/>
              </a:solidFill>
              <a:effectLst/>
              <a:latin typeface="+mn-lt"/>
              <a:ea typeface="+mn-ea"/>
              <a:cs typeface="+mn-cs"/>
            </a:rPr>
            <a:t>この要因としては、障害福祉サービス介護給付費や児童発達支援給付費等が増嵩していることが挙げられる。また、生活保護費についても、従来より実施している資格審査等の適正化をより厳格に遂行していくことでその抑制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xdr:rowOff>
    </xdr:from>
    <xdr:to>
      <xdr:col>7</xdr:col>
      <xdr:colOff>15875</xdr:colOff>
      <xdr:row>55</xdr:row>
      <xdr:rowOff>24130</xdr:rowOff>
    </xdr:to>
    <xdr:cxnSp macro="">
      <xdr:nvCxnSpPr>
        <xdr:cNvPr id="186" name="直線コネクタ 185"/>
        <xdr:cNvCxnSpPr/>
      </xdr:nvCxnSpPr>
      <xdr:spPr>
        <a:xfrm>
          <a:off x="3987800" y="9431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165100</xdr:rowOff>
    </xdr:from>
    <xdr:to>
      <xdr:col>5</xdr:col>
      <xdr:colOff>549275</xdr:colOff>
      <xdr:row>55</xdr:row>
      <xdr:rowOff>1270</xdr:rowOff>
    </xdr:to>
    <xdr:cxnSp macro="">
      <xdr:nvCxnSpPr>
        <xdr:cNvPr id="189" name="直線コネクタ 188"/>
        <xdr:cNvCxnSpPr/>
      </xdr:nvCxnSpPr>
      <xdr:spPr>
        <a:xfrm>
          <a:off x="3098800" y="9423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96520</xdr:rowOff>
    </xdr:from>
    <xdr:to>
      <xdr:col>4</xdr:col>
      <xdr:colOff>346075</xdr:colOff>
      <xdr:row>54</xdr:row>
      <xdr:rowOff>165100</xdr:rowOff>
    </xdr:to>
    <xdr:cxnSp macro="">
      <xdr:nvCxnSpPr>
        <xdr:cNvPr id="192" name="直線コネクタ 191"/>
        <xdr:cNvCxnSpPr/>
      </xdr:nvCxnSpPr>
      <xdr:spPr>
        <a:xfrm>
          <a:off x="2209800" y="9354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96520</xdr:rowOff>
    </xdr:to>
    <xdr:cxnSp macro="">
      <xdr:nvCxnSpPr>
        <xdr:cNvPr id="195" name="直線コネクタ 194"/>
        <xdr:cNvCxnSpPr/>
      </xdr:nvCxnSpPr>
      <xdr:spPr>
        <a:xfrm>
          <a:off x="1320800" y="9309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116857</xdr:rowOff>
    </xdr:from>
    <xdr:ext cx="762000" cy="259045"/>
    <xdr:sp macro="" textlink="">
      <xdr:nvSpPr>
        <xdr:cNvPr id="199" name="テキスト ボックス 198"/>
        <xdr:cNvSpPr txBox="1"/>
      </xdr:nvSpPr>
      <xdr:spPr>
        <a:xfrm>
          <a:off x="939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144780</xdr:rowOff>
    </xdr:from>
    <xdr:to>
      <xdr:col>7</xdr:col>
      <xdr:colOff>66675</xdr:colOff>
      <xdr:row>55</xdr:row>
      <xdr:rowOff>74930</xdr:rowOff>
    </xdr:to>
    <xdr:sp macro="" textlink="">
      <xdr:nvSpPr>
        <xdr:cNvPr id="205" name="円/楕円 204"/>
        <xdr:cNvSpPr/>
      </xdr:nvSpPr>
      <xdr:spPr>
        <a:xfrm>
          <a:off x="4775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161307</xdr:rowOff>
    </xdr:from>
    <xdr:ext cx="762000" cy="259045"/>
    <xdr:sp macro="" textlink="">
      <xdr:nvSpPr>
        <xdr:cNvPr id="206" name="扶助費該当値テキスト"/>
        <xdr:cNvSpPr txBox="1"/>
      </xdr:nvSpPr>
      <xdr:spPr>
        <a:xfrm>
          <a:off x="4914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121920</xdr:rowOff>
    </xdr:from>
    <xdr:to>
      <xdr:col>5</xdr:col>
      <xdr:colOff>600075</xdr:colOff>
      <xdr:row>55</xdr:row>
      <xdr:rowOff>52070</xdr:rowOff>
    </xdr:to>
    <xdr:sp macro="" textlink="">
      <xdr:nvSpPr>
        <xdr:cNvPr id="207" name="円/楕円 206"/>
        <xdr:cNvSpPr/>
      </xdr:nvSpPr>
      <xdr:spPr>
        <a:xfrm>
          <a:off x="3937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62247</xdr:rowOff>
    </xdr:from>
    <xdr:ext cx="736600" cy="259045"/>
    <xdr:sp macro="" textlink="">
      <xdr:nvSpPr>
        <xdr:cNvPr id="208" name="テキスト ボックス 207"/>
        <xdr:cNvSpPr txBox="1"/>
      </xdr:nvSpPr>
      <xdr:spPr>
        <a:xfrm>
          <a:off x="3606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114300</xdr:rowOff>
    </xdr:from>
    <xdr:to>
      <xdr:col>4</xdr:col>
      <xdr:colOff>396875</xdr:colOff>
      <xdr:row>55</xdr:row>
      <xdr:rowOff>44450</xdr:rowOff>
    </xdr:to>
    <xdr:sp macro="" textlink="">
      <xdr:nvSpPr>
        <xdr:cNvPr id="209" name="円/楕円 208"/>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210" name="テキスト ボックス 209"/>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45720</xdr:rowOff>
    </xdr:from>
    <xdr:to>
      <xdr:col>3</xdr:col>
      <xdr:colOff>193675</xdr:colOff>
      <xdr:row>54</xdr:row>
      <xdr:rowOff>147320</xdr:rowOff>
    </xdr:to>
    <xdr:sp macro="" textlink="">
      <xdr:nvSpPr>
        <xdr:cNvPr id="211" name="円/楕円 210"/>
        <xdr:cNvSpPr/>
      </xdr:nvSpPr>
      <xdr:spPr>
        <a:xfrm>
          <a:off x="2159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157497</xdr:rowOff>
    </xdr:from>
    <xdr:ext cx="762000" cy="259045"/>
    <xdr:sp macro="" textlink="">
      <xdr:nvSpPr>
        <xdr:cNvPr id="212" name="テキスト ボックス 211"/>
        <xdr:cNvSpPr txBox="1"/>
      </xdr:nvSpPr>
      <xdr:spPr>
        <a:xfrm>
          <a:off x="1828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3" name="円/楕円 212"/>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4" name="テキスト ボックス 213"/>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を大きく下回っているのは、下水道事業が企業会計へと移行し、性質分類上、その繰出金が補助金等へシフトしたためである。これは、補助金等の比率の推移にも現れている。本年度は、国保や後期高齢者医療特別会計に対する繰出金</a:t>
          </a:r>
          <a:r>
            <a:rPr kumimoji="1" lang="ja-JP" altLang="en-US" sz="1100">
              <a:solidFill>
                <a:schemeClr val="dk1"/>
              </a:solidFill>
              <a:effectLst/>
              <a:latin typeface="+mn-lt"/>
              <a:ea typeface="+mn-ea"/>
              <a:cs typeface="+mn-cs"/>
            </a:rPr>
            <a:t>が増加しており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前年に比べ</a:t>
          </a:r>
          <a:r>
            <a:rPr kumimoji="1" lang="ja-JP" altLang="ja-JP" sz="1100">
              <a:solidFill>
                <a:schemeClr val="dk1"/>
              </a:solidFill>
              <a:effectLst/>
              <a:latin typeface="+mn-lt"/>
              <a:ea typeface="+mn-ea"/>
              <a:cs typeface="+mn-cs"/>
            </a:rPr>
            <a:t>数値が</a:t>
          </a:r>
          <a:r>
            <a:rPr kumimoji="1" lang="ja-JP" altLang="en-US" sz="1100">
              <a:solidFill>
                <a:schemeClr val="dk1"/>
              </a:solidFill>
              <a:effectLst/>
              <a:latin typeface="+mn-lt"/>
              <a:ea typeface="+mn-ea"/>
              <a:cs typeface="+mn-cs"/>
            </a:rPr>
            <a:t>悪化している</a:t>
          </a:r>
          <a:r>
            <a:rPr kumimoji="1" lang="ja-JP" altLang="ja-JP" sz="1100">
              <a:solidFill>
                <a:schemeClr val="dk1"/>
              </a:solidFill>
              <a:effectLst/>
              <a:latin typeface="+mn-lt"/>
              <a:ea typeface="+mn-ea"/>
              <a:cs typeface="+mn-cs"/>
            </a:rPr>
            <a:t>。維持補修費については、今後、施設の老朽化に伴う経費増が見込まれることから、その統廃合も視野に入れ、維持コストの管理を行っていく。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24130</xdr:rowOff>
    </xdr:from>
    <xdr:to>
      <xdr:col>24</xdr:col>
      <xdr:colOff>31750</xdr:colOff>
      <xdr:row>55</xdr:row>
      <xdr:rowOff>92710</xdr:rowOff>
    </xdr:to>
    <xdr:cxnSp macro="">
      <xdr:nvCxnSpPr>
        <xdr:cNvPr id="247" name="直線コネクタ 246"/>
        <xdr:cNvCxnSpPr/>
      </xdr:nvCxnSpPr>
      <xdr:spPr>
        <a:xfrm>
          <a:off x="15671800" y="94538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24130</xdr:rowOff>
    </xdr:from>
    <xdr:to>
      <xdr:col>22</xdr:col>
      <xdr:colOff>565150</xdr:colOff>
      <xdr:row>55</xdr:row>
      <xdr:rowOff>54610</xdr:rowOff>
    </xdr:to>
    <xdr:cxnSp macro="">
      <xdr:nvCxnSpPr>
        <xdr:cNvPr id="250" name="直線コネクタ 249"/>
        <xdr:cNvCxnSpPr/>
      </xdr:nvCxnSpPr>
      <xdr:spPr>
        <a:xfrm flipV="1">
          <a:off x="14782800" y="9453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165100</xdr:rowOff>
    </xdr:from>
    <xdr:to>
      <xdr:col>21</xdr:col>
      <xdr:colOff>361950</xdr:colOff>
      <xdr:row>55</xdr:row>
      <xdr:rowOff>54610</xdr:rowOff>
    </xdr:to>
    <xdr:cxnSp macro="">
      <xdr:nvCxnSpPr>
        <xdr:cNvPr id="253" name="直線コネクタ 252"/>
        <xdr:cNvCxnSpPr/>
      </xdr:nvCxnSpPr>
      <xdr:spPr>
        <a:xfrm>
          <a:off x="13893800" y="9423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134620</xdr:rowOff>
    </xdr:from>
    <xdr:to>
      <xdr:col>20</xdr:col>
      <xdr:colOff>158750</xdr:colOff>
      <xdr:row>54</xdr:row>
      <xdr:rowOff>165100</xdr:rowOff>
    </xdr:to>
    <xdr:cxnSp macro="">
      <xdr:nvCxnSpPr>
        <xdr:cNvPr id="256" name="直線コネクタ 255"/>
        <xdr:cNvCxnSpPr/>
      </xdr:nvCxnSpPr>
      <xdr:spPr>
        <a:xfrm>
          <a:off x="13004800" y="9392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41910</xdr:rowOff>
    </xdr:from>
    <xdr:to>
      <xdr:col>24</xdr:col>
      <xdr:colOff>82550</xdr:colOff>
      <xdr:row>55</xdr:row>
      <xdr:rowOff>143510</xdr:rowOff>
    </xdr:to>
    <xdr:sp macro="" textlink="">
      <xdr:nvSpPr>
        <xdr:cNvPr id="266" name="円/楕円 265"/>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58437</xdr:rowOff>
    </xdr:from>
    <xdr:ext cx="762000" cy="259045"/>
    <xdr:sp macro="" textlink="">
      <xdr:nvSpPr>
        <xdr:cNvPr id="267"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144780</xdr:rowOff>
    </xdr:from>
    <xdr:to>
      <xdr:col>22</xdr:col>
      <xdr:colOff>615950</xdr:colOff>
      <xdr:row>55</xdr:row>
      <xdr:rowOff>74930</xdr:rowOff>
    </xdr:to>
    <xdr:sp macro="" textlink="">
      <xdr:nvSpPr>
        <xdr:cNvPr id="268" name="円/楕円 267"/>
        <xdr:cNvSpPr/>
      </xdr:nvSpPr>
      <xdr:spPr>
        <a:xfrm>
          <a:off x="15621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85107</xdr:rowOff>
    </xdr:from>
    <xdr:ext cx="736600" cy="259045"/>
    <xdr:sp macro="" textlink="">
      <xdr:nvSpPr>
        <xdr:cNvPr id="269" name="テキスト ボックス 268"/>
        <xdr:cNvSpPr txBox="1"/>
      </xdr:nvSpPr>
      <xdr:spPr>
        <a:xfrm>
          <a:off x="15290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3810</xdr:rowOff>
    </xdr:from>
    <xdr:to>
      <xdr:col>21</xdr:col>
      <xdr:colOff>412750</xdr:colOff>
      <xdr:row>55</xdr:row>
      <xdr:rowOff>105410</xdr:rowOff>
    </xdr:to>
    <xdr:sp macro="" textlink="">
      <xdr:nvSpPr>
        <xdr:cNvPr id="270" name="円/楕円 269"/>
        <xdr:cNvSpPr/>
      </xdr:nvSpPr>
      <xdr:spPr>
        <a:xfrm>
          <a:off x="14732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115587</xdr:rowOff>
    </xdr:from>
    <xdr:ext cx="762000" cy="259045"/>
    <xdr:sp macro="" textlink="">
      <xdr:nvSpPr>
        <xdr:cNvPr id="271" name="テキスト ボックス 270"/>
        <xdr:cNvSpPr txBox="1"/>
      </xdr:nvSpPr>
      <xdr:spPr>
        <a:xfrm>
          <a:off x="14401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114300</xdr:rowOff>
    </xdr:from>
    <xdr:to>
      <xdr:col>20</xdr:col>
      <xdr:colOff>209550</xdr:colOff>
      <xdr:row>55</xdr:row>
      <xdr:rowOff>44450</xdr:rowOff>
    </xdr:to>
    <xdr:sp macro="" textlink="">
      <xdr:nvSpPr>
        <xdr:cNvPr id="272" name="円/楕円 271"/>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73" name="テキスト ボックス 272"/>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83820</xdr:rowOff>
    </xdr:from>
    <xdr:to>
      <xdr:col>19</xdr:col>
      <xdr:colOff>6350</xdr:colOff>
      <xdr:row>55</xdr:row>
      <xdr:rowOff>13970</xdr:rowOff>
    </xdr:to>
    <xdr:sp macro="" textlink="">
      <xdr:nvSpPr>
        <xdr:cNvPr id="274" name="円/楕円 273"/>
        <xdr:cNvSpPr/>
      </xdr:nvSpPr>
      <xdr:spPr>
        <a:xfrm>
          <a:off x="12954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24147</xdr:rowOff>
    </xdr:from>
    <xdr:ext cx="762000" cy="259045"/>
    <xdr:sp macro="" textlink="">
      <xdr:nvSpPr>
        <xdr:cNvPr id="275" name="テキスト ボックス 274"/>
        <xdr:cNvSpPr txBox="1"/>
      </xdr:nvSpPr>
      <xdr:spPr>
        <a:xfrm>
          <a:off x="12623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類似団体平均を大きく上回って推移しているのは、下水道事業</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公営企業法を全部適用し、特別会計から企業会計へと移行したことにより、これまでの繰出金から補助金等に性質分類が変わったことが主な要因である。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で廃止となった市立病院事業会計への繰出金の減少等に伴い、前年度に比べ若干の改善が見られたが、今後、一部事務組合負担金の増嵩も予想されることから、補助金等の交付及び見直しに関する基準に基づき、その交付の適正化を図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42418</xdr:rowOff>
    </xdr:from>
    <xdr:to>
      <xdr:col>24</xdr:col>
      <xdr:colOff>31750</xdr:colOff>
      <xdr:row>37</xdr:row>
      <xdr:rowOff>74422</xdr:rowOff>
    </xdr:to>
    <xdr:cxnSp macro="">
      <xdr:nvCxnSpPr>
        <xdr:cNvPr id="305" name="直線コネクタ 304"/>
        <xdr:cNvCxnSpPr/>
      </xdr:nvCxnSpPr>
      <xdr:spPr>
        <a:xfrm flipV="1">
          <a:off x="15671800" y="63860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74422</xdr:rowOff>
    </xdr:from>
    <xdr:to>
      <xdr:col>22</xdr:col>
      <xdr:colOff>565150</xdr:colOff>
      <xdr:row>37</xdr:row>
      <xdr:rowOff>92710</xdr:rowOff>
    </xdr:to>
    <xdr:cxnSp macro="">
      <xdr:nvCxnSpPr>
        <xdr:cNvPr id="308" name="直線コネクタ 307"/>
        <xdr:cNvCxnSpPr/>
      </xdr:nvCxnSpPr>
      <xdr:spPr>
        <a:xfrm flipV="1">
          <a:off x="14782800" y="64180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92710</xdr:rowOff>
    </xdr:from>
    <xdr:to>
      <xdr:col>21</xdr:col>
      <xdr:colOff>361950</xdr:colOff>
      <xdr:row>37</xdr:row>
      <xdr:rowOff>161290</xdr:rowOff>
    </xdr:to>
    <xdr:cxnSp macro="">
      <xdr:nvCxnSpPr>
        <xdr:cNvPr id="311" name="直線コネクタ 310"/>
        <xdr:cNvCxnSpPr/>
      </xdr:nvCxnSpPr>
      <xdr:spPr>
        <a:xfrm flipV="1">
          <a:off x="13893800" y="6436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124714</xdr:rowOff>
    </xdr:from>
    <xdr:to>
      <xdr:col>20</xdr:col>
      <xdr:colOff>158750</xdr:colOff>
      <xdr:row>37</xdr:row>
      <xdr:rowOff>161290</xdr:rowOff>
    </xdr:to>
    <xdr:cxnSp macro="">
      <xdr:nvCxnSpPr>
        <xdr:cNvPr id="314" name="直線コネクタ 313"/>
        <xdr:cNvCxnSpPr/>
      </xdr:nvCxnSpPr>
      <xdr:spPr>
        <a:xfrm>
          <a:off x="13004800" y="64683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18" name="テキスト ボックス 317"/>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24" name="円/楕円 323"/>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135145</xdr:rowOff>
    </xdr:from>
    <xdr:ext cx="762000" cy="259045"/>
    <xdr:sp macro="" textlink="">
      <xdr:nvSpPr>
        <xdr:cNvPr id="325" name="補助費等該当値テキスト"/>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23622</xdr:rowOff>
    </xdr:from>
    <xdr:to>
      <xdr:col>22</xdr:col>
      <xdr:colOff>615950</xdr:colOff>
      <xdr:row>37</xdr:row>
      <xdr:rowOff>125222</xdr:rowOff>
    </xdr:to>
    <xdr:sp macro="" textlink="">
      <xdr:nvSpPr>
        <xdr:cNvPr id="326" name="円/楕円 325"/>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109999</xdr:rowOff>
    </xdr:from>
    <xdr:ext cx="736600" cy="259045"/>
    <xdr:sp macro="" textlink="">
      <xdr:nvSpPr>
        <xdr:cNvPr id="327" name="テキスト ボックス 326"/>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41910</xdr:rowOff>
    </xdr:from>
    <xdr:to>
      <xdr:col>21</xdr:col>
      <xdr:colOff>412750</xdr:colOff>
      <xdr:row>37</xdr:row>
      <xdr:rowOff>143510</xdr:rowOff>
    </xdr:to>
    <xdr:sp macro="" textlink="">
      <xdr:nvSpPr>
        <xdr:cNvPr id="328" name="円/楕円 327"/>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128287</xdr:rowOff>
    </xdr:from>
    <xdr:ext cx="762000" cy="259045"/>
    <xdr:sp macro="" textlink="">
      <xdr:nvSpPr>
        <xdr:cNvPr id="329" name="テキスト ボックス 328"/>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110490</xdr:rowOff>
    </xdr:from>
    <xdr:to>
      <xdr:col>20</xdr:col>
      <xdr:colOff>209550</xdr:colOff>
      <xdr:row>38</xdr:row>
      <xdr:rowOff>40640</xdr:rowOff>
    </xdr:to>
    <xdr:sp macro="" textlink="">
      <xdr:nvSpPr>
        <xdr:cNvPr id="330" name="円/楕円 329"/>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25417</xdr:rowOff>
    </xdr:from>
    <xdr:ext cx="762000" cy="259045"/>
    <xdr:sp macro="" textlink="">
      <xdr:nvSpPr>
        <xdr:cNvPr id="331" name="テキスト ボックス 330"/>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73914</xdr:rowOff>
    </xdr:from>
    <xdr:to>
      <xdr:col>19</xdr:col>
      <xdr:colOff>6350</xdr:colOff>
      <xdr:row>38</xdr:row>
      <xdr:rowOff>4064</xdr:rowOff>
    </xdr:to>
    <xdr:sp macro="" textlink="">
      <xdr:nvSpPr>
        <xdr:cNvPr id="332" name="円/楕円 331"/>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160291</xdr:rowOff>
    </xdr:from>
    <xdr:ext cx="762000" cy="259045"/>
    <xdr:sp macro="" textlink="">
      <xdr:nvSpPr>
        <xdr:cNvPr id="333" name="テキスト ボックス 332"/>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過去からの地方債の発行抑制策により類似団体平均を下回って推移してきた公債費についても、近年は退職手当債や臨時財政対策債等に係る償還金の増加に伴い増加傾向にある。本年度は、市立病院事業廃止に伴う第三セクター等改革推進債の償還が開始されたこともあり、数値の悪化が見られた。今後、施設の老朽化等による大型公共事業も予定される中、事業の緊急性を勘案しつつ平準化策を検討し、財政措置のない地方債については極力抑制していく方針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40132</xdr:rowOff>
    </xdr:from>
    <xdr:to>
      <xdr:col>7</xdr:col>
      <xdr:colOff>15875</xdr:colOff>
      <xdr:row>78</xdr:row>
      <xdr:rowOff>72137</xdr:rowOff>
    </xdr:to>
    <xdr:cxnSp macro="">
      <xdr:nvCxnSpPr>
        <xdr:cNvPr id="363" name="直線コネクタ 362"/>
        <xdr:cNvCxnSpPr/>
      </xdr:nvCxnSpPr>
      <xdr:spPr>
        <a:xfrm>
          <a:off x="3987800" y="13413232"/>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138430</xdr:rowOff>
    </xdr:from>
    <xdr:to>
      <xdr:col>5</xdr:col>
      <xdr:colOff>549275</xdr:colOff>
      <xdr:row>78</xdr:row>
      <xdr:rowOff>40132</xdr:rowOff>
    </xdr:to>
    <xdr:cxnSp macro="">
      <xdr:nvCxnSpPr>
        <xdr:cNvPr id="366" name="直線コネクタ 365"/>
        <xdr:cNvCxnSpPr/>
      </xdr:nvCxnSpPr>
      <xdr:spPr>
        <a:xfrm>
          <a:off x="3098800" y="133400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110998</xdr:rowOff>
    </xdr:from>
    <xdr:to>
      <xdr:col>4</xdr:col>
      <xdr:colOff>346075</xdr:colOff>
      <xdr:row>77</xdr:row>
      <xdr:rowOff>138430</xdr:rowOff>
    </xdr:to>
    <xdr:cxnSp macro="">
      <xdr:nvCxnSpPr>
        <xdr:cNvPr id="369" name="直線コネクタ 368"/>
        <xdr:cNvCxnSpPr/>
      </xdr:nvCxnSpPr>
      <xdr:spPr>
        <a:xfrm>
          <a:off x="2209800" y="133126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78994</xdr:rowOff>
    </xdr:from>
    <xdr:to>
      <xdr:col>3</xdr:col>
      <xdr:colOff>142875</xdr:colOff>
      <xdr:row>77</xdr:row>
      <xdr:rowOff>110998</xdr:rowOff>
    </xdr:to>
    <xdr:cxnSp macro="">
      <xdr:nvCxnSpPr>
        <xdr:cNvPr id="372" name="直線コネクタ 371"/>
        <xdr:cNvCxnSpPr/>
      </xdr:nvCxnSpPr>
      <xdr:spPr>
        <a:xfrm>
          <a:off x="1320800" y="132806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98569</xdr:rowOff>
    </xdr:from>
    <xdr:ext cx="762000" cy="259045"/>
    <xdr:sp macro="" textlink="">
      <xdr:nvSpPr>
        <xdr:cNvPr id="376" name="テキスト ボックス 375"/>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82" name="円/楕円 381"/>
        <xdr:cNvSpPr/>
      </xdr:nvSpPr>
      <xdr:spPr>
        <a:xfrm>
          <a:off x="4775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164864</xdr:rowOff>
    </xdr:from>
    <xdr:ext cx="762000" cy="259045"/>
    <xdr:sp macro="" textlink="">
      <xdr:nvSpPr>
        <xdr:cNvPr id="383" name="公債費該当値テキスト"/>
        <xdr:cNvSpPr txBox="1"/>
      </xdr:nvSpPr>
      <xdr:spPr>
        <a:xfrm>
          <a:off x="4914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160782</xdr:rowOff>
    </xdr:from>
    <xdr:to>
      <xdr:col>5</xdr:col>
      <xdr:colOff>600075</xdr:colOff>
      <xdr:row>78</xdr:row>
      <xdr:rowOff>90932</xdr:rowOff>
    </xdr:to>
    <xdr:sp macro="" textlink="">
      <xdr:nvSpPr>
        <xdr:cNvPr id="384" name="円/楕円 383"/>
        <xdr:cNvSpPr/>
      </xdr:nvSpPr>
      <xdr:spPr>
        <a:xfrm>
          <a:off x="3937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85" name="テキスト ボックス 384"/>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87630</xdr:rowOff>
    </xdr:from>
    <xdr:to>
      <xdr:col>4</xdr:col>
      <xdr:colOff>396875</xdr:colOff>
      <xdr:row>78</xdr:row>
      <xdr:rowOff>17780</xdr:rowOff>
    </xdr:to>
    <xdr:sp macro="" textlink="">
      <xdr:nvSpPr>
        <xdr:cNvPr id="386" name="円/楕円 385"/>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27957</xdr:rowOff>
    </xdr:from>
    <xdr:ext cx="762000" cy="259045"/>
    <xdr:sp macro="" textlink="">
      <xdr:nvSpPr>
        <xdr:cNvPr id="387" name="テキスト ボックス 386"/>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60198</xdr:rowOff>
    </xdr:from>
    <xdr:to>
      <xdr:col>3</xdr:col>
      <xdr:colOff>193675</xdr:colOff>
      <xdr:row>77</xdr:row>
      <xdr:rowOff>161798</xdr:rowOff>
    </xdr:to>
    <xdr:sp macro="" textlink="">
      <xdr:nvSpPr>
        <xdr:cNvPr id="388" name="円/楕円 387"/>
        <xdr:cNvSpPr/>
      </xdr:nvSpPr>
      <xdr:spPr>
        <a:xfrm>
          <a:off x="2159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525</xdr:rowOff>
    </xdr:from>
    <xdr:ext cx="762000" cy="259045"/>
    <xdr:sp macro="" textlink="">
      <xdr:nvSpPr>
        <xdr:cNvPr id="389" name="テキスト ボックス 388"/>
        <xdr:cNvSpPr txBox="1"/>
      </xdr:nvSpPr>
      <xdr:spPr>
        <a:xfrm>
          <a:off x="1828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90" name="円/楕円 389"/>
        <xdr:cNvSpPr/>
      </xdr:nvSpPr>
      <xdr:spPr>
        <a:xfrm>
          <a:off x="1270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139971</xdr:rowOff>
    </xdr:from>
    <xdr:ext cx="762000" cy="259045"/>
    <xdr:sp macro="" textlink="">
      <xdr:nvSpPr>
        <xdr:cNvPr id="391" name="テキスト ボックス 390"/>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公債費以外の経常収支比率が類似団体平均を大きく上回っているのは、人件費及び物件費に係る経常経費充当一般財源額が多いことが要因である。今後、退職者不補充や新規採用の抑制等による定員管理の適正化とＰＤＣＡサイクルに基づく事務事業の見直しにより、コストの低減を図っていく。また、</a:t>
          </a:r>
          <a:r>
            <a:rPr kumimoji="1" lang="ja-JP" altLang="en-US" sz="1100" baseline="0">
              <a:solidFill>
                <a:schemeClr val="dk1"/>
              </a:solidFill>
              <a:effectLst/>
              <a:latin typeface="+mn-lt"/>
              <a:ea typeface="+mn-ea"/>
              <a:cs typeface="+mn-cs"/>
            </a:rPr>
            <a:t>公共</a:t>
          </a:r>
          <a:r>
            <a:rPr kumimoji="1" lang="ja-JP" altLang="ja-JP" sz="1100" baseline="0">
              <a:solidFill>
                <a:schemeClr val="dk1"/>
              </a:solidFill>
              <a:effectLst/>
              <a:latin typeface="+mn-lt"/>
              <a:ea typeface="+mn-ea"/>
              <a:cs typeface="+mn-cs"/>
            </a:rPr>
            <a:t>施設についても、</a:t>
          </a:r>
          <a:r>
            <a:rPr kumimoji="1" lang="ja-JP" altLang="en-US" sz="1100" baseline="0">
              <a:solidFill>
                <a:schemeClr val="dk1"/>
              </a:solidFill>
              <a:effectLst/>
              <a:latin typeface="+mn-lt"/>
              <a:ea typeface="+mn-ea"/>
              <a:cs typeface="+mn-cs"/>
            </a:rPr>
            <a:t>総合管理計画を策定し、</a:t>
          </a:r>
          <a:r>
            <a:rPr kumimoji="1" lang="ja-JP" altLang="ja-JP" sz="1100" baseline="0">
              <a:solidFill>
                <a:schemeClr val="dk1"/>
              </a:solidFill>
              <a:effectLst/>
              <a:latin typeface="+mn-lt"/>
              <a:ea typeface="+mn-ea"/>
              <a:cs typeface="+mn-cs"/>
            </a:rPr>
            <a:t>統廃合を含めた積極的な見直しを実施するとともに、ファシリティマネジメントの導入により、効用の最大化と経費の最小化を図っていく。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165100</xdr:rowOff>
    </xdr:from>
    <xdr:to>
      <xdr:col>24</xdr:col>
      <xdr:colOff>31750</xdr:colOff>
      <xdr:row>78</xdr:row>
      <xdr:rowOff>12700</xdr:rowOff>
    </xdr:to>
    <xdr:cxnSp macro="">
      <xdr:nvCxnSpPr>
        <xdr:cNvPr id="424" name="直線コネクタ 423"/>
        <xdr:cNvCxnSpPr/>
      </xdr:nvCxnSpPr>
      <xdr:spPr>
        <a:xfrm>
          <a:off x="15671800" y="133667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165100</xdr:rowOff>
    </xdr:from>
    <xdr:to>
      <xdr:col>22</xdr:col>
      <xdr:colOff>565150</xdr:colOff>
      <xdr:row>78</xdr:row>
      <xdr:rowOff>50800</xdr:rowOff>
    </xdr:to>
    <xdr:cxnSp macro="">
      <xdr:nvCxnSpPr>
        <xdr:cNvPr id="427" name="直線コネクタ 426"/>
        <xdr:cNvCxnSpPr/>
      </xdr:nvCxnSpPr>
      <xdr:spPr>
        <a:xfrm flipV="1">
          <a:off x="14782800" y="1336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39370</xdr:rowOff>
    </xdr:from>
    <xdr:to>
      <xdr:col>21</xdr:col>
      <xdr:colOff>361950</xdr:colOff>
      <xdr:row>78</xdr:row>
      <xdr:rowOff>50800</xdr:rowOff>
    </xdr:to>
    <xdr:cxnSp macro="">
      <xdr:nvCxnSpPr>
        <xdr:cNvPr id="430" name="直線コネクタ 429"/>
        <xdr:cNvCxnSpPr/>
      </xdr:nvCxnSpPr>
      <xdr:spPr>
        <a:xfrm>
          <a:off x="13893800" y="134124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123189</xdr:rowOff>
    </xdr:from>
    <xdr:to>
      <xdr:col>20</xdr:col>
      <xdr:colOff>158750</xdr:colOff>
      <xdr:row>78</xdr:row>
      <xdr:rowOff>39370</xdr:rowOff>
    </xdr:to>
    <xdr:cxnSp macro="">
      <xdr:nvCxnSpPr>
        <xdr:cNvPr id="433" name="直線コネクタ 432"/>
        <xdr:cNvCxnSpPr/>
      </xdr:nvCxnSpPr>
      <xdr:spPr>
        <a:xfrm>
          <a:off x="13004800" y="1332483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66057</xdr:rowOff>
    </xdr:from>
    <xdr:ext cx="762000" cy="259045"/>
    <xdr:sp macro="" textlink="">
      <xdr:nvSpPr>
        <xdr:cNvPr id="437" name="テキスト ボックス 436"/>
        <xdr:cNvSpPr txBox="1"/>
      </xdr:nvSpPr>
      <xdr:spPr>
        <a:xfrm>
          <a:off x="12623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43" name="円/楕円 442"/>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105427</xdr:rowOff>
    </xdr:from>
    <xdr:ext cx="762000" cy="259045"/>
    <xdr:sp macro="" textlink="">
      <xdr:nvSpPr>
        <xdr:cNvPr id="444"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114300</xdr:rowOff>
    </xdr:from>
    <xdr:to>
      <xdr:col>22</xdr:col>
      <xdr:colOff>615950</xdr:colOff>
      <xdr:row>78</xdr:row>
      <xdr:rowOff>44450</xdr:rowOff>
    </xdr:to>
    <xdr:sp macro="" textlink="">
      <xdr:nvSpPr>
        <xdr:cNvPr id="445" name="円/楕円 444"/>
        <xdr:cNvSpPr/>
      </xdr:nvSpPr>
      <xdr:spPr>
        <a:xfrm>
          <a:off x="15621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29227</xdr:rowOff>
    </xdr:from>
    <xdr:ext cx="736600" cy="259045"/>
    <xdr:sp macro="" textlink="">
      <xdr:nvSpPr>
        <xdr:cNvPr id="446" name="テキスト ボックス 445"/>
        <xdr:cNvSpPr txBox="1"/>
      </xdr:nvSpPr>
      <xdr:spPr>
        <a:xfrm>
          <a:off x="15290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0</xdr:rowOff>
    </xdr:from>
    <xdr:to>
      <xdr:col>21</xdr:col>
      <xdr:colOff>412750</xdr:colOff>
      <xdr:row>78</xdr:row>
      <xdr:rowOff>101600</xdr:rowOff>
    </xdr:to>
    <xdr:sp macro="" textlink="">
      <xdr:nvSpPr>
        <xdr:cNvPr id="447" name="円/楕円 446"/>
        <xdr:cNvSpPr/>
      </xdr:nvSpPr>
      <xdr:spPr>
        <a:xfrm>
          <a:off x="14732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86377</xdr:rowOff>
    </xdr:from>
    <xdr:ext cx="762000" cy="259045"/>
    <xdr:sp macro="" textlink="">
      <xdr:nvSpPr>
        <xdr:cNvPr id="448" name="テキスト ボックス 447"/>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160020</xdr:rowOff>
    </xdr:from>
    <xdr:to>
      <xdr:col>20</xdr:col>
      <xdr:colOff>209550</xdr:colOff>
      <xdr:row>78</xdr:row>
      <xdr:rowOff>90170</xdr:rowOff>
    </xdr:to>
    <xdr:sp macro="" textlink="">
      <xdr:nvSpPr>
        <xdr:cNvPr id="449" name="円/楕円 448"/>
        <xdr:cNvSpPr/>
      </xdr:nvSpPr>
      <xdr:spPr>
        <a:xfrm>
          <a:off x="13843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74947</xdr:rowOff>
    </xdr:from>
    <xdr:ext cx="762000" cy="259045"/>
    <xdr:sp macro="" textlink="">
      <xdr:nvSpPr>
        <xdr:cNvPr id="450" name="テキスト ボックス 449"/>
        <xdr:cNvSpPr txBox="1"/>
      </xdr:nvSpPr>
      <xdr:spPr>
        <a:xfrm>
          <a:off x="13512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51" name="円/楕円 450"/>
        <xdr:cNvSpPr/>
      </xdr:nvSpPr>
      <xdr:spPr>
        <a:xfrm>
          <a:off x="12954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158766</xdr:rowOff>
    </xdr:from>
    <xdr:ext cx="762000" cy="259045"/>
    <xdr:sp macro="" textlink="">
      <xdr:nvSpPr>
        <xdr:cNvPr id="452" name="テキスト ボックス 451"/>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奈良県天理市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65909</xdr:rowOff>
    </xdr:from>
    <xdr:to>
      <xdr:col>4</xdr:col>
      <xdr:colOff>1117600</xdr:colOff>
      <xdr:row>16</xdr:row>
      <xdr:rowOff>595</xdr:rowOff>
    </xdr:to>
    <xdr:cxnSp macro="">
      <xdr:nvCxnSpPr>
        <xdr:cNvPr id="52" name="直線コネクタ 51"/>
        <xdr:cNvCxnSpPr/>
      </xdr:nvCxnSpPr>
      <xdr:spPr bwMode="auto">
        <a:xfrm>
          <a:off x="5003800" y="2685284"/>
          <a:ext cx="647700" cy="106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65909</xdr:rowOff>
    </xdr:from>
    <xdr:to>
      <xdr:col>4</xdr:col>
      <xdr:colOff>469900</xdr:colOff>
      <xdr:row>15</xdr:row>
      <xdr:rowOff>157529</xdr:rowOff>
    </xdr:to>
    <xdr:cxnSp macro="">
      <xdr:nvCxnSpPr>
        <xdr:cNvPr id="55" name="直線コネクタ 54"/>
        <xdr:cNvCxnSpPr/>
      </xdr:nvCxnSpPr>
      <xdr:spPr bwMode="auto">
        <a:xfrm flipV="1">
          <a:off x="4305300" y="2685284"/>
          <a:ext cx="698500" cy="91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39277</xdr:rowOff>
    </xdr:from>
    <xdr:to>
      <xdr:col>3</xdr:col>
      <xdr:colOff>904875</xdr:colOff>
      <xdr:row>15</xdr:row>
      <xdr:rowOff>157529</xdr:rowOff>
    </xdr:to>
    <xdr:cxnSp macro="">
      <xdr:nvCxnSpPr>
        <xdr:cNvPr id="58" name="直線コネクタ 57"/>
        <xdr:cNvCxnSpPr/>
      </xdr:nvCxnSpPr>
      <xdr:spPr bwMode="auto">
        <a:xfrm>
          <a:off x="3606800" y="2658652"/>
          <a:ext cx="698500" cy="118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39277</xdr:rowOff>
    </xdr:from>
    <xdr:to>
      <xdr:col>3</xdr:col>
      <xdr:colOff>206375</xdr:colOff>
      <xdr:row>15</xdr:row>
      <xdr:rowOff>82271</xdr:rowOff>
    </xdr:to>
    <xdr:cxnSp macro="">
      <xdr:nvCxnSpPr>
        <xdr:cNvPr id="61" name="直線コネクタ 60"/>
        <xdr:cNvCxnSpPr/>
      </xdr:nvCxnSpPr>
      <xdr:spPr bwMode="auto">
        <a:xfrm flipV="1">
          <a:off x="2908300" y="2658652"/>
          <a:ext cx="698500" cy="42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20872</xdr:rowOff>
    </xdr:from>
    <xdr:ext cx="762000" cy="259045"/>
    <xdr:sp macro="" textlink="">
      <xdr:nvSpPr>
        <xdr:cNvPr id="65" name="テキスト ボックス 64"/>
        <xdr:cNvSpPr txBox="1"/>
      </xdr:nvSpPr>
      <xdr:spPr>
        <a:xfrm>
          <a:off x="2527300" y="298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121245</xdr:rowOff>
    </xdr:from>
    <xdr:to>
      <xdr:col>5</xdr:col>
      <xdr:colOff>34925</xdr:colOff>
      <xdr:row>16</xdr:row>
      <xdr:rowOff>51395</xdr:rowOff>
    </xdr:to>
    <xdr:sp macro="" textlink="">
      <xdr:nvSpPr>
        <xdr:cNvPr id="71" name="円/楕円 70"/>
        <xdr:cNvSpPr/>
      </xdr:nvSpPr>
      <xdr:spPr bwMode="auto">
        <a:xfrm>
          <a:off x="5600700" y="2740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137772</xdr:rowOff>
    </xdr:from>
    <xdr:ext cx="762000" cy="259045"/>
    <xdr:sp macro="" textlink="">
      <xdr:nvSpPr>
        <xdr:cNvPr id="72" name="人口1人当たり決算額の推移該当値テキスト130"/>
        <xdr:cNvSpPr txBox="1"/>
      </xdr:nvSpPr>
      <xdr:spPr>
        <a:xfrm>
          <a:off x="5740400" y="25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90,158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15109</xdr:rowOff>
    </xdr:from>
    <xdr:to>
      <xdr:col>4</xdr:col>
      <xdr:colOff>520700</xdr:colOff>
      <xdr:row>15</xdr:row>
      <xdr:rowOff>116709</xdr:rowOff>
    </xdr:to>
    <xdr:sp macro="" textlink="">
      <xdr:nvSpPr>
        <xdr:cNvPr id="73" name="円/楕円 72"/>
        <xdr:cNvSpPr/>
      </xdr:nvSpPr>
      <xdr:spPr bwMode="auto">
        <a:xfrm>
          <a:off x="4953000" y="2634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126886</xdr:rowOff>
    </xdr:from>
    <xdr:ext cx="736600" cy="259045"/>
    <xdr:sp macro="" textlink="">
      <xdr:nvSpPr>
        <xdr:cNvPr id="74" name="テキスト ボックス 73"/>
        <xdr:cNvSpPr txBox="1"/>
      </xdr:nvSpPr>
      <xdr:spPr>
        <a:xfrm>
          <a:off x="4622800" y="240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96,658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106729</xdr:rowOff>
    </xdr:from>
    <xdr:to>
      <xdr:col>3</xdr:col>
      <xdr:colOff>955675</xdr:colOff>
      <xdr:row>16</xdr:row>
      <xdr:rowOff>36879</xdr:rowOff>
    </xdr:to>
    <xdr:sp macro="" textlink="">
      <xdr:nvSpPr>
        <xdr:cNvPr id="75" name="円/楕円 74"/>
        <xdr:cNvSpPr/>
      </xdr:nvSpPr>
      <xdr:spPr bwMode="auto">
        <a:xfrm>
          <a:off x="4254500" y="2726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47056</xdr:rowOff>
    </xdr:from>
    <xdr:ext cx="762000" cy="259045"/>
    <xdr:sp macro="" textlink="">
      <xdr:nvSpPr>
        <xdr:cNvPr id="76" name="テキスト ボックス 75"/>
        <xdr:cNvSpPr txBox="1"/>
      </xdr:nvSpPr>
      <xdr:spPr>
        <a:xfrm>
          <a:off x="3924300" y="249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91,047</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159927</xdr:rowOff>
    </xdr:from>
    <xdr:to>
      <xdr:col>3</xdr:col>
      <xdr:colOff>257175</xdr:colOff>
      <xdr:row>15</xdr:row>
      <xdr:rowOff>90077</xdr:rowOff>
    </xdr:to>
    <xdr:sp macro="" textlink="">
      <xdr:nvSpPr>
        <xdr:cNvPr id="77" name="円/楕円 76"/>
        <xdr:cNvSpPr/>
      </xdr:nvSpPr>
      <xdr:spPr bwMode="auto">
        <a:xfrm>
          <a:off x="3556000" y="2607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100254</xdr:rowOff>
    </xdr:from>
    <xdr:ext cx="762000" cy="259045"/>
    <xdr:sp macro="" textlink="">
      <xdr:nvSpPr>
        <xdr:cNvPr id="78" name="テキスト ボックス 77"/>
        <xdr:cNvSpPr txBox="1"/>
      </xdr:nvSpPr>
      <xdr:spPr>
        <a:xfrm>
          <a:off x="3225800" y="237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98,289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31471</xdr:rowOff>
    </xdr:from>
    <xdr:to>
      <xdr:col>2</xdr:col>
      <xdr:colOff>692150</xdr:colOff>
      <xdr:row>15</xdr:row>
      <xdr:rowOff>133071</xdr:rowOff>
    </xdr:to>
    <xdr:sp macro="" textlink="">
      <xdr:nvSpPr>
        <xdr:cNvPr id="79" name="円/楕円 78"/>
        <xdr:cNvSpPr/>
      </xdr:nvSpPr>
      <xdr:spPr bwMode="auto">
        <a:xfrm>
          <a:off x="2857500" y="2650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143248</xdr:rowOff>
    </xdr:from>
    <xdr:ext cx="762000" cy="259045"/>
    <xdr:sp macro="" textlink="">
      <xdr:nvSpPr>
        <xdr:cNvPr id="80" name="テキスト ボックス 79"/>
        <xdr:cNvSpPr txBox="1"/>
      </xdr:nvSpPr>
      <xdr:spPr>
        <a:xfrm>
          <a:off x="2527300" y="241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95,656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174434</xdr:rowOff>
    </xdr:from>
    <xdr:to>
      <xdr:col>4</xdr:col>
      <xdr:colOff>1117600</xdr:colOff>
      <xdr:row>35</xdr:row>
      <xdr:rowOff>234652</xdr:rowOff>
    </xdr:to>
    <xdr:cxnSp macro="">
      <xdr:nvCxnSpPr>
        <xdr:cNvPr id="113" name="直線コネクタ 112"/>
        <xdr:cNvCxnSpPr/>
      </xdr:nvCxnSpPr>
      <xdr:spPr bwMode="auto">
        <a:xfrm>
          <a:off x="5003800" y="6784784"/>
          <a:ext cx="647700" cy="60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219428</xdr:rowOff>
    </xdr:from>
    <xdr:ext cx="762000" cy="259045"/>
    <xdr:sp macro="" textlink="">
      <xdr:nvSpPr>
        <xdr:cNvPr id="114" name="人口1人当たり決算額の推移平均値テキスト445"/>
        <xdr:cNvSpPr txBox="1"/>
      </xdr:nvSpPr>
      <xdr:spPr>
        <a:xfrm>
          <a:off x="5740400" y="68297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174434</xdr:rowOff>
    </xdr:from>
    <xdr:to>
      <xdr:col>4</xdr:col>
      <xdr:colOff>469900</xdr:colOff>
      <xdr:row>35</xdr:row>
      <xdr:rowOff>204533</xdr:rowOff>
    </xdr:to>
    <xdr:cxnSp macro="">
      <xdr:nvCxnSpPr>
        <xdr:cNvPr id="116" name="直線コネクタ 115"/>
        <xdr:cNvCxnSpPr/>
      </xdr:nvCxnSpPr>
      <xdr:spPr bwMode="auto">
        <a:xfrm flipV="1">
          <a:off x="4305300" y="6784784"/>
          <a:ext cx="698500" cy="30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188493</xdr:rowOff>
    </xdr:from>
    <xdr:to>
      <xdr:col>3</xdr:col>
      <xdr:colOff>904875</xdr:colOff>
      <xdr:row>35</xdr:row>
      <xdr:rowOff>204533</xdr:rowOff>
    </xdr:to>
    <xdr:cxnSp macro="">
      <xdr:nvCxnSpPr>
        <xdr:cNvPr id="119" name="直線コネクタ 118"/>
        <xdr:cNvCxnSpPr/>
      </xdr:nvCxnSpPr>
      <xdr:spPr bwMode="auto">
        <a:xfrm>
          <a:off x="3606800" y="6798843"/>
          <a:ext cx="698500" cy="16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188493</xdr:rowOff>
    </xdr:from>
    <xdr:to>
      <xdr:col>3</xdr:col>
      <xdr:colOff>206375</xdr:colOff>
      <xdr:row>35</xdr:row>
      <xdr:rowOff>209544</xdr:rowOff>
    </xdr:to>
    <xdr:cxnSp macro="">
      <xdr:nvCxnSpPr>
        <xdr:cNvPr id="122" name="直線コネクタ 121"/>
        <xdr:cNvCxnSpPr/>
      </xdr:nvCxnSpPr>
      <xdr:spPr bwMode="auto">
        <a:xfrm flipV="1">
          <a:off x="2908300" y="6798843"/>
          <a:ext cx="698500" cy="21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134770</xdr:rowOff>
    </xdr:from>
    <xdr:ext cx="762000" cy="259045"/>
    <xdr:sp macro="" textlink="">
      <xdr:nvSpPr>
        <xdr:cNvPr id="126" name="テキスト ボックス 125"/>
        <xdr:cNvSpPr txBox="1"/>
      </xdr:nvSpPr>
      <xdr:spPr>
        <a:xfrm>
          <a:off x="2527300" y="64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183852</xdr:rowOff>
    </xdr:from>
    <xdr:to>
      <xdr:col>5</xdr:col>
      <xdr:colOff>34925</xdr:colOff>
      <xdr:row>35</xdr:row>
      <xdr:rowOff>285452</xdr:rowOff>
    </xdr:to>
    <xdr:sp macro="" textlink="">
      <xdr:nvSpPr>
        <xdr:cNvPr id="132" name="円/楕円 131"/>
        <xdr:cNvSpPr/>
      </xdr:nvSpPr>
      <xdr:spPr bwMode="auto">
        <a:xfrm>
          <a:off x="5600700" y="6794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28929</xdr:rowOff>
    </xdr:from>
    <xdr:ext cx="762000" cy="259045"/>
    <xdr:sp macro="" textlink="">
      <xdr:nvSpPr>
        <xdr:cNvPr id="133" name="人口1人当たり決算額の推移該当値テキスト445"/>
        <xdr:cNvSpPr txBox="1"/>
      </xdr:nvSpPr>
      <xdr:spPr>
        <a:xfrm>
          <a:off x="5740400" y="663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17,349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123634</xdr:rowOff>
    </xdr:from>
    <xdr:to>
      <xdr:col>4</xdr:col>
      <xdr:colOff>520700</xdr:colOff>
      <xdr:row>35</xdr:row>
      <xdr:rowOff>225234</xdr:rowOff>
    </xdr:to>
    <xdr:sp macro="" textlink="">
      <xdr:nvSpPr>
        <xdr:cNvPr id="134" name="円/楕円 133"/>
        <xdr:cNvSpPr/>
      </xdr:nvSpPr>
      <xdr:spPr bwMode="auto">
        <a:xfrm>
          <a:off x="4953000" y="6733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235411</xdr:rowOff>
    </xdr:from>
    <xdr:ext cx="736600" cy="259045"/>
    <xdr:sp macro="" textlink="">
      <xdr:nvSpPr>
        <xdr:cNvPr id="135" name="テキスト ボックス 134"/>
        <xdr:cNvSpPr txBox="1"/>
      </xdr:nvSpPr>
      <xdr:spPr>
        <a:xfrm>
          <a:off x="4622800" y="650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20,510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153733</xdr:rowOff>
    </xdr:from>
    <xdr:to>
      <xdr:col>3</xdr:col>
      <xdr:colOff>955675</xdr:colOff>
      <xdr:row>35</xdr:row>
      <xdr:rowOff>255333</xdr:rowOff>
    </xdr:to>
    <xdr:sp macro="" textlink="">
      <xdr:nvSpPr>
        <xdr:cNvPr id="136" name="円/楕円 135"/>
        <xdr:cNvSpPr/>
      </xdr:nvSpPr>
      <xdr:spPr bwMode="auto">
        <a:xfrm>
          <a:off x="4254500" y="6764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240110</xdr:rowOff>
    </xdr:from>
    <xdr:ext cx="762000" cy="259045"/>
    <xdr:sp macro="" textlink="">
      <xdr:nvSpPr>
        <xdr:cNvPr id="137" name="テキスト ボックス 136"/>
        <xdr:cNvSpPr txBox="1"/>
      </xdr:nvSpPr>
      <xdr:spPr>
        <a:xfrm>
          <a:off x="3924300" y="6850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18,930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137693</xdr:rowOff>
    </xdr:from>
    <xdr:to>
      <xdr:col>3</xdr:col>
      <xdr:colOff>257175</xdr:colOff>
      <xdr:row>35</xdr:row>
      <xdr:rowOff>239293</xdr:rowOff>
    </xdr:to>
    <xdr:sp macro="" textlink="">
      <xdr:nvSpPr>
        <xdr:cNvPr id="138" name="円/楕円 137"/>
        <xdr:cNvSpPr/>
      </xdr:nvSpPr>
      <xdr:spPr bwMode="auto">
        <a:xfrm>
          <a:off x="3556000" y="6748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224070</xdr:rowOff>
    </xdr:from>
    <xdr:ext cx="762000" cy="259045"/>
    <xdr:sp macro="" textlink="">
      <xdr:nvSpPr>
        <xdr:cNvPr id="139" name="テキスト ボックス 138"/>
        <xdr:cNvSpPr txBox="1"/>
      </xdr:nvSpPr>
      <xdr:spPr>
        <a:xfrm>
          <a:off x="3225800" y="683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19,772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158744</xdr:rowOff>
    </xdr:from>
    <xdr:to>
      <xdr:col>2</xdr:col>
      <xdr:colOff>692150</xdr:colOff>
      <xdr:row>35</xdr:row>
      <xdr:rowOff>260344</xdr:rowOff>
    </xdr:to>
    <xdr:sp macro="" textlink="">
      <xdr:nvSpPr>
        <xdr:cNvPr id="140" name="円/楕円 139"/>
        <xdr:cNvSpPr/>
      </xdr:nvSpPr>
      <xdr:spPr bwMode="auto">
        <a:xfrm>
          <a:off x="2857500" y="6769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245121</xdr:rowOff>
    </xdr:from>
    <xdr:ext cx="762000" cy="259045"/>
    <xdr:sp macro="" textlink="">
      <xdr:nvSpPr>
        <xdr:cNvPr id="141" name="テキスト ボックス 140"/>
        <xdr:cNvSpPr txBox="1"/>
      </xdr:nvSpPr>
      <xdr:spPr>
        <a:xfrm>
          <a:off x="2527300" y="685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奈良県天理市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財政調整基金については、各年度とも</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億円を超える残高を保有しており、標準財政規模比でも比較的高い数値で推移している。実質収支については、各年度とも黒字を計上しており、健全な状態を維持している。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年度の実質単年度収支について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、一部事務組合解散に伴う当該基金の返還金を財政調整基金積立金として処理した</a:t>
          </a:r>
          <a:r>
            <a:rPr kumimoji="1" lang="ja-JP" altLang="en-US" sz="1100">
              <a:solidFill>
                <a:schemeClr val="dk1"/>
              </a:solidFill>
              <a:effectLst/>
              <a:latin typeface="+mn-lt"/>
              <a:ea typeface="+mn-ea"/>
              <a:cs typeface="+mn-cs"/>
            </a:rPr>
            <a:t>ため黒字となっているが、本年度</a:t>
          </a:r>
          <a:r>
            <a:rPr kumimoji="1" lang="ja-JP" altLang="ja-JP" sz="1100">
              <a:solidFill>
                <a:schemeClr val="dk1"/>
              </a:solidFill>
              <a:effectLst/>
              <a:latin typeface="+mn-lt"/>
              <a:ea typeface="+mn-ea"/>
              <a:cs typeface="+mn-cs"/>
            </a:rPr>
            <a:t>については、扶助費等の経常経費充当一般財源の増加と市税等の経常一般財源の減少に係る財源不足を財政調整基金の取崩しで補填</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ため、</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年以前同様にマイナスとなっている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奈良県天理市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収支については、各年度ともトータル的には大きく黒字となっており、健全性は保たれている。特に、水道事業会計については、いずれの年度も大幅な黒字額を計上している。また、一般会計及び下水道事業会計等についても、黒字額は堅調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年度まで全会計の中で唯一赤字を計上していた病院事業会計について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年度をもって廃止となり、指定管理者制度による無床診療所を核とする市立メディカルセンターへと移行した。</a:t>
          </a:r>
          <a:endParaRPr lang="ja-JP" altLang="ja-JP" sz="1400">
            <a:effectLst/>
          </a:endParaRPr>
        </a:p>
        <a:p>
          <a:r>
            <a:rPr kumimoji="1" lang="ja-JP" altLang="ja-JP" sz="1100">
              <a:solidFill>
                <a:schemeClr val="dk1"/>
              </a:solidFill>
              <a:effectLst/>
              <a:latin typeface="+mn-lt"/>
              <a:ea typeface="+mn-ea"/>
              <a:cs typeface="+mn-cs"/>
            </a:rPr>
            <a:t>　これにより、今後についても、事業会計をはじめとする全会計において黒字が見込まれることから、連結実質収支は大幅な黒字で推移するものと思われる。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奈良県天理市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元利償還金については、過去からの地方債の発行抑制策により、比較的低い水準で推移しているが、近年は、臨時財政対策債や退職手当債</a:t>
          </a:r>
          <a:r>
            <a:rPr kumimoji="1" lang="ja-JP" altLang="en-US" sz="1100">
              <a:solidFill>
                <a:schemeClr val="dk1"/>
              </a:solidFill>
              <a:effectLst/>
              <a:latin typeface="+mn-lt"/>
              <a:ea typeface="+mn-ea"/>
              <a:cs typeface="+mn-cs"/>
            </a:rPr>
            <a:t>の発行</a:t>
          </a:r>
          <a:r>
            <a:rPr kumimoji="1" lang="ja-JP" altLang="ja-JP" sz="1100">
              <a:solidFill>
                <a:schemeClr val="dk1"/>
              </a:solidFill>
              <a:effectLst/>
              <a:latin typeface="+mn-lt"/>
              <a:ea typeface="+mn-ea"/>
              <a:cs typeface="+mn-cs"/>
            </a:rPr>
            <a:t>、土地開発公社</a:t>
          </a:r>
          <a:r>
            <a:rPr kumimoji="1" lang="ja-JP" altLang="en-US" sz="1100">
              <a:solidFill>
                <a:schemeClr val="dk1"/>
              </a:solidFill>
              <a:effectLst/>
              <a:latin typeface="+mn-lt"/>
              <a:ea typeface="+mn-ea"/>
              <a:cs typeface="+mn-cs"/>
            </a:rPr>
            <a:t>解散や市立病院事業廃止</a:t>
          </a:r>
          <a:r>
            <a:rPr kumimoji="1" lang="ja-JP" altLang="ja-JP" sz="1100">
              <a:solidFill>
                <a:schemeClr val="dk1"/>
              </a:solidFill>
              <a:effectLst/>
              <a:latin typeface="+mn-lt"/>
              <a:ea typeface="+mn-ea"/>
              <a:cs typeface="+mn-cs"/>
            </a:rPr>
            <a:t>に伴う第三セクター等改革推進債</a:t>
          </a:r>
          <a:r>
            <a:rPr kumimoji="1" lang="ja-JP" altLang="en-US" sz="1100">
              <a:solidFill>
                <a:schemeClr val="dk1"/>
              </a:solidFill>
              <a:effectLst/>
              <a:latin typeface="+mn-lt"/>
              <a:ea typeface="+mn-ea"/>
              <a:cs typeface="+mn-cs"/>
            </a:rPr>
            <a:t>の発行</a:t>
          </a:r>
          <a:r>
            <a:rPr kumimoji="1" lang="ja-JP" altLang="ja-JP" sz="1100">
              <a:solidFill>
                <a:schemeClr val="dk1"/>
              </a:solidFill>
              <a:effectLst/>
              <a:latin typeface="+mn-lt"/>
              <a:ea typeface="+mn-ea"/>
              <a:cs typeface="+mn-cs"/>
            </a:rPr>
            <a:t>に係る償還金が増えている。</a:t>
          </a:r>
          <a:r>
            <a:rPr kumimoji="1" lang="ja-JP" altLang="en-US" sz="1100">
              <a:solidFill>
                <a:schemeClr val="dk1"/>
              </a:solidFill>
              <a:effectLst/>
              <a:latin typeface="+mn-lt"/>
              <a:ea typeface="+mn-ea"/>
              <a:cs typeface="+mn-cs"/>
            </a:rPr>
            <a:t>一方</a:t>
          </a:r>
          <a:r>
            <a:rPr kumimoji="1" lang="ja-JP" altLang="ja-JP" sz="1100">
              <a:solidFill>
                <a:schemeClr val="dk1"/>
              </a:solidFill>
              <a:effectLst/>
              <a:latin typeface="+mn-lt"/>
              <a:ea typeface="+mn-ea"/>
              <a:cs typeface="+mn-cs"/>
            </a:rPr>
            <a:t>、公営企業債の元利償還金に対する繰入額</a:t>
          </a:r>
          <a:r>
            <a:rPr kumimoji="1" lang="ja-JP" altLang="en-US" sz="1100">
              <a:solidFill>
                <a:schemeClr val="dk1"/>
              </a:solidFill>
              <a:effectLst/>
              <a:latin typeface="+mn-lt"/>
              <a:ea typeface="+mn-ea"/>
              <a:cs typeface="+mn-cs"/>
            </a:rPr>
            <a:t>は減少しており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本年度において比率は減少している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今後は、公営企業に対する公債費充当繰入金の減少が見込めるものの、市立メディカルセンター等の大型建設事業に係る起債、消防庁舎建設等に伴う公債費負担金の増嵩</a:t>
          </a:r>
          <a:r>
            <a:rPr kumimoji="1" lang="ja-JP" altLang="en-US" sz="1100">
              <a:solidFill>
                <a:schemeClr val="dk1"/>
              </a:solidFill>
              <a:effectLst/>
              <a:latin typeface="+mn-lt"/>
              <a:ea typeface="+mn-ea"/>
              <a:cs typeface="+mn-cs"/>
            </a:rPr>
            <a:t>が見込まれるため</a:t>
          </a:r>
          <a:r>
            <a:rPr kumimoji="1" lang="ja-JP" altLang="ja-JP" sz="1100">
              <a:solidFill>
                <a:schemeClr val="dk1"/>
              </a:solidFill>
              <a:effectLst/>
              <a:latin typeface="+mn-lt"/>
              <a:ea typeface="+mn-ea"/>
              <a:cs typeface="+mn-cs"/>
            </a:rPr>
            <a:t>、元利償還金等</a:t>
          </a:r>
          <a:r>
            <a:rPr kumimoji="1" lang="ja-JP" altLang="en-US" sz="1100">
              <a:solidFill>
                <a:schemeClr val="dk1"/>
              </a:solidFill>
              <a:effectLst/>
              <a:latin typeface="+mn-lt"/>
              <a:ea typeface="+mn-ea"/>
              <a:cs typeface="+mn-cs"/>
            </a:rPr>
            <a:t>の推移を注視していく。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奈良県天理市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一般会計等に係る地方債の現在高については、臨時財政対策債や退職手当債、平成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年度の土地開発公社解散、さらには平成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年度には市立病院事業廃止に伴う第三セクター等改革推進債の発行により、近年増加傾向にあるが、過去からの地方債発行抑制により、比較的低い水準で推移している。公営企業債等繰入見込額については、</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下水道事業債</a:t>
          </a:r>
          <a:r>
            <a:rPr kumimoji="1" lang="ja-JP" altLang="en-US" sz="1100">
              <a:solidFill>
                <a:schemeClr val="dk1"/>
              </a:solidFill>
              <a:effectLst/>
              <a:latin typeface="+mn-lt"/>
              <a:ea typeface="+mn-ea"/>
              <a:cs typeface="+mn-cs"/>
            </a:rPr>
            <a:t>へ</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繰入見込みが減少傾向にある</a:t>
          </a:r>
          <a:r>
            <a:rPr kumimoji="1" lang="ja-JP" altLang="ja-JP" sz="1100">
              <a:solidFill>
                <a:schemeClr val="dk1"/>
              </a:solidFill>
              <a:effectLst/>
              <a:latin typeface="+mn-lt"/>
              <a:ea typeface="+mn-ea"/>
              <a:cs typeface="+mn-cs"/>
            </a:rPr>
            <a:t>。一方、充当可能特定歳入については、都市計画税充当可能額の減少により、大幅に減少してきている。これは、都市計画税の減少に相反する形で都市計画事業が伸びているためである。</a:t>
          </a:r>
          <a:endParaRPr lang="ja-JP" altLang="ja-JP" sz="1400">
            <a:effectLst/>
          </a:endParaRPr>
        </a:p>
        <a:p>
          <a:r>
            <a:rPr kumimoji="1" lang="ja-JP" altLang="ja-JP" sz="1100">
              <a:solidFill>
                <a:schemeClr val="dk1"/>
              </a:solidFill>
              <a:effectLst/>
              <a:latin typeface="+mn-lt"/>
              <a:ea typeface="+mn-ea"/>
              <a:cs typeface="+mn-cs"/>
            </a:rPr>
            <a:t>　今後については、病院事業廃止に伴う第三セクター等改革推進債の償還や小学校整備及び市立メディカルセンター建設等の大型建設事業に係る起債も予定されていることから、将来負担比率の分子は増加していくものと思わ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25001668</v>
      </c>
      <c r="BO4" s="349"/>
      <c r="BP4" s="349"/>
      <c r="BQ4" s="349"/>
      <c r="BR4" s="349"/>
      <c r="BS4" s="349"/>
      <c r="BT4" s="349"/>
      <c r="BU4" s="350"/>
      <c r="BV4" s="348">
        <v>26955828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7.9</v>
      </c>
      <c r="CU4" s="355"/>
      <c r="CV4" s="355"/>
      <c r="CW4" s="355"/>
      <c r="CX4" s="355"/>
      <c r="CY4" s="355"/>
      <c r="CZ4" s="355"/>
      <c r="DA4" s="356"/>
      <c r="DB4" s="354">
        <v>7.3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23765396</v>
      </c>
      <c r="BO5" s="386"/>
      <c r="BP5" s="386"/>
      <c r="BQ5" s="386"/>
      <c r="BR5" s="386"/>
      <c r="BS5" s="386"/>
      <c r="BT5" s="386"/>
      <c r="BU5" s="387"/>
      <c r="BV5" s="385">
        <v>25789707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101.8</v>
      </c>
      <c r="CU5" s="383"/>
      <c r="CV5" s="383"/>
      <c r="CW5" s="383"/>
      <c r="CX5" s="383"/>
      <c r="CY5" s="383"/>
      <c r="CZ5" s="383"/>
      <c r="DA5" s="384"/>
      <c r="DB5" s="382">
        <v>100.6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1236272</v>
      </c>
      <c r="BO6" s="386"/>
      <c r="BP6" s="386"/>
      <c r="BQ6" s="386"/>
      <c r="BR6" s="386"/>
      <c r="BS6" s="386"/>
      <c r="BT6" s="386"/>
      <c r="BU6" s="387"/>
      <c r="BV6" s="385">
        <v>1166121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110.7</v>
      </c>
      <c r="CU6" s="423"/>
      <c r="CV6" s="423"/>
      <c r="CW6" s="423"/>
      <c r="CX6" s="423"/>
      <c r="CY6" s="423"/>
      <c r="CZ6" s="423"/>
      <c r="DA6" s="424"/>
      <c r="DB6" s="422">
        <v>110.5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111015</v>
      </c>
      <c r="BO7" s="386"/>
      <c r="BP7" s="386"/>
      <c r="BQ7" s="386"/>
      <c r="BR7" s="386"/>
      <c r="BS7" s="386"/>
      <c r="BT7" s="386"/>
      <c r="BU7" s="387"/>
      <c r="BV7" s="385">
        <v>131351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14197856</v>
      </c>
      <c r="CU7" s="386"/>
      <c r="CV7" s="386"/>
      <c r="CW7" s="386"/>
      <c r="CX7" s="386"/>
      <c r="CY7" s="386"/>
      <c r="CZ7" s="386"/>
      <c r="DA7" s="387"/>
      <c r="DB7" s="385">
        <v>14246489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1125257</v>
      </c>
      <c r="BO8" s="386"/>
      <c r="BP8" s="386"/>
      <c r="BQ8" s="386"/>
      <c r="BR8" s="386"/>
      <c r="BS8" s="386"/>
      <c r="BT8" s="386"/>
      <c r="BU8" s="387"/>
      <c r="BV8" s="385">
        <v>1034770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0.56000000000000005</v>
      </c>
      <c r="CU8" s="426"/>
      <c r="CV8" s="426"/>
      <c r="CW8" s="426"/>
      <c r="CX8" s="426"/>
      <c r="CY8" s="426"/>
      <c r="CZ8" s="426"/>
      <c r="DA8" s="427"/>
      <c r="DB8" s="425">
        <v>0.56000000000000005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69178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90487</v>
      </c>
      <c r="BO9" s="386"/>
      <c r="BP9" s="386"/>
      <c r="BQ9" s="386"/>
      <c r="BR9" s="386"/>
      <c r="BS9" s="386"/>
      <c r="BT9" s="386"/>
      <c r="BU9" s="387"/>
      <c r="BV9" s="385">
        <v>285945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15.1</v>
      </c>
      <c r="CU9" s="383"/>
      <c r="CV9" s="383"/>
      <c r="CW9" s="383"/>
      <c r="CX9" s="383"/>
      <c r="CY9" s="383"/>
      <c r="CZ9" s="383"/>
      <c r="DA9" s="384"/>
      <c r="DB9" s="382">
        <v>14.6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71152</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862</v>
      </c>
      <c r="BO10" s="386"/>
      <c r="BP10" s="386"/>
      <c r="BQ10" s="386"/>
      <c r="BR10" s="386"/>
      <c r="BS10" s="386"/>
      <c r="BT10" s="386"/>
      <c r="BU10" s="387"/>
      <c r="BV10" s="385">
        <v>710661</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67505</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608332</v>
      </c>
      <c r="BO12" s="386"/>
      <c r="BP12" s="386"/>
      <c r="BQ12" s="386"/>
      <c r="BR12" s="386"/>
      <c r="BS12" s="386"/>
      <c r="BT12" s="386"/>
      <c r="BU12" s="387"/>
      <c r="BV12" s="385">
        <v>646800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66711</v>
      </c>
      <c r="S13" s="467"/>
      <c r="T13" s="467"/>
      <c r="U13" s="467"/>
      <c r="V13" s="468"/>
      <c r="W13" s="401" t="s">
        <v>123</v>
      </c>
      <c r="X13" s="402"/>
      <c r="Y13" s="402"/>
      <c r="Z13" s="402"/>
      <c r="AA13" s="402"/>
      <c r="AB13" s="392"/>
      <c r="AC13" s="436">
        <v>1482</v>
      </c>
      <c r="AD13" s="437"/>
      <c r="AE13" s="437"/>
      <c r="AF13" s="437"/>
      <c r="AG13" s="476"/>
      <c r="AH13" s="436">
        <v>2025</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-516983</v>
      </c>
      <c r="BO13" s="386"/>
      <c r="BP13" s="386"/>
      <c r="BQ13" s="386"/>
      <c r="BR13" s="386"/>
      <c r="BS13" s="386"/>
      <c r="BT13" s="386"/>
      <c r="BU13" s="387"/>
      <c r="BV13" s="385">
        <v>349806</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10.7</v>
      </c>
      <c r="CU13" s="383"/>
      <c r="CV13" s="383"/>
      <c r="CW13" s="383"/>
      <c r="CX13" s="383"/>
      <c r="CY13" s="383"/>
      <c r="CZ13" s="383"/>
      <c r="DA13" s="384"/>
      <c r="DB13" s="382">
        <v>11.1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67731</v>
      </c>
      <c r="S14" s="467"/>
      <c r="T14" s="467"/>
      <c r="U14" s="467"/>
      <c r="V14" s="468"/>
      <c r="W14" s="375"/>
      <c r="X14" s="376"/>
      <c r="Y14" s="376"/>
      <c r="Z14" s="376"/>
      <c r="AA14" s="376"/>
      <c r="AB14" s="365"/>
      <c r="AC14" s="469">
        <v>5.2</v>
      </c>
      <c r="AD14" s="470"/>
      <c r="AE14" s="470"/>
      <c r="AF14" s="470"/>
      <c r="AG14" s="471"/>
      <c r="AH14" s="469">
        <v>6.2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92.8</v>
      </c>
      <c r="CU14" s="481"/>
      <c r="CV14" s="481"/>
      <c r="CW14" s="481"/>
      <c r="CX14" s="481"/>
      <c r="CY14" s="481"/>
      <c r="CZ14" s="481"/>
      <c r="DA14" s="482"/>
      <c r="DB14" s="480">
        <v>101.9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66914</v>
      </c>
      <c r="S15" s="467"/>
      <c r="T15" s="467"/>
      <c r="U15" s="467"/>
      <c r="V15" s="468"/>
      <c r="W15" s="401" t="s">
        <v>130</v>
      </c>
      <c r="X15" s="402"/>
      <c r="Y15" s="402"/>
      <c r="Z15" s="402"/>
      <c r="AA15" s="402"/>
      <c r="AB15" s="392"/>
      <c r="AC15" s="436">
        <v>5888</v>
      </c>
      <c r="AD15" s="437"/>
      <c r="AE15" s="437"/>
      <c r="AF15" s="437"/>
      <c r="AG15" s="476"/>
      <c r="AH15" s="436">
        <v>7493</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6392411</v>
      </c>
      <c r="BO15" s="349"/>
      <c r="BP15" s="349"/>
      <c r="BQ15" s="349"/>
      <c r="BR15" s="349"/>
      <c r="BS15" s="349"/>
      <c r="BT15" s="349"/>
      <c r="BU15" s="350"/>
      <c r="BV15" s="348">
        <v>6284813</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20.7</v>
      </c>
      <c r="AD16" s="470"/>
      <c r="AE16" s="470"/>
      <c r="AF16" s="470"/>
      <c r="AG16" s="471"/>
      <c r="AH16" s="469">
        <v>23.1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11195991</v>
      </c>
      <c r="BO16" s="386"/>
      <c r="BP16" s="386"/>
      <c r="BQ16" s="386"/>
      <c r="BR16" s="386"/>
      <c r="BS16" s="386"/>
      <c r="BT16" s="386"/>
      <c r="BU16" s="387"/>
      <c r="BV16" s="385">
        <v>11128747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21011</v>
      </c>
      <c r="AD17" s="437"/>
      <c r="AE17" s="437"/>
      <c r="AF17" s="437"/>
      <c r="AG17" s="476"/>
      <c r="AH17" s="436">
        <v>22464</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8226926</v>
      </c>
      <c r="BO17" s="386"/>
      <c r="BP17" s="386"/>
      <c r="BQ17" s="386"/>
      <c r="BR17" s="386"/>
      <c r="BS17" s="386"/>
      <c r="BT17" s="386"/>
      <c r="BU17" s="387"/>
      <c r="BV17" s="385">
        <v>8111031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86.42</v>
      </c>
      <c r="M18" s="498"/>
      <c r="N18" s="498"/>
      <c r="O18" s="498"/>
      <c r="P18" s="498"/>
      <c r="Q18" s="498"/>
      <c r="R18" s="499"/>
      <c r="S18" s="499"/>
      <c r="T18" s="499"/>
      <c r="U18" s="499"/>
      <c r="V18" s="500"/>
      <c r="W18" s="403"/>
      <c r="X18" s="404"/>
      <c r="Y18" s="404"/>
      <c r="Z18" s="404"/>
      <c r="AA18" s="404"/>
      <c r="AB18" s="395"/>
      <c r="AC18" s="501">
        <v>74</v>
      </c>
      <c r="AD18" s="502"/>
      <c r="AE18" s="502"/>
      <c r="AF18" s="502"/>
      <c r="AG18" s="503"/>
      <c r="AH18" s="501">
        <v>69.099999999999994</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14666108</v>
      </c>
      <c r="BO18" s="386"/>
      <c r="BP18" s="386"/>
      <c r="BQ18" s="386"/>
      <c r="BR18" s="386"/>
      <c r="BS18" s="386"/>
      <c r="BT18" s="386"/>
      <c r="BU18" s="387"/>
      <c r="BV18" s="385">
        <v>14521681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800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17978253</v>
      </c>
      <c r="BO19" s="386"/>
      <c r="BP19" s="386"/>
      <c r="BQ19" s="386"/>
      <c r="BR19" s="386"/>
      <c r="BS19" s="386"/>
      <c r="BT19" s="386"/>
      <c r="BU19" s="387"/>
      <c r="BV19" s="385">
        <v>17914945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25396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25616406</v>
      </c>
      <c r="BO23" s="386"/>
      <c r="BP23" s="386"/>
      <c r="BQ23" s="386"/>
      <c r="BR23" s="386"/>
      <c r="BS23" s="386"/>
      <c r="BT23" s="386"/>
      <c r="BU23" s="387"/>
      <c r="BV23" s="385">
        <v>25990874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8620</v>
      </c>
      <c r="R24" s="437"/>
      <c r="S24" s="437"/>
      <c r="T24" s="437"/>
      <c r="U24" s="437"/>
      <c r="V24" s="476"/>
      <c r="W24" s="531"/>
      <c r="X24" s="519"/>
      <c r="Y24" s="520"/>
      <c r="Z24" s="435" t="s">
        <v>153</v>
      </c>
      <c r="AA24" s="415"/>
      <c r="AB24" s="415"/>
      <c r="AC24" s="415"/>
      <c r="AD24" s="415"/>
      <c r="AE24" s="415"/>
      <c r="AF24" s="415"/>
      <c r="AG24" s="416"/>
      <c r="AH24" s="436">
        <v>458</v>
      </c>
      <c r="AI24" s="437"/>
      <c r="AJ24" s="437"/>
      <c r="AK24" s="437"/>
      <c r="AL24" s="476"/>
      <c r="AM24" s="436">
        <v>1442242</v>
      </c>
      <c r="AN24" s="437"/>
      <c r="AO24" s="437"/>
      <c r="AP24" s="437"/>
      <c r="AQ24" s="437"/>
      <c r="AR24" s="476"/>
      <c r="AS24" s="436">
        <v>3149</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18642114</v>
      </c>
      <c r="BO24" s="386"/>
      <c r="BP24" s="386"/>
      <c r="BQ24" s="386"/>
      <c r="BR24" s="386"/>
      <c r="BS24" s="386"/>
      <c r="BT24" s="386"/>
      <c r="BU24" s="387"/>
      <c r="BV24" s="385">
        <v>18676295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7350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4742218</v>
      </c>
      <c r="BO25" s="349"/>
      <c r="BP25" s="349"/>
      <c r="BQ25" s="349"/>
      <c r="BR25" s="349"/>
      <c r="BS25" s="349"/>
      <c r="BT25" s="349"/>
      <c r="BU25" s="350"/>
      <c r="BV25" s="348">
        <v>1705847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6300</v>
      </c>
      <c r="R26" s="437"/>
      <c r="S26" s="437"/>
      <c r="T26" s="437"/>
      <c r="U26" s="437"/>
      <c r="V26" s="476"/>
      <c r="W26" s="531"/>
      <c r="X26" s="519"/>
      <c r="Y26" s="520"/>
      <c r="Z26" s="435" t="s">
        <v>159</v>
      </c>
      <c r="AA26" s="541"/>
      <c r="AB26" s="541"/>
      <c r="AC26" s="541"/>
      <c r="AD26" s="541"/>
      <c r="AE26" s="541"/>
      <c r="AF26" s="541"/>
      <c r="AG26" s="542"/>
      <c r="AH26" s="436">
        <v>48</v>
      </c>
      <c r="AI26" s="437"/>
      <c r="AJ26" s="437"/>
      <c r="AK26" s="437"/>
      <c r="AL26" s="476"/>
      <c r="AM26" s="436">
        <v>156864</v>
      </c>
      <c r="AN26" s="437"/>
      <c r="AO26" s="437"/>
      <c r="AP26" s="437"/>
      <c r="AQ26" s="437"/>
      <c r="AR26" s="476"/>
      <c r="AS26" s="436">
        <v>3268</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6450</v>
      </c>
      <c r="R27" s="437"/>
      <c r="S27" s="437"/>
      <c r="T27" s="437"/>
      <c r="U27" s="437"/>
      <c r="V27" s="476"/>
      <c r="W27" s="531"/>
      <c r="X27" s="519"/>
      <c r="Y27" s="520"/>
      <c r="Z27" s="435" t="s">
        <v>162</v>
      </c>
      <c r="AA27" s="415"/>
      <c r="AB27" s="415"/>
      <c r="AC27" s="415"/>
      <c r="AD27" s="415"/>
      <c r="AE27" s="415"/>
      <c r="AF27" s="415"/>
      <c r="AG27" s="416"/>
      <c r="AH27" s="436">
        <v>56</v>
      </c>
      <c r="AI27" s="437"/>
      <c r="AJ27" s="437"/>
      <c r="AK27" s="437"/>
      <c r="AL27" s="476"/>
      <c r="AM27" s="436">
        <v>183056</v>
      </c>
      <c r="AN27" s="437"/>
      <c r="AO27" s="437"/>
      <c r="AP27" s="437"/>
      <c r="AQ27" s="437"/>
      <c r="AR27" s="476"/>
      <c r="AS27" s="436">
        <v>3269</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t="s">
        <v>121</v>
      </c>
      <c r="BO27" s="555"/>
      <c r="BP27" s="555"/>
      <c r="BQ27" s="555"/>
      <c r="BR27" s="555"/>
      <c r="BS27" s="555"/>
      <c r="BT27" s="555"/>
      <c r="BU27" s="556"/>
      <c r="BV27" s="554" t="s">
        <v>121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5580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1613055</v>
      </c>
      <c r="BO28" s="349"/>
      <c r="BP28" s="349"/>
      <c r="BQ28" s="349"/>
      <c r="BR28" s="349"/>
      <c r="BS28" s="349"/>
      <c r="BT28" s="349"/>
      <c r="BU28" s="350"/>
      <c r="BV28" s="348">
        <v>1670525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16</v>
      </c>
      <c r="M29" s="437"/>
      <c r="N29" s="437"/>
      <c r="O29" s="437"/>
      <c r="P29" s="476"/>
      <c r="Q29" s="436">
        <v>5200</v>
      </c>
      <c r="R29" s="437"/>
      <c r="S29" s="437"/>
      <c r="T29" s="437"/>
      <c r="U29" s="437"/>
      <c r="V29" s="476"/>
      <c r="W29" s="532"/>
      <c r="X29" s="533"/>
      <c r="Y29" s="534"/>
      <c r="Z29" s="435" t="s">
        <v>169</v>
      </c>
      <c r="AA29" s="415"/>
      <c r="AB29" s="415"/>
      <c r="AC29" s="415"/>
      <c r="AD29" s="415"/>
      <c r="AE29" s="415"/>
      <c r="AF29" s="415"/>
      <c r="AG29" s="416"/>
      <c r="AH29" s="436">
        <v>514</v>
      </c>
      <c r="AI29" s="437"/>
      <c r="AJ29" s="437"/>
      <c r="AK29" s="437"/>
      <c r="AL29" s="476"/>
      <c r="AM29" s="436">
        <v>1625298</v>
      </c>
      <c r="AN29" s="437"/>
      <c r="AO29" s="437"/>
      <c r="AP29" s="437"/>
      <c r="AQ29" s="437"/>
      <c r="AR29" s="476"/>
      <c r="AS29" s="436">
        <v>3162</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63989</v>
      </c>
      <c r="BO29" s="386"/>
      <c r="BP29" s="386"/>
      <c r="BQ29" s="386"/>
      <c r="BR29" s="386"/>
      <c r="BS29" s="386"/>
      <c r="BT29" s="386"/>
      <c r="BU29" s="387"/>
      <c r="BV29" s="385">
        <v>56140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98.6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766294</v>
      </c>
      <c r="BO30" s="555"/>
      <c r="BP30" s="555"/>
      <c r="BQ30" s="555"/>
      <c r="BR30" s="555"/>
      <c r="BS30" s="555"/>
      <c r="BT30" s="555"/>
      <c r="BU30" s="556"/>
      <c r="BV30" s="554">
        <v>810440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奈良県広域消防組合</v>
      </c>
      <c r="BZ34" s="567"/>
      <c r="CA34" s="567"/>
      <c r="CB34" s="567"/>
      <c r="CC34" s="567"/>
      <c r="CD34" s="567"/>
      <c r="CE34" s="567"/>
      <c r="CF34" s="567"/>
      <c r="CG34" s="567"/>
      <c r="CH34" s="567"/>
      <c r="CI34" s="567"/>
      <c r="CJ34" s="567"/>
      <c r="CK34" s="567"/>
      <c r="CL34" s="567"/>
      <c r="CM34" s="567"/>
      <c r="CN34" s="165"/>
      <c r="CO34" s="566">
        <f>IF(CQ34="","",MAX(C34:D43,U34:V43,AM34:AN43,BE34:BF43,BW34:BX43)+1)</f>
        <v>14</v>
      </c>
      <c r="CP34" s="566"/>
      <c r="CQ34" s="567" t="str">
        <f>IF('各会計、関係団体の財政状況及び健全化判断比率'!BS7="","",'各会計、関係団体の財政状況及び健全化判断比率'!BS7)</f>
        <v>天理市開発公社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住宅新築資金等貸付金特別会計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8</v>
      </c>
      <c r="AN35" s="566"/>
      <c r="AO35" s="567" t="str">
        <f>IF('各会計、関係団体の財政状況及び健全化判断比率'!B32="","",'各会計、関係団体の財政状況及び健全化判断比率'!B32)</f>
        <v>下水道事業会計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奈良県市町村総合事務組合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土地区画整理事業特別会計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奈良広域水質検査センター組合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奈良県受託新築資金回収管理組合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奈良県後期高齢者医療広域連合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69" t="s">
        <v>24</v>
      </c>
      <c r="C41" s="1170"/>
      <c r="D41" s="81"/>
      <c r="E41" s="1175" t="s">
        <v>25</v>
      </c>
      <c r="F41" s="1175"/>
      <c r="G41" s="1175"/>
      <c r="H41" s="1176"/>
      <c r="I41" s="82">
        <v>23154</v>
      </c>
      <c r="J41" s="83">
        <v>22924</v>
      </c>
      <c r="K41" s="83">
        <v>24703</v>
      </c>
      <c r="L41" s="83">
        <v>25991</v>
      </c>
      <c r="M41" s="84">
        <v>25616</v>
      </c>
    </row>
    <row r="42" spans="2:13" ht="27.75" customHeight="1">
      <c r="B42" s="1171"/>
      <c r="C42" s="1172"/>
      <c r="D42" s="85"/>
      <c r="E42" s="1177" t="s">
        <v>26</v>
      </c>
      <c r="F42" s="1177"/>
      <c r="G42" s="1177"/>
      <c r="H42" s="1178"/>
      <c r="I42" s="86">
        <v>546</v>
      </c>
      <c r="J42" s="87">
        <v>280</v>
      </c>
      <c r="K42" s="87" t="s">
        <v>474</v>
      </c>
      <c r="L42" s="87" t="s">
        <v>474</v>
      </c>
      <c r="M42" s="88" t="s">
        <v>474</v>
      </c>
    </row>
    <row r="43" spans="2:13" ht="27.75" customHeight="1">
      <c r="B43" s="1171"/>
      <c r="C43" s="1172"/>
      <c r="D43" s="85"/>
      <c r="E43" s="1177" t="s">
        <v>27</v>
      </c>
      <c r="F43" s="1177"/>
      <c r="G43" s="1177"/>
      <c r="H43" s="1178"/>
      <c r="I43" s="86">
        <v>18198</v>
      </c>
      <c r="J43" s="87">
        <v>17957</v>
      </c>
      <c r="K43" s="87">
        <v>16880</v>
      </c>
      <c r="L43" s="87">
        <v>15514</v>
      </c>
      <c r="M43" s="88">
        <v>13735</v>
      </c>
    </row>
    <row r="44" spans="2:13" ht="27.75" customHeight="1">
      <c r="B44" s="1171"/>
      <c r="C44" s="1172"/>
      <c r="D44" s="85"/>
      <c r="E44" s="1177" t="s">
        <v>28</v>
      </c>
      <c r="F44" s="1177"/>
      <c r="G44" s="1177"/>
      <c r="H44" s="1178"/>
      <c r="I44" s="86">
        <v>13</v>
      </c>
      <c r="J44" s="87">
        <v>4</v>
      </c>
      <c r="K44" s="87">
        <v>66</v>
      </c>
      <c r="L44" s="87">
        <v>738</v>
      </c>
      <c r="M44" s="88">
        <v>831</v>
      </c>
    </row>
    <row r="45" spans="2:13" ht="27.75" customHeight="1">
      <c r="B45" s="1171"/>
      <c r="C45" s="1172"/>
      <c r="D45" s="85"/>
      <c r="E45" s="1177" t="s">
        <v>29</v>
      </c>
      <c r="F45" s="1177"/>
      <c r="G45" s="1177"/>
      <c r="H45" s="1178"/>
      <c r="I45" s="86">
        <v>5336</v>
      </c>
      <c r="J45" s="87">
        <v>5102</v>
      </c>
      <c r="K45" s="87">
        <v>4900</v>
      </c>
      <c r="L45" s="87">
        <v>4098</v>
      </c>
      <c r="M45" s="88">
        <v>3988</v>
      </c>
    </row>
    <row r="46" spans="2:13" ht="27.75" customHeight="1">
      <c r="B46" s="1171"/>
      <c r="C46" s="1172"/>
      <c r="D46" s="85"/>
      <c r="E46" s="1177" t="s">
        <v>30</v>
      </c>
      <c r="F46" s="1177"/>
      <c r="G46" s="1177"/>
      <c r="H46" s="1178"/>
      <c r="I46" s="86">
        <v>2297</v>
      </c>
      <c r="J46" s="87">
        <v>2143</v>
      </c>
      <c r="K46" s="87" t="s">
        <v>474</v>
      </c>
      <c r="L46" s="87" t="s">
        <v>474</v>
      </c>
      <c r="M46" s="88" t="s">
        <v>474</v>
      </c>
    </row>
    <row r="47" spans="2:13" ht="27.75" customHeight="1">
      <c r="B47" s="1171"/>
      <c r="C47" s="1172"/>
      <c r="D47" s="85"/>
      <c r="E47" s="1177" t="s">
        <v>31</v>
      </c>
      <c r="F47" s="1177"/>
      <c r="G47" s="1177"/>
      <c r="H47" s="1178"/>
      <c r="I47" s="86" t="s">
        <v>474</v>
      </c>
      <c r="J47" s="87" t="s">
        <v>474</v>
      </c>
      <c r="K47" s="87" t="s">
        <v>474</v>
      </c>
      <c r="L47" s="87" t="s">
        <v>474</v>
      </c>
      <c r="M47" s="88" t="s">
        <v>474</v>
      </c>
    </row>
    <row r="48" spans="2:13" ht="27.75" customHeight="1">
      <c r="B48" s="1173"/>
      <c r="C48" s="1174"/>
      <c r="D48" s="85"/>
      <c r="E48" s="1177" t="s">
        <v>32</v>
      </c>
      <c r="F48" s="1177"/>
      <c r="G48" s="1177"/>
      <c r="H48" s="1178"/>
      <c r="I48" s="86" t="s">
        <v>474</v>
      </c>
      <c r="J48" s="87" t="s">
        <v>474</v>
      </c>
      <c r="K48" s="87" t="s">
        <v>474</v>
      </c>
      <c r="L48" s="87" t="s">
        <v>474</v>
      </c>
      <c r="M48" s="88" t="s">
        <v>474</v>
      </c>
    </row>
    <row r="49" spans="2:13" ht="27.75" customHeight="1">
      <c r="B49" s="1179" t="s">
        <v>33</v>
      </c>
      <c r="C49" s="1180"/>
      <c r="D49" s="89"/>
      <c r="E49" s="1177" t="s">
        <v>34</v>
      </c>
      <c r="F49" s="1177"/>
      <c r="G49" s="1177"/>
      <c r="H49" s="1178"/>
      <c r="I49" s="86">
        <v>2252</v>
      </c>
      <c r="J49" s="87">
        <v>2309</v>
      </c>
      <c r="K49" s="87">
        <v>2122</v>
      </c>
      <c r="L49" s="87">
        <v>2409</v>
      </c>
      <c r="M49" s="88">
        <v>2142</v>
      </c>
    </row>
    <row r="50" spans="2:13" ht="27.75" customHeight="1">
      <c r="B50" s="1171"/>
      <c r="C50" s="1172"/>
      <c r="D50" s="85"/>
      <c r="E50" s="1177" t="s">
        <v>35</v>
      </c>
      <c r="F50" s="1177"/>
      <c r="G50" s="1177"/>
      <c r="H50" s="1178"/>
      <c r="I50" s="86">
        <v>9299</v>
      </c>
      <c r="J50" s="87">
        <v>7325</v>
      </c>
      <c r="K50" s="87">
        <v>6299</v>
      </c>
      <c r="L50" s="87">
        <v>5810</v>
      </c>
      <c r="M50" s="88">
        <v>5460</v>
      </c>
    </row>
    <row r="51" spans="2:13" ht="27.75" customHeight="1">
      <c r="B51" s="1173"/>
      <c r="C51" s="1174"/>
      <c r="D51" s="85"/>
      <c r="E51" s="1177" t="s">
        <v>36</v>
      </c>
      <c r="F51" s="1177"/>
      <c r="G51" s="1177"/>
      <c r="H51" s="1178"/>
      <c r="I51" s="86">
        <v>26571</v>
      </c>
      <c r="J51" s="87">
        <v>26314</v>
      </c>
      <c r="K51" s="87">
        <v>26003</v>
      </c>
      <c r="L51" s="87">
        <v>25900</v>
      </c>
      <c r="M51" s="88">
        <v>25530</v>
      </c>
    </row>
    <row r="52" spans="2:13" ht="27.75" customHeight="1" thickBot="1">
      <c r="B52" s="1181" t="s">
        <v>37</v>
      </c>
      <c r="C52" s="1182"/>
      <c r="D52" s="90"/>
      <c r="E52" s="1183" t="s">
        <v>38</v>
      </c>
      <c r="F52" s="1183"/>
      <c r="G52" s="1183"/>
      <c r="H52" s="1184"/>
      <c r="I52" s="91">
        <v>11423</v>
      </c>
      <c r="J52" s="92">
        <v>12462</v>
      </c>
      <c r="K52" s="92">
        <v>12125</v>
      </c>
      <c r="L52" s="92">
        <v>12222</v>
      </c>
      <c r="M52" s="93">
        <v>11038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41438</v>
      </c>
      <c r="E3" s="116"/>
      <c r="F3" s="117">
        <v>61882</v>
      </c>
      <c r="G3" s="118"/>
      <c r="H3" s="119"/>
    </row>
    <row r="4" spans="1:8">
      <c r="A4" s="120"/>
      <c r="B4" s="121"/>
      <c r="C4" s="122"/>
      <c r="D4" s="123">
        <v>27943</v>
      </c>
      <c r="E4" s="124"/>
      <c r="F4" s="125">
        <v>32175</v>
      </c>
      <c r="G4" s="126"/>
      <c r="H4" s="127"/>
    </row>
    <row r="5" spans="1:8">
      <c r="A5" s="108" t="s">
        <v>507</v>
      </c>
      <c r="B5" s="113"/>
      <c r="C5" s="114"/>
      <c r="D5" s="115">
        <v>30901</v>
      </c>
      <c r="E5" s="116"/>
      <c r="F5" s="117">
        <v>47569</v>
      </c>
      <c r="G5" s="118"/>
      <c r="H5" s="119"/>
    </row>
    <row r="6" spans="1:8">
      <c r="A6" s="120"/>
      <c r="B6" s="121"/>
      <c r="C6" s="122"/>
      <c r="D6" s="123">
        <v>20132</v>
      </c>
      <c r="E6" s="124"/>
      <c r="F6" s="125">
        <v>26255</v>
      </c>
      <c r="G6" s="126"/>
      <c r="H6" s="127"/>
    </row>
    <row r="7" spans="1:8">
      <c r="A7" s="108" t="s">
        <v>508</v>
      </c>
      <c r="B7" s="113"/>
      <c r="C7" s="114"/>
      <c r="D7" s="115">
        <v>24028</v>
      </c>
      <c r="E7" s="116"/>
      <c r="F7" s="117">
        <v>50880</v>
      </c>
      <c r="G7" s="118"/>
      <c r="H7" s="119"/>
    </row>
    <row r="8" spans="1:8">
      <c r="A8" s="120"/>
      <c r="B8" s="121"/>
      <c r="C8" s="122"/>
      <c r="D8" s="123">
        <v>14703</v>
      </c>
      <c r="E8" s="124"/>
      <c r="F8" s="125">
        <v>26879</v>
      </c>
      <c r="G8" s="126"/>
      <c r="H8" s="127"/>
    </row>
    <row r="9" spans="1:8">
      <c r="A9" s="108" t="s">
        <v>509</v>
      </c>
      <c r="B9" s="113"/>
      <c r="C9" s="114"/>
      <c r="D9" s="115">
        <v>24115</v>
      </c>
      <c r="E9" s="116"/>
      <c r="F9" s="117">
        <v>63956</v>
      </c>
      <c r="G9" s="118"/>
      <c r="H9" s="119"/>
    </row>
    <row r="10" spans="1:8">
      <c r="A10" s="120"/>
      <c r="B10" s="121"/>
      <c r="C10" s="122"/>
      <c r="D10" s="123">
        <v>12328</v>
      </c>
      <c r="E10" s="124"/>
      <c r="F10" s="125">
        <v>29239</v>
      </c>
      <c r="G10" s="126"/>
      <c r="H10" s="127"/>
    </row>
    <row r="11" spans="1:8">
      <c r="A11" s="108" t="s">
        <v>510</v>
      </c>
      <c r="B11" s="113"/>
      <c r="C11" s="114"/>
      <c r="D11" s="115">
        <v>25413</v>
      </c>
      <c r="E11" s="116"/>
      <c r="F11" s="117">
        <v>66255</v>
      </c>
      <c r="G11" s="118"/>
      <c r="H11" s="119"/>
    </row>
    <row r="12" spans="1:8">
      <c r="A12" s="120"/>
      <c r="B12" s="121"/>
      <c r="C12" s="128"/>
      <c r="D12" s="123">
        <v>13779</v>
      </c>
      <c r="E12" s="124"/>
      <c r="F12" s="125">
        <v>31822</v>
      </c>
      <c r="G12" s="126"/>
      <c r="H12" s="127"/>
    </row>
    <row r="13" spans="1:8">
      <c r="A13" s="108"/>
      <c r="B13" s="113"/>
      <c r="C13" s="129"/>
      <c r="D13" s="130">
        <v>29179</v>
      </c>
      <c r="E13" s="131"/>
      <c r="F13" s="132">
        <v>58108</v>
      </c>
      <c r="G13" s="133"/>
      <c r="H13" s="119"/>
    </row>
    <row r="14" spans="1:8">
      <c r="A14" s="120"/>
      <c r="B14" s="121"/>
      <c r="C14" s="122"/>
      <c r="D14" s="123">
        <v>17777</v>
      </c>
      <c r="E14" s="124"/>
      <c r="F14" s="125">
        <v>29274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6.98</v>
      </c>
      <c r="C19" s="134">
        <f>ROUND(VALUE(SUBSTITUTE(実質収支比率等に係る経年分析!G$48,"▲","-")),2)</f>
        <v>6.59</v>
      </c>
      <c r="D19" s="134">
        <f>ROUND(VALUE(SUBSTITUTE(実質収支比率等に係る経年分析!H$48,"▲","-")),2)</f>
        <v>5.32</v>
      </c>
      <c r="E19" s="134">
        <f>ROUND(VALUE(SUBSTITUTE(実質収支比率等に係る経年分析!I$48,"▲","-")),2)</f>
        <v>7.26</v>
      </c>
      <c r="F19" s="134">
        <f>ROUND(VALUE(SUBSTITUTE(実質収支比率等に係る経年分析!J$48,"▲","-")),2)</f>
        <v>7.93</v>
      </c>
    </row>
    <row r="20" spans="1:11">
      <c r="A20" s="134" t="s">
        <v>43</v>
      </c>
      <c r="B20" s="134">
        <f>ROUND(VALUE(SUBSTITUTE(実質収支比率等に係る経年分析!F$47,"▲","-")),2)</f>
        <v>9.18</v>
      </c>
      <c r="C20" s="134">
        <f>ROUND(VALUE(SUBSTITUTE(実質収支比率等に係る経年分析!G$47,"▲","-")),2)</f>
        <v>9.51</v>
      </c>
      <c r="D20" s="134">
        <f>ROUND(VALUE(SUBSTITUTE(実質収支比率等に係る経年分析!H$47,"▲","-")),2)</f>
        <v>8.57</v>
      </c>
      <c r="E20" s="134">
        <f>ROUND(VALUE(SUBSTITUTE(実質収支比率等に係る経年分析!I$47,"▲","-")),2)</f>
        <v>11.72</v>
      </c>
      <c r="F20" s="134">
        <f>ROUND(VALUE(SUBSTITUTE(実質収支比率等に係る経年分析!J$47,"▲","-")),2)</f>
        <v>11.36</v>
      </c>
    </row>
    <row r="21" spans="1:11">
      <c r="A21" s="134" t="s">
        <v>44</v>
      </c>
      <c r="B21" s="134">
        <f>IF(ISNUMBER(VALUE(SUBSTITUTE(実質収支比率等に係る経年分析!F$49,"▲","-"))),ROUND(VALUE(SUBSTITUTE(実質収支比率等に係る経年分析!F$49,"▲","-")),2),NA())</f>
        <v>-2.23</v>
      </c>
      <c r="C21" s="134">
        <f>IF(ISNUMBER(VALUE(SUBSTITUTE(実質収支比率等に係る経年分析!G$49,"▲","-"))),ROUND(VALUE(SUBSTITUTE(実質収支比率等に係る経年分析!G$49,"▲","-")),2),NA())</f>
        <v>-3.66</v>
      </c>
      <c r="D21" s="134">
        <f>IF(ISNUMBER(VALUE(SUBSTITUTE(実質収支比率等に係る経年分析!H$49,"▲","-"))),ROUND(VALUE(SUBSTITUTE(実質収支比率等に係る経年分析!H$49,"▲","-")),2),NA())</f>
        <v>-5.83</v>
      </c>
      <c r="E21" s="134">
        <f>IF(ISNUMBER(VALUE(SUBSTITUTE(実質収支比率等に係る経年分析!I$49,"▲","-"))),ROUND(VALUE(SUBSTITUTE(実質収支比率等に係る経年分析!I$49,"▲","-")),2),NA())</f>
        <v>2.46</v>
      </c>
      <c r="F21" s="134">
        <f>IF(ISNUMBER(VALUE(SUBSTITUTE(実質収支比率等に係る経年分析!J$49,"▲","-"))),ROUND(VALUE(SUBSTITUTE(実質収支比率等に係る経年分析!J$49,"▲","-")),2),NA())</f>
        <v>-3.64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0.19</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1.44</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1.46</v>
      </c>
      <c r="E28" s="135" t="e">
        <f>IF(ROUND(VALUE(SUBSTITUTE(連結実質赤字比率に係る赤字・黒字の構成分析!G$42,"▲", "-")), 2) &gt;= 0, ABS(ROUND(VALUE(SUBSTITUTE(連結実質赤字比率に係る赤字・黒字の構成分析!G$42,"▲", "-")), 2)), NA())</f>
        <v>#N/A</v>
      </c>
      <c r="F28" s="135">
        <f>IF(ROUND(VALUE(SUBSTITUTE(連結実質赤字比率に係る赤字・黒字の構成分析!H$42,"▲", "-")), 2) &lt; 0, ABS(ROUND(VALUE(SUBSTITUTE(連結実質赤字比率に係る赤字・黒字の構成分析!H$42,"▲", "-")), 2)), NA())</f>
        <v>1.08</v>
      </c>
      <c r="G28" s="135" t="e">
        <f>IF(ROUND(VALUE(SUBSTITUTE(連結実質赤字比率に係る赤字・黒字の構成分析!H$42,"▲", "-")), 2) &gt;= 0, ABS(ROUND(VALUE(SUBSTITUTE(連結実質赤字比率に係る赤字・黒字の構成分析!H$42,"▲", "-")), 2)), NA())</f>
        <v>#N/A</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住宅新築資金等貸付金特別会計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1.69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1.84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0.83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1.83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c r="A32" s="135" t="str">
        <f>IF(連結実質赤字比率に係る赤字・黒字の構成分析!C$38="",NA(),連結実質赤字比率に係る赤字・黒字の構成分析!C$38)</f>
        <v>土地区画整理事業特別会計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0.33</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0.28999999999999998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0.92</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2.71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5.0599999999999996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6.59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6.89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6.93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6.56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5.27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7.12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7.83</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11.38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14.53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12.75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14.67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15.76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2684</v>
      </c>
      <c r="E42" s="136"/>
      <c r="F42" s="136"/>
      <c r="G42" s="136">
        <f>'実質公債費比率（分子）の構造'!L$52</f>
        <v>2644</v>
      </c>
      <c r="H42" s="136"/>
      <c r="I42" s="136"/>
      <c r="J42" s="136">
        <f>'実質公債費比率（分子）の構造'!M$52</f>
        <v>2681</v>
      </c>
      <c r="K42" s="136"/>
      <c r="L42" s="136"/>
      <c r="M42" s="136">
        <f>'実質公債費比率（分子）の構造'!N$52</f>
        <v>2700</v>
      </c>
      <c r="N42" s="136"/>
      <c r="O42" s="136"/>
      <c r="P42" s="136">
        <f>'実質公債費比率（分子）の構造'!O$52</f>
        <v>2743</v>
      </c>
    </row>
    <row r="43" spans="1:16">
      <c r="A43" s="136" t="s">
        <v>52</v>
      </c>
      <c r="B43" s="136">
        <f>'実質公債費比率（分子）の構造'!K$51</f>
        <v>2</v>
      </c>
      <c r="C43" s="136"/>
      <c r="D43" s="136"/>
      <c r="E43" s="136">
        <f>'実質公債費比率（分子）の構造'!L$51</f>
        <v>1</v>
      </c>
      <c r="F43" s="136"/>
      <c r="G43" s="136"/>
      <c r="H43" s="136">
        <f>'実質公債費比率（分子）の構造'!M$51</f>
        <v>2</v>
      </c>
      <c r="I43" s="136"/>
      <c r="J43" s="136"/>
      <c r="K43" s="136">
        <f>'実質公債費比率（分子）の構造'!N$51</f>
        <v>2</v>
      </c>
      <c r="L43" s="136"/>
      <c r="M43" s="136"/>
      <c r="N43" s="136">
        <f>'実質公債費比率（分子）の構造'!O$51</f>
        <v>2</v>
      </c>
      <c r="O43" s="136"/>
      <c r="P43" s="136"/>
    </row>
    <row r="44" spans="1:16">
      <c r="A44" s="136" t="s">
        <v>53</v>
      </c>
      <c r="B44" s="136">
        <f>'実質公債費比率（分子）の構造'!K$50</f>
        <v>94</v>
      </c>
      <c r="C44" s="136"/>
      <c r="D44" s="136"/>
      <c r="E44" s="136">
        <f>'実質公債費比率（分子）の構造'!L$50</f>
        <v>83</v>
      </c>
      <c r="F44" s="136"/>
      <c r="G44" s="136"/>
      <c r="H44" s="136">
        <f>'実質公債費比率（分子）の構造'!M$50</f>
        <v>81</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12</v>
      </c>
      <c r="C45" s="136"/>
      <c r="D45" s="136"/>
      <c r="E45" s="136">
        <f>'実質公債費比率（分子）の構造'!L$49</f>
        <v>9</v>
      </c>
      <c r="F45" s="136"/>
      <c r="G45" s="136"/>
      <c r="H45" s="136">
        <f>'実質公債費比率（分子）の構造'!M$49</f>
        <v>2</v>
      </c>
      <c r="I45" s="136"/>
      <c r="J45" s="136"/>
      <c r="K45" s="136">
        <f>'実質公債費比率（分子）の構造'!N$49</f>
        <v>3</v>
      </c>
      <c r="L45" s="136"/>
      <c r="M45" s="136"/>
      <c r="N45" s="136">
        <f>'実質公債費比率（分子）の構造'!O$49</f>
        <v>9</v>
      </c>
      <c r="O45" s="136"/>
      <c r="P45" s="136"/>
    </row>
    <row r="46" spans="1:16">
      <c r="A46" s="136" t="s">
        <v>55</v>
      </c>
      <c r="B46" s="136">
        <f>'実質公債費比率（分子）の構造'!K$48</f>
        <v>1511</v>
      </c>
      <c r="C46" s="136"/>
      <c r="D46" s="136"/>
      <c r="E46" s="136">
        <f>'実質公債費比率（分子）の構造'!L$48</f>
        <v>1477</v>
      </c>
      <c r="F46" s="136"/>
      <c r="G46" s="136"/>
      <c r="H46" s="136">
        <f>'実質公債費比率（分子）の構造'!M$48</f>
        <v>1465</v>
      </c>
      <c r="I46" s="136"/>
      <c r="J46" s="136"/>
      <c r="K46" s="136">
        <f>'実質公債費比率（分子）の構造'!N$48</f>
        <v>1448</v>
      </c>
      <c r="L46" s="136"/>
      <c r="M46" s="136"/>
      <c r="N46" s="136">
        <f>'実質公債費比率（分子）の構造'!O$48</f>
        <v>1181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2327</v>
      </c>
      <c r="C49" s="136"/>
      <c r="D49" s="136"/>
      <c r="E49" s="136">
        <f>'実質公債費比率（分子）の構造'!L$45</f>
        <v>2399</v>
      </c>
      <c r="F49" s="136"/>
      <c r="G49" s="136"/>
      <c r="H49" s="136">
        <f>'実質公債費比率（分子）の構造'!M$45</f>
        <v>2408</v>
      </c>
      <c r="I49" s="136"/>
      <c r="J49" s="136"/>
      <c r="K49" s="136">
        <f>'実質公債費比率（分子）の構造'!N$45</f>
        <v>2636</v>
      </c>
      <c r="L49" s="136"/>
      <c r="M49" s="136"/>
      <c r="N49" s="136">
        <f>'実質公債費比率（分子）の構造'!O$45</f>
        <v>2723</v>
      </c>
      <c r="O49" s="136"/>
      <c r="P49" s="136"/>
    </row>
    <row r="50" spans="1:16">
      <c r="A50" s="136" t="s">
        <v>59</v>
      </c>
      <c r="B50" s="136" t="e">
        <f>NA()</f>
        <v>#N/A</v>
      </c>
      <c r="C50" s="136">
        <f>IF(ISNUMBER('実質公債費比率（分子）の構造'!K$53),'実質公債費比率（分子）の構造'!K$53,NA())</f>
        <v>1262</v>
      </c>
      <c r="D50" s="136" t="e">
        <f>NA()</f>
        <v>#N/A</v>
      </c>
      <c r="E50" s="136" t="e">
        <f>NA()</f>
        <v>#N/A</v>
      </c>
      <c r="F50" s="136">
        <f>IF(ISNUMBER('実質公債費比率（分子）の構造'!L$53),'実質公債費比率（分子）の構造'!L$53,NA())</f>
        <v>1325</v>
      </c>
      <c r="G50" s="136" t="e">
        <f>NA()</f>
        <v>#N/A</v>
      </c>
      <c r="H50" s="136" t="e">
        <f>NA()</f>
        <v>#N/A</v>
      </c>
      <c r="I50" s="136">
        <f>IF(ISNUMBER('実質公債費比率（分子）の構造'!M$53),'実質公債費比率（分子）の構造'!M$53,NA())</f>
        <v>1277</v>
      </c>
      <c r="J50" s="136" t="e">
        <f>NA()</f>
        <v>#N/A</v>
      </c>
      <c r="K50" s="136" t="e">
        <f>NA()</f>
        <v>#N/A</v>
      </c>
      <c r="L50" s="136">
        <f>IF(ISNUMBER('実質公債費比率（分子）の構造'!N$53),'実質公債費比率（分子）の構造'!N$53,NA())</f>
        <v>1389</v>
      </c>
      <c r="M50" s="136" t="e">
        <f>NA()</f>
        <v>#N/A</v>
      </c>
      <c r="N50" s="136" t="e">
        <f>NA()</f>
        <v>#N/A</v>
      </c>
      <c r="O50" s="136">
        <f>IF(ISNUMBER('実質公債費比率（分子）の構造'!O$53),'実質公債費比率（分子）の構造'!O$53,NA())</f>
        <v>1172</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26571</v>
      </c>
      <c r="E56" s="135"/>
      <c r="F56" s="135"/>
      <c r="G56" s="135">
        <f>'将来負担比率（分子）の構造'!J$51</f>
        <v>26314</v>
      </c>
      <c r="H56" s="135"/>
      <c r="I56" s="135"/>
      <c r="J56" s="135">
        <f>'将来負担比率（分子）の構造'!K$51</f>
        <v>26003</v>
      </c>
      <c r="K56" s="135"/>
      <c r="L56" s="135"/>
      <c r="M56" s="135">
        <f>'将来負担比率（分子）の構造'!L$51</f>
        <v>25900</v>
      </c>
      <c r="N56" s="135"/>
      <c r="O56" s="135"/>
      <c r="P56" s="135">
        <f>'将来負担比率（分子）の構造'!M$51</f>
        <v>25530</v>
      </c>
    </row>
    <row r="57" spans="1:16">
      <c r="A57" s="135" t="s">
        <v>35</v>
      </c>
      <c r="B57" s="135"/>
      <c r="C57" s="135"/>
      <c r="D57" s="135">
        <f>'将来負担比率（分子）の構造'!I$50</f>
        <v>9299</v>
      </c>
      <c r="E57" s="135"/>
      <c r="F57" s="135"/>
      <c r="G57" s="135">
        <f>'将来負担比率（分子）の構造'!J$50</f>
        <v>7325</v>
      </c>
      <c r="H57" s="135"/>
      <c r="I57" s="135"/>
      <c r="J57" s="135">
        <f>'将来負担比率（分子）の構造'!K$50</f>
        <v>6299</v>
      </c>
      <c r="K57" s="135"/>
      <c r="L57" s="135"/>
      <c r="M57" s="135">
        <f>'将来負担比率（分子）の構造'!L$50</f>
        <v>5810</v>
      </c>
      <c r="N57" s="135"/>
      <c r="O57" s="135"/>
      <c r="P57" s="135">
        <f>'将来負担比率（分子）の構造'!M$50</f>
        <v>5460</v>
      </c>
    </row>
    <row r="58" spans="1:16">
      <c r="A58" s="135" t="s">
        <v>34</v>
      </c>
      <c r="B58" s="135"/>
      <c r="C58" s="135"/>
      <c r="D58" s="135">
        <f>'将来負担比率（分子）の構造'!I$49</f>
        <v>2252</v>
      </c>
      <c r="E58" s="135"/>
      <c r="F58" s="135"/>
      <c r="G58" s="135">
        <f>'将来負担比率（分子）の構造'!J$49</f>
        <v>2309</v>
      </c>
      <c r="H58" s="135"/>
      <c r="I58" s="135"/>
      <c r="J58" s="135">
        <f>'将来負担比率（分子）の構造'!K$49</f>
        <v>2122</v>
      </c>
      <c r="K58" s="135"/>
      <c r="L58" s="135"/>
      <c r="M58" s="135">
        <f>'将来負担比率（分子）の構造'!L$49</f>
        <v>2409</v>
      </c>
      <c r="N58" s="135"/>
      <c r="O58" s="135"/>
      <c r="P58" s="135">
        <f>'将来負担比率（分子）の構造'!M$49</f>
        <v>2142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2297</v>
      </c>
      <c r="C61" s="135"/>
      <c r="D61" s="135"/>
      <c r="E61" s="135">
        <f>'将来負担比率（分子）の構造'!J$46</f>
        <v>2143</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5336</v>
      </c>
      <c r="C62" s="135"/>
      <c r="D62" s="135"/>
      <c r="E62" s="135">
        <f>'将来負担比率（分子）の構造'!J$45</f>
        <v>5102</v>
      </c>
      <c r="F62" s="135"/>
      <c r="G62" s="135"/>
      <c r="H62" s="135">
        <f>'将来負担比率（分子）の構造'!K$45</f>
        <v>4900</v>
      </c>
      <c r="I62" s="135"/>
      <c r="J62" s="135"/>
      <c r="K62" s="135">
        <f>'将来負担比率（分子）の構造'!L$45</f>
        <v>4098</v>
      </c>
      <c r="L62" s="135"/>
      <c r="M62" s="135"/>
      <c r="N62" s="135">
        <f>'将来負担比率（分子）の構造'!M$45</f>
        <v>3988</v>
      </c>
      <c r="O62" s="135"/>
      <c r="P62" s="135"/>
    </row>
    <row r="63" spans="1:16">
      <c r="A63" s="135" t="s">
        <v>28</v>
      </c>
      <c r="B63" s="135">
        <f>'将来負担比率（分子）の構造'!I$44</f>
        <v>13</v>
      </c>
      <c r="C63" s="135"/>
      <c r="D63" s="135"/>
      <c r="E63" s="135">
        <f>'将来負担比率（分子）の構造'!J$44</f>
        <v>4</v>
      </c>
      <c r="F63" s="135"/>
      <c r="G63" s="135"/>
      <c r="H63" s="135">
        <f>'将来負担比率（分子）の構造'!K$44</f>
        <v>66</v>
      </c>
      <c r="I63" s="135"/>
      <c r="J63" s="135"/>
      <c r="K63" s="135">
        <f>'将来負担比率（分子）の構造'!L$44</f>
        <v>738</v>
      </c>
      <c r="L63" s="135"/>
      <c r="M63" s="135"/>
      <c r="N63" s="135">
        <f>'将来負担比率（分子）の構造'!M$44</f>
        <v>831</v>
      </c>
      <c r="O63" s="135"/>
      <c r="P63" s="135"/>
    </row>
    <row r="64" spans="1:16">
      <c r="A64" s="135" t="s">
        <v>27</v>
      </c>
      <c r="B64" s="135">
        <f>'将来負担比率（分子）の構造'!I$43</f>
        <v>18198</v>
      </c>
      <c r="C64" s="135"/>
      <c r="D64" s="135"/>
      <c r="E64" s="135">
        <f>'将来負担比率（分子）の構造'!J$43</f>
        <v>17957</v>
      </c>
      <c r="F64" s="135"/>
      <c r="G64" s="135"/>
      <c r="H64" s="135">
        <f>'将来負担比率（分子）の構造'!K$43</f>
        <v>16880</v>
      </c>
      <c r="I64" s="135"/>
      <c r="J64" s="135"/>
      <c r="K64" s="135">
        <f>'将来負担比率（分子）の構造'!L$43</f>
        <v>15514</v>
      </c>
      <c r="L64" s="135"/>
      <c r="M64" s="135"/>
      <c r="N64" s="135">
        <f>'将来負担比率（分子）の構造'!M$43</f>
        <v>13735</v>
      </c>
      <c r="O64" s="135"/>
      <c r="P64" s="135"/>
    </row>
    <row r="65" spans="1:16">
      <c r="A65" s="135" t="s">
        <v>26</v>
      </c>
      <c r="B65" s="135">
        <f>'将来負担比率（分子）の構造'!I$42</f>
        <v>546</v>
      </c>
      <c r="C65" s="135"/>
      <c r="D65" s="135"/>
      <c r="E65" s="135">
        <f>'将来負担比率（分子）の構造'!J$42</f>
        <v>280</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23154</v>
      </c>
      <c r="C66" s="135"/>
      <c r="D66" s="135"/>
      <c r="E66" s="135">
        <f>'将来負担比率（分子）の構造'!J$41</f>
        <v>22924</v>
      </c>
      <c r="F66" s="135"/>
      <c r="G66" s="135"/>
      <c r="H66" s="135">
        <f>'将来負担比率（分子）の構造'!K$41</f>
        <v>24703</v>
      </c>
      <c r="I66" s="135"/>
      <c r="J66" s="135"/>
      <c r="K66" s="135">
        <f>'将来負担比率（分子）の構造'!L$41</f>
        <v>25991</v>
      </c>
      <c r="L66" s="135"/>
      <c r="M66" s="135"/>
      <c r="N66" s="135">
        <f>'将来負担比率（分子）の構造'!M$41</f>
        <v>25616</v>
      </c>
      <c r="O66" s="135"/>
      <c r="P66" s="135"/>
    </row>
    <row r="67" spans="1:16">
      <c r="A67" s="135" t="s">
        <v>63</v>
      </c>
      <c r="B67" s="135" t="e">
        <f>NA()</f>
        <v>#N/A</v>
      </c>
      <c r="C67" s="135">
        <f>IF(ISNUMBER('将来負担比率（分子）の構造'!I$52), IF('将来負担比率（分子）の構造'!I$52 &lt; 0, 0, '将来負担比率（分子）の構造'!I$52), NA())</f>
        <v>11423</v>
      </c>
      <c r="D67" s="135" t="e">
        <f>NA()</f>
        <v>#N/A</v>
      </c>
      <c r="E67" s="135" t="e">
        <f>NA()</f>
        <v>#N/A</v>
      </c>
      <c r="F67" s="135">
        <f>IF(ISNUMBER('将来負担比率（分子）の構造'!J$52), IF('将来負担比率（分子）の構造'!J$52 &lt; 0, 0, '将来負担比率（分子）の構造'!J$52), NA())</f>
        <v>12462</v>
      </c>
      <c r="G67" s="135" t="e">
        <f>NA()</f>
        <v>#N/A</v>
      </c>
      <c r="H67" s="135" t="e">
        <f>NA()</f>
        <v>#N/A</v>
      </c>
      <c r="I67" s="135">
        <f>IF(ISNUMBER('将来負担比率（分子）の構造'!K$52), IF('将来負担比率（分子）の構造'!K$52 &lt; 0, 0, '将来負担比率（分子）の構造'!K$52), NA())</f>
        <v>12125</v>
      </c>
      <c r="J67" s="135" t="e">
        <f>NA()</f>
        <v>#N/A</v>
      </c>
      <c r="K67" s="135" t="e">
        <f>NA()</f>
        <v>#N/A</v>
      </c>
      <c r="L67" s="135">
        <f>IF(ISNUMBER('将来負担比率（分子）の構造'!L$52), IF('将来負担比率（分子）の構造'!L$52 &lt; 0, 0, '将来負担比率（分子）の構造'!L$52), NA())</f>
        <v>12222</v>
      </c>
      <c r="M67" s="135" t="e">
        <f>NA()</f>
        <v>#N/A</v>
      </c>
      <c r="N67" s="135" t="e">
        <f>NA()</f>
        <v>#N/A</v>
      </c>
      <c r="O67" s="135">
        <f>IF(ISNUMBER('将来負担比率（分子）の構造'!M$52), IF('将来負担比率（分子）の構造'!M$52 &lt; 0, 0, '将来負担比率（分子）の構造'!M$52), NA())</f>
        <v>11038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7722218</v>
      </c>
      <c r="S5" s="583"/>
      <c r="T5" s="583"/>
      <c r="U5" s="583"/>
      <c r="V5" s="583"/>
      <c r="W5" s="583"/>
      <c r="X5" s="583"/>
      <c r="Y5" s="584"/>
      <c r="Z5" s="585">
        <v>30.9</v>
      </c>
      <c r="AA5" s="585"/>
      <c r="AB5" s="585"/>
      <c r="AC5" s="585"/>
      <c r="AD5" s="586">
        <v>7198919</v>
      </c>
      <c r="AE5" s="586"/>
      <c r="AF5" s="586"/>
      <c r="AG5" s="586"/>
      <c r="AH5" s="586"/>
      <c r="AI5" s="586"/>
      <c r="AJ5" s="586"/>
      <c r="AK5" s="586"/>
      <c r="AL5" s="587">
        <v>54.4</v>
      </c>
      <c r="AM5" s="588"/>
      <c r="AN5" s="588"/>
      <c r="AO5" s="589"/>
      <c r="AP5" s="579" t="s">
        <v>207</v>
      </c>
      <c r="AQ5" s="580"/>
      <c r="AR5" s="580"/>
      <c r="AS5" s="580"/>
      <c r="AT5" s="580"/>
      <c r="AU5" s="580"/>
      <c r="AV5" s="580"/>
      <c r="AW5" s="580"/>
      <c r="AX5" s="580"/>
      <c r="AY5" s="580"/>
      <c r="AZ5" s="580"/>
      <c r="BA5" s="580"/>
      <c r="BB5" s="580"/>
      <c r="BC5" s="580"/>
      <c r="BD5" s="580"/>
      <c r="BE5" s="580"/>
      <c r="BF5" s="581"/>
      <c r="BG5" s="593">
        <v>7198919</v>
      </c>
      <c r="BH5" s="594"/>
      <c r="BI5" s="594"/>
      <c r="BJ5" s="594"/>
      <c r="BK5" s="594"/>
      <c r="BL5" s="594"/>
      <c r="BM5" s="594"/>
      <c r="BN5" s="595"/>
      <c r="BO5" s="596">
        <v>93.2</v>
      </c>
      <c r="BP5" s="596"/>
      <c r="BQ5" s="596"/>
      <c r="BR5" s="596"/>
      <c r="BS5" s="597">
        <v>58373</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153822</v>
      </c>
      <c r="S6" s="594"/>
      <c r="T6" s="594"/>
      <c r="U6" s="594"/>
      <c r="V6" s="594"/>
      <c r="W6" s="594"/>
      <c r="X6" s="594"/>
      <c r="Y6" s="595"/>
      <c r="Z6" s="596">
        <v>0.6</v>
      </c>
      <c r="AA6" s="596"/>
      <c r="AB6" s="596"/>
      <c r="AC6" s="596"/>
      <c r="AD6" s="597">
        <v>153822</v>
      </c>
      <c r="AE6" s="597"/>
      <c r="AF6" s="597"/>
      <c r="AG6" s="597"/>
      <c r="AH6" s="597"/>
      <c r="AI6" s="597"/>
      <c r="AJ6" s="597"/>
      <c r="AK6" s="597"/>
      <c r="AL6" s="598">
        <v>1.2</v>
      </c>
      <c r="AM6" s="599"/>
      <c r="AN6" s="599"/>
      <c r="AO6" s="600"/>
      <c r="AP6" s="590" t="s">
        <v>212</v>
      </c>
      <c r="AQ6" s="591"/>
      <c r="AR6" s="591"/>
      <c r="AS6" s="591"/>
      <c r="AT6" s="591"/>
      <c r="AU6" s="591"/>
      <c r="AV6" s="591"/>
      <c r="AW6" s="591"/>
      <c r="AX6" s="591"/>
      <c r="AY6" s="591"/>
      <c r="AZ6" s="591"/>
      <c r="BA6" s="591"/>
      <c r="BB6" s="591"/>
      <c r="BC6" s="591"/>
      <c r="BD6" s="591"/>
      <c r="BE6" s="591"/>
      <c r="BF6" s="592"/>
      <c r="BG6" s="593">
        <v>7198919</v>
      </c>
      <c r="BH6" s="594"/>
      <c r="BI6" s="594"/>
      <c r="BJ6" s="594"/>
      <c r="BK6" s="594"/>
      <c r="BL6" s="594"/>
      <c r="BM6" s="594"/>
      <c r="BN6" s="595"/>
      <c r="BO6" s="596">
        <v>93.2</v>
      </c>
      <c r="BP6" s="596"/>
      <c r="BQ6" s="596"/>
      <c r="BR6" s="596"/>
      <c r="BS6" s="597">
        <v>58373</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287459</v>
      </c>
      <c r="CS6" s="594"/>
      <c r="CT6" s="594"/>
      <c r="CU6" s="594"/>
      <c r="CV6" s="594"/>
      <c r="CW6" s="594"/>
      <c r="CX6" s="594"/>
      <c r="CY6" s="595"/>
      <c r="CZ6" s="596">
        <v>1.2</v>
      </c>
      <c r="DA6" s="596"/>
      <c r="DB6" s="596"/>
      <c r="DC6" s="596"/>
      <c r="DD6" s="602">
        <v>3572</v>
      </c>
      <c r="DE6" s="594"/>
      <c r="DF6" s="594"/>
      <c r="DG6" s="594"/>
      <c r="DH6" s="594"/>
      <c r="DI6" s="594"/>
      <c r="DJ6" s="594"/>
      <c r="DK6" s="594"/>
      <c r="DL6" s="594"/>
      <c r="DM6" s="594"/>
      <c r="DN6" s="594"/>
      <c r="DO6" s="594"/>
      <c r="DP6" s="595"/>
      <c r="DQ6" s="602">
        <v>287459</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22030</v>
      </c>
      <c r="S7" s="594"/>
      <c r="T7" s="594"/>
      <c r="U7" s="594"/>
      <c r="V7" s="594"/>
      <c r="W7" s="594"/>
      <c r="X7" s="594"/>
      <c r="Y7" s="595"/>
      <c r="Z7" s="596">
        <v>0.1</v>
      </c>
      <c r="AA7" s="596"/>
      <c r="AB7" s="596"/>
      <c r="AC7" s="596"/>
      <c r="AD7" s="597">
        <v>22030</v>
      </c>
      <c r="AE7" s="597"/>
      <c r="AF7" s="597"/>
      <c r="AG7" s="597"/>
      <c r="AH7" s="597"/>
      <c r="AI7" s="597"/>
      <c r="AJ7" s="597"/>
      <c r="AK7" s="597"/>
      <c r="AL7" s="598">
        <v>0.2</v>
      </c>
      <c r="AM7" s="599"/>
      <c r="AN7" s="599"/>
      <c r="AO7" s="600"/>
      <c r="AP7" s="590" t="s">
        <v>215</v>
      </c>
      <c r="AQ7" s="591"/>
      <c r="AR7" s="591"/>
      <c r="AS7" s="591"/>
      <c r="AT7" s="591"/>
      <c r="AU7" s="591"/>
      <c r="AV7" s="591"/>
      <c r="AW7" s="591"/>
      <c r="AX7" s="591"/>
      <c r="AY7" s="591"/>
      <c r="AZ7" s="591"/>
      <c r="BA7" s="591"/>
      <c r="BB7" s="591"/>
      <c r="BC7" s="591"/>
      <c r="BD7" s="591"/>
      <c r="BE7" s="591"/>
      <c r="BF7" s="592"/>
      <c r="BG7" s="593">
        <v>3165750</v>
      </c>
      <c r="BH7" s="594"/>
      <c r="BI7" s="594"/>
      <c r="BJ7" s="594"/>
      <c r="BK7" s="594"/>
      <c r="BL7" s="594"/>
      <c r="BM7" s="594"/>
      <c r="BN7" s="595"/>
      <c r="BO7" s="596">
        <v>41</v>
      </c>
      <c r="BP7" s="596"/>
      <c r="BQ7" s="596"/>
      <c r="BR7" s="596"/>
      <c r="BS7" s="597">
        <v>58373</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2323179</v>
      </c>
      <c r="CS7" s="594"/>
      <c r="CT7" s="594"/>
      <c r="CU7" s="594"/>
      <c r="CV7" s="594"/>
      <c r="CW7" s="594"/>
      <c r="CX7" s="594"/>
      <c r="CY7" s="595"/>
      <c r="CZ7" s="596">
        <v>9.8000000000000007</v>
      </c>
      <c r="DA7" s="596"/>
      <c r="DB7" s="596"/>
      <c r="DC7" s="596"/>
      <c r="DD7" s="602">
        <v>32223</v>
      </c>
      <c r="DE7" s="594"/>
      <c r="DF7" s="594"/>
      <c r="DG7" s="594"/>
      <c r="DH7" s="594"/>
      <c r="DI7" s="594"/>
      <c r="DJ7" s="594"/>
      <c r="DK7" s="594"/>
      <c r="DL7" s="594"/>
      <c r="DM7" s="594"/>
      <c r="DN7" s="594"/>
      <c r="DO7" s="594"/>
      <c r="DP7" s="595"/>
      <c r="DQ7" s="602">
        <v>1834051</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97497</v>
      </c>
      <c r="S8" s="594"/>
      <c r="T8" s="594"/>
      <c r="U8" s="594"/>
      <c r="V8" s="594"/>
      <c r="W8" s="594"/>
      <c r="X8" s="594"/>
      <c r="Y8" s="595"/>
      <c r="Z8" s="596">
        <v>0.4</v>
      </c>
      <c r="AA8" s="596"/>
      <c r="AB8" s="596"/>
      <c r="AC8" s="596"/>
      <c r="AD8" s="597">
        <v>97497</v>
      </c>
      <c r="AE8" s="597"/>
      <c r="AF8" s="597"/>
      <c r="AG8" s="597"/>
      <c r="AH8" s="597"/>
      <c r="AI8" s="597"/>
      <c r="AJ8" s="597"/>
      <c r="AK8" s="597"/>
      <c r="AL8" s="598">
        <v>0.7</v>
      </c>
      <c r="AM8" s="599"/>
      <c r="AN8" s="599"/>
      <c r="AO8" s="600"/>
      <c r="AP8" s="590" t="s">
        <v>218</v>
      </c>
      <c r="AQ8" s="591"/>
      <c r="AR8" s="591"/>
      <c r="AS8" s="591"/>
      <c r="AT8" s="591"/>
      <c r="AU8" s="591"/>
      <c r="AV8" s="591"/>
      <c r="AW8" s="591"/>
      <c r="AX8" s="591"/>
      <c r="AY8" s="591"/>
      <c r="AZ8" s="591"/>
      <c r="BA8" s="591"/>
      <c r="BB8" s="591"/>
      <c r="BC8" s="591"/>
      <c r="BD8" s="591"/>
      <c r="BE8" s="591"/>
      <c r="BF8" s="592"/>
      <c r="BG8" s="593">
        <v>96889</v>
      </c>
      <c r="BH8" s="594"/>
      <c r="BI8" s="594"/>
      <c r="BJ8" s="594"/>
      <c r="BK8" s="594"/>
      <c r="BL8" s="594"/>
      <c r="BM8" s="594"/>
      <c r="BN8" s="595"/>
      <c r="BO8" s="596">
        <v>1.3</v>
      </c>
      <c r="BP8" s="596"/>
      <c r="BQ8" s="596"/>
      <c r="BR8" s="596"/>
      <c r="BS8" s="602" t="s">
        <v>219</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9391261</v>
      </c>
      <c r="CS8" s="594"/>
      <c r="CT8" s="594"/>
      <c r="CU8" s="594"/>
      <c r="CV8" s="594"/>
      <c r="CW8" s="594"/>
      <c r="CX8" s="594"/>
      <c r="CY8" s="595"/>
      <c r="CZ8" s="596">
        <v>39.5</v>
      </c>
      <c r="DA8" s="596"/>
      <c r="DB8" s="596"/>
      <c r="DC8" s="596"/>
      <c r="DD8" s="602">
        <v>25382</v>
      </c>
      <c r="DE8" s="594"/>
      <c r="DF8" s="594"/>
      <c r="DG8" s="594"/>
      <c r="DH8" s="594"/>
      <c r="DI8" s="594"/>
      <c r="DJ8" s="594"/>
      <c r="DK8" s="594"/>
      <c r="DL8" s="594"/>
      <c r="DM8" s="594"/>
      <c r="DN8" s="594"/>
      <c r="DO8" s="594"/>
      <c r="DP8" s="595"/>
      <c r="DQ8" s="602">
        <v>4693943</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52914</v>
      </c>
      <c r="S9" s="594"/>
      <c r="T9" s="594"/>
      <c r="U9" s="594"/>
      <c r="V9" s="594"/>
      <c r="W9" s="594"/>
      <c r="X9" s="594"/>
      <c r="Y9" s="595"/>
      <c r="Z9" s="596">
        <v>0.2</v>
      </c>
      <c r="AA9" s="596"/>
      <c r="AB9" s="596"/>
      <c r="AC9" s="596"/>
      <c r="AD9" s="597">
        <v>52914</v>
      </c>
      <c r="AE9" s="597"/>
      <c r="AF9" s="597"/>
      <c r="AG9" s="597"/>
      <c r="AH9" s="597"/>
      <c r="AI9" s="597"/>
      <c r="AJ9" s="597"/>
      <c r="AK9" s="597"/>
      <c r="AL9" s="598">
        <v>0.4</v>
      </c>
      <c r="AM9" s="599"/>
      <c r="AN9" s="599"/>
      <c r="AO9" s="600"/>
      <c r="AP9" s="590" t="s">
        <v>222</v>
      </c>
      <c r="AQ9" s="591"/>
      <c r="AR9" s="591"/>
      <c r="AS9" s="591"/>
      <c r="AT9" s="591"/>
      <c r="AU9" s="591"/>
      <c r="AV9" s="591"/>
      <c r="AW9" s="591"/>
      <c r="AX9" s="591"/>
      <c r="AY9" s="591"/>
      <c r="AZ9" s="591"/>
      <c r="BA9" s="591"/>
      <c r="BB9" s="591"/>
      <c r="BC9" s="591"/>
      <c r="BD9" s="591"/>
      <c r="BE9" s="591"/>
      <c r="BF9" s="592"/>
      <c r="BG9" s="593">
        <v>2570774</v>
      </c>
      <c r="BH9" s="594"/>
      <c r="BI9" s="594"/>
      <c r="BJ9" s="594"/>
      <c r="BK9" s="594"/>
      <c r="BL9" s="594"/>
      <c r="BM9" s="594"/>
      <c r="BN9" s="595"/>
      <c r="BO9" s="596">
        <v>33.299999999999997</v>
      </c>
      <c r="BP9" s="596"/>
      <c r="BQ9" s="596"/>
      <c r="BR9" s="596"/>
      <c r="BS9" s="602" t="s">
        <v>219</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1621113</v>
      </c>
      <c r="CS9" s="594"/>
      <c r="CT9" s="594"/>
      <c r="CU9" s="594"/>
      <c r="CV9" s="594"/>
      <c r="CW9" s="594"/>
      <c r="CX9" s="594"/>
      <c r="CY9" s="595"/>
      <c r="CZ9" s="596">
        <v>6.8</v>
      </c>
      <c r="DA9" s="596"/>
      <c r="DB9" s="596"/>
      <c r="DC9" s="596"/>
      <c r="DD9" s="602">
        <v>129726</v>
      </c>
      <c r="DE9" s="594"/>
      <c r="DF9" s="594"/>
      <c r="DG9" s="594"/>
      <c r="DH9" s="594"/>
      <c r="DI9" s="594"/>
      <c r="DJ9" s="594"/>
      <c r="DK9" s="594"/>
      <c r="DL9" s="594"/>
      <c r="DM9" s="594"/>
      <c r="DN9" s="594"/>
      <c r="DO9" s="594"/>
      <c r="DP9" s="595"/>
      <c r="DQ9" s="602">
        <v>1207075</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732083</v>
      </c>
      <c r="S10" s="594"/>
      <c r="T10" s="594"/>
      <c r="U10" s="594"/>
      <c r="V10" s="594"/>
      <c r="W10" s="594"/>
      <c r="X10" s="594"/>
      <c r="Y10" s="595"/>
      <c r="Z10" s="596">
        <v>2.9</v>
      </c>
      <c r="AA10" s="596"/>
      <c r="AB10" s="596"/>
      <c r="AC10" s="596"/>
      <c r="AD10" s="597">
        <v>732083</v>
      </c>
      <c r="AE10" s="597"/>
      <c r="AF10" s="597"/>
      <c r="AG10" s="597"/>
      <c r="AH10" s="597"/>
      <c r="AI10" s="597"/>
      <c r="AJ10" s="597"/>
      <c r="AK10" s="597"/>
      <c r="AL10" s="598">
        <v>5.5</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139938</v>
      </c>
      <c r="BH10" s="594"/>
      <c r="BI10" s="594"/>
      <c r="BJ10" s="594"/>
      <c r="BK10" s="594"/>
      <c r="BL10" s="594"/>
      <c r="BM10" s="594"/>
      <c r="BN10" s="595"/>
      <c r="BO10" s="596">
        <v>1.8</v>
      </c>
      <c r="BP10" s="596"/>
      <c r="BQ10" s="596"/>
      <c r="BR10" s="596"/>
      <c r="BS10" s="602" t="s">
        <v>219</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19024</v>
      </c>
      <c r="CS10" s="594"/>
      <c r="CT10" s="594"/>
      <c r="CU10" s="594"/>
      <c r="CV10" s="594"/>
      <c r="CW10" s="594"/>
      <c r="CX10" s="594"/>
      <c r="CY10" s="595"/>
      <c r="CZ10" s="596">
        <v>0.1</v>
      </c>
      <c r="DA10" s="596"/>
      <c r="DB10" s="596"/>
      <c r="DC10" s="596"/>
      <c r="DD10" s="602" t="s">
        <v>219</v>
      </c>
      <c r="DE10" s="594"/>
      <c r="DF10" s="594"/>
      <c r="DG10" s="594"/>
      <c r="DH10" s="594"/>
      <c r="DI10" s="594"/>
      <c r="DJ10" s="594"/>
      <c r="DK10" s="594"/>
      <c r="DL10" s="594"/>
      <c r="DM10" s="594"/>
      <c r="DN10" s="594"/>
      <c r="DO10" s="594"/>
      <c r="DP10" s="595"/>
      <c r="DQ10" s="602">
        <v>19024</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v>49756</v>
      </c>
      <c r="S11" s="594"/>
      <c r="T11" s="594"/>
      <c r="U11" s="594"/>
      <c r="V11" s="594"/>
      <c r="W11" s="594"/>
      <c r="X11" s="594"/>
      <c r="Y11" s="595"/>
      <c r="Z11" s="596">
        <v>0.2</v>
      </c>
      <c r="AA11" s="596"/>
      <c r="AB11" s="596"/>
      <c r="AC11" s="596"/>
      <c r="AD11" s="597">
        <v>49756</v>
      </c>
      <c r="AE11" s="597"/>
      <c r="AF11" s="597"/>
      <c r="AG11" s="597"/>
      <c r="AH11" s="597"/>
      <c r="AI11" s="597"/>
      <c r="AJ11" s="597"/>
      <c r="AK11" s="597"/>
      <c r="AL11" s="598">
        <v>0.4</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358149</v>
      </c>
      <c r="BH11" s="594"/>
      <c r="BI11" s="594"/>
      <c r="BJ11" s="594"/>
      <c r="BK11" s="594"/>
      <c r="BL11" s="594"/>
      <c r="BM11" s="594"/>
      <c r="BN11" s="595"/>
      <c r="BO11" s="596">
        <v>4.5999999999999996</v>
      </c>
      <c r="BP11" s="596"/>
      <c r="BQ11" s="596"/>
      <c r="BR11" s="596"/>
      <c r="BS11" s="602">
        <v>58373</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359580</v>
      </c>
      <c r="CS11" s="594"/>
      <c r="CT11" s="594"/>
      <c r="CU11" s="594"/>
      <c r="CV11" s="594"/>
      <c r="CW11" s="594"/>
      <c r="CX11" s="594"/>
      <c r="CY11" s="595"/>
      <c r="CZ11" s="596">
        <v>1.5</v>
      </c>
      <c r="DA11" s="596"/>
      <c r="DB11" s="596"/>
      <c r="DC11" s="596"/>
      <c r="DD11" s="602">
        <v>81549</v>
      </c>
      <c r="DE11" s="594"/>
      <c r="DF11" s="594"/>
      <c r="DG11" s="594"/>
      <c r="DH11" s="594"/>
      <c r="DI11" s="594"/>
      <c r="DJ11" s="594"/>
      <c r="DK11" s="594"/>
      <c r="DL11" s="594"/>
      <c r="DM11" s="594"/>
      <c r="DN11" s="594"/>
      <c r="DO11" s="594"/>
      <c r="DP11" s="595"/>
      <c r="DQ11" s="602">
        <v>296180</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219</v>
      </c>
      <c r="S12" s="594"/>
      <c r="T12" s="594"/>
      <c r="U12" s="594"/>
      <c r="V12" s="594"/>
      <c r="W12" s="594"/>
      <c r="X12" s="594"/>
      <c r="Y12" s="595"/>
      <c r="Z12" s="596" t="s">
        <v>219</v>
      </c>
      <c r="AA12" s="596"/>
      <c r="AB12" s="596"/>
      <c r="AC12" s="596"/>
      <c r="AD12" s="597" t="s">
        <v>219</v>
      </c>
      <c r="AE12" s="597"/>
      <c r="AF12" s="597"/>
      <c r="AG12" s="597"/>
      <c r="AH12" s="597"/>
      <c r="AI12" s="597"/>
      <c r="AJ12" s="597"/>
      <c r="AK12" s="597"/>
      <c r="AL12" s="598" t="s">
        <v>219</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3436251</v>
      </c>
      <c r="BH12" s="594"/>
      <c r="BI12" s="594"/>
      <c r="BJ12" s="594"/>
      <c r="BK12" s="594"/>
      <c r="BL12" s="594"/>
      <c r="BM12" s="594"/>
      <c r="BN12" s="595"/>
      <c r="BO12" s="596">
        <v>44.5</v>
      </c>
      <c r="BP12" s="596"/>
      <c r="BQ12" s="596"/>
      <c r="BR12" s="596"/>
      <c r="BS12" s="602" t="s">
        <v>219</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149126</v>
      </c>
      <c r="CS12" s="594"/>
      <c r="CT12" s="594"/>
      <c r="CU12" s="594"/>
      <c r="CV12" s="594"/>
      <c r="CW12" s="594"/>
      <c r="CX12" s="594"/>
      <c r="CY12" s="595"/>
      <c r="CZ12" s="596">
        <v>0.6</v>
      </c>
      <c r="DA12" s="596"/>
      <c r="DB12" s="596"/>
      <c r="DC12" s="596"/>
      <c r="DD12" s="602" t="s">
        <v>219</v>
      </c>
      <c r="DE12" s="594"/>
      <c r="DF12" s="594"/>
      <c r="DG12" s="594"/>
      <c r="DH12" s="594"/>
      <c r="DI12" s="594"/>
      <c r="DJ12" s="594"/>
      <c r="DK12" s="594"/>
      <c r="DL12" s="594"/>
      <c r="DM12" s="594"/>
      <c r="DN12" s="594"/>
      <c r="DO12" s="594"/>
      <c r="DP12" s="595"/>
      <c r="DQ12" s="602">
        <v>146319</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20284</v>
      </c>
      <c r="S13" s="594"/>
      <c r="T13" s="594"/>
      <c r="U13" s="594"/>
      <c r="V13" s="594"/>
      <c r="W13" s="594"/>
      <c r="X13" s="594"/>
      <c r="Y13" s="595"/>
      <c r="Z13" s="596">
        <v>0.1</v>
      </c>
      <c r="AA13" s="596"/>
      <c r="AB13" s="596"/>
      <c r="AC13" s="596"/>
      <c r="AD13" s="597">
        <v>20284</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3410984</v>
      </c>
      <c r="BH13" s="594"/>
      <c r="BI13" s="594"/>
      <c r="BJ13" s="594"/>
      <c r="BK13" s="594"/>
      <c r="BL13" s="594"/>
      <c r="BM13" s="594"/>
      <c r="BN13" s="595"/>
      <c r="BO13" s="596">
        <v>44.2</v>
      </c>
      <c r="BP13" s="596"/>
      <c r="BQ13" s="596"/>
      <c r="BR13" s="596"/>
      <c r="BS13" s="602" t="s">
        <v>219</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2897325</v>
      </c>
      <c r="CS13" s="594"/>
      <c r="CT13" s="594"/>
      <c r="CU13" s="594"/>
      <c r="CV13" s="594"/>
      <c r="CW13" s="594"/>
      <c r="CX13" s="594"/>
      <c r="CY13" s="595"/>
      <c r="CZ13" s="596">
        <v>12.2</v>
      </c>
      <c r="DA13" s="596"/>
      <c r="DB13" s="596"/>
      <c r="DC13" s="596"/>
      <c r="DD13" s="602">
        <v>620228</v>
      </c>
      <c r="DE13" s="594"/>
      <c r="DF13" s="594"/>
      <c r="DG13" s="594"/>
      <c r="DH13" s="594"/>
      <c r="DI13" s="594"/>
      <c r="DJ13" s="594"/>
      <c r="DK13" s="594"/>
      <c r="DL13" s="594"/>
      <c r="DM13" s="594"/>
      <c r="DN13" s="594"/>
      <c r="DO13" s="594"/>
      <c r="DP13" s="595"/>
      <c r="DQ13" s="602">
        <v>2350453</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219</v>
      </c>
      <c r="S14" s="594"/>
      <c r="T14" s="594"/>
      <c r="U14" s="594"/>
      <c r="V14" s="594"/>
      <c r="W14" s="594"/>
      <c r="X14" s="594"/>
      <c r="Y14" s="595"/>
      <c r="Z14" s="596" t="s">
        <v>219</v>
      </c>
      <c r="AA14" s="596"/>
      <c r="AB14" s="596"/>
      <c r="AC14" s="596"/>
      <c r="AD14" s="597" t="s">
        <v>219</v>
      </c>
      <c r="AE14" s="597"/>
      <c r="AF14" s="597"/>
      <c r="AG14" s="597"/>
      <c r="AH14" s="597"/>
      <c r="AI14" s="597"/>
      <c r="AJ14" s="597"/>
      <c r="AK14" s="597"/>
      <c r="AL14" s="598" t="s">
        <v>219</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131909</v>
      </c>
      <c r="BH14" s="594"/>
      <c r="BI14" s="594"/>
      <c r="BJ14" s="594"/>
      <c r="BK14" s="594"/>
      <c r="BL14" s="594"/>
      <c r="BM14" s="594"/>
      <c r="BN14" s="595"/>
      <c r="BO14" s="596">
        <v>1.7</v>
      </c>
      <c r="BP14" s="596"/>
      <c r="BQ14" s="596"/>
      <c r="BR14" s="596"/>
      <c r="BS14" s="602" t="s">
        <v>219</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962338</v>
      </c>
      <c r="CS14" s="594"/>
      <c r="CT14" s="594"/>
      <c r="CU14" s="594"/>
      <c r="CV14" s="594"/>
      <c r="CW14" s="594"/>
      <c r="CX14" s="594"/>
      <c r="CY14" s="595"/>
      <c r="CZ14" s="596">
        <v>4</v>
      </c>
      <c r="DA14" s="596"/>
      <c r="DB14" s="596"/>
      <c r="DC14" s="596"/>
      <c r="DD14" s="602">
        <v>31104</v>
      </c>
      <c r="DE14" s="594"/>
      <c r="DF14" s="594"/>
      <c r="DG14" s="594"/>
      <c r="DH14" s="594"/>
      <c r="DI14" s="594"/>
      <c r="DJ14" s="594"/>
      <c r="DK14" s="594"/>
      <c r="DL14" s="594"/>
      <c r="DM14" s="594"/>
      <c r="DN14" s="594"/>
      <c r="DO14" s="594"/>
      <c r="DP14" s="595"/>
      <c r="DQ14" s="602">
        <v>938164</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34095</v>
      </c>
      <c r="S15" s="594"/>
      <c r="T15" s="594"/>
      <c r="U15" s="594"/>
      <c r="V15" s="594"/>
      <c r="W15" s="594"/>
      <c r="X15" s="594"/>
      <c r="Y15" s="595"/>
      <c r="Z15" s="596">
        <v>0.1</v>
      </c>
      <c r="AA15" s="596"/>
      <c r="AB15" s="596"/>
      <c r="AC15" s="596"/>
      <c r="AD15" s="597">
        <v>34095</v>
      </c>
      <c r="AE15" s="597"/>
      <c r="AF15" s="597"/>
      <c r="AG15" s="597"/>
      <c r="AH15" s="597"/>
      <c r="AI15" s="597"/>
      <c r="AJ15" s="597"/>
      <c r="AK15" s="597"/>
      <c r="AL15" s="598">
        <v>0.3</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465009</v>
      </c>
      <c r="BH15" s="594"/>
      <c r="BI15" s="594"/>
      <c r="BJ15" s="594"/>
      <c r="BK15" s="594"/>
      <c r="BL15" s="594"/>
      <c r="BM15" s="594"/>
      <c r="BN15" s="595"/>
      <c r="BO15" s="596">
        <v>6</v>
      </c>
      <c r="BP15" s="596"/>
      <c r="BQ15" s="596"/>
      <c r="BR15" s="596"/>
      <c r="BS15" s="602" t="s">
        <v>219</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3007379</v>
      </c>
      <c r="CS15" s="594"/>
      <c r="CT15" s="594"/>
      <c r="CU15" s="594"/>
      <c r="CV15" s="594"/>
      <c r="CW15" s="594"/>
      <c r="CX15" s="594"/>
      <c r="CY15" s="595"/>
      <c r="CZ15" s="596">
        <v>12.7</v>
      </c>
      <c r="DA15" s="596"/>
      <c r="DB15" s="596"/>
      <c r="DC15" s="596"/>
      <c r="DD15" s="602">
        <v>791750</v>
      </c>
      <c r="DE15" s="594"/>
      <c r="DF15" s="594"/>
      <c r="DG15" s="594"/>
      <c r="DH15" s="594"/>
      <c r="DI15" s="594"/>
      <c r="DJ15" s="594"/>
      <c r="DK15" s="594"/>
      <c r="DL15" s="594"/>
      <c r="DM15" s="594"/>
      <c r="DN15" s="594"/>
      <c r="DO15" s="594"/>
      <c r="DP15" s="595"/>
      <c r="DQ15" s="602">
        <v>2256563</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5650752</v>
      </c>
      <c r="S16" s="594"/>
      <c r="T16" s="594"/>
      <c r="U16" s="594"/>
      <c r="V16" s="594"/>
      <c r="W16" s="594"/>
      <c r="X16" s="594"/>
      <c r="Y16" s="595"/>
      <c r="Z16" s="596">
        <v>22.6</v>
      </c>
      <c r="AA16" s="596"/>
      <c r="AB16" s="596"/>
      <c r="AC16" s="596"/>
      <c r="AD16" s="597">
        <v>4812472</v>
      </c>
      <c r="AE16" s="597"/>
      <c r="AF16" s="597"/>
      <c r="AG16" s="597"/>
      <c r="AH16" s="597"/>
      <c r="AI16" s="597"/>
      <c r="AJ16" s="597"/>
      <c r="AK16" s="597"/>
      <c r="AL16" s="598">
        <v>36.299999999999997</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219</v>
      </c>
      <c r="BH16" s="594"/>
      <c r="BI16" s="594"/>
      <c r="BJ16" s="594"/>
      <c r="BK16" s="594"/>
      <c r="BL16" s="594"/>
      <c r="BM16" s="594"/>
      <c r="BN16" s="595"/>
      <c r="BO16" s="596" t="s">
        <v>219</v>
      </c>
      <c r="BP16" s="596"/>
      <c r="BQ16" s="596"/>
      <c r="BR16" s="596"/>
      <c r="BS16" s="602" t="s">
        <v>219</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16415</v>
      </c>
      <c r="CS16" s="594"/>
      <c r="CT16" s="594"/>
      <c r="CU16" s="594"/>
      <c r="CV16" s="594"/>
      <c r="CW16" s="594"/>
      <c r="CX16" s="594"/>
      <c r="CY16" s="595"/>
      <c r="CZ16" s="596">
        <v>0.1</v>
      </c>
      <c r="DA16" s="596"/>
      <c r="DB16" s="596"/>
      <c r="DC16" s="596"/>
      <c r="DD16" s="602" t="s">
        <v>219</v>
      </c>
      <c r="DE16" s="594"/>
      <c r="DF16" s="594"/>
      <c r="DG16" s="594"/>
      <c r="DH16" s="594"/>
      <c r="DI16" s="594"/>
      <c r="DJ16" s="594"/>
      <c r="DK16" s="594"/>
      <c r="DL16" s="594"/>
      <c r="DM16" s="594"/>
      <c r="DN16" s="594"/>
      <c r="DO16" s="594"/>
      <c r="DP16" s="595"/>
      <c r="DQ16" s="602">
        <v>4848</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4812472</v>
      </c>
      <c r="S17" s="594"/>
      <c r="T17" s="594"/>
      <c r="U17" s="594"/>
      <c r="V17" s="594"/>
      <c r="W17" s="594"/>
      <c r="X17" s="594"/>
      <c r="Y17" s="595"/>
      <c r="Z17" s="596">
        <v>19.2</v>
      </c>
      <c r="AA17" s="596"/>
      <c r="AB17" s="596"/>
      <c r="AC17" s="596"/>
      <c r="AD17" s="597">
        <v>4812472</v>
      </c>
      <c r="AE17" s="597"/>
      <c r="AF17" s="597"/>
      <c r="AG17" s="597"/>
      <c r="AH17" s="597"/>
      <c r="AI17" s="597"/>
      <c r="AJ17" s="597"/>
      <c r="AK17" s="597"/>
      <c r="AL17" s="598">
        <v>36.299999999999997</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219</v>
      </c>
      <c r="BH17" s="594"/>
      <c r="BI17" s="594"/>
      <c r="BJ17" s="594"/>
      <c r="BK17" s="594"/>
      <c r="BL17" s="594"/>
      <c r="BM17" s="594"/>
      <c r="BN17" s="595"/>
      <c r="BO17" s="596" t="s">
        <v>219</v>
      </c>
      <c r="BP17" s="596"/>
      <c r="BQ17" s="596"/>
      <c r="BR17" s="596"/>
      <c r="BS17" s="602" t="s">
        <v>219</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2731197</v>
      </c>
      <c r="CS17" s="594"/>
      <c r="CT17" s="594"/>
      <c r="CU17" s="594"/>
      <c r="CV17" s="594"/>
      <c r="CW17" s="594"/>
      <c r="CX17" s="594"/>
      <c r="CY17" s="595"/>
      <c r="CZ17" s="596">
        <v>11.5</v>
      </c>
      <c r="DA17" s="596"/>
      <c r="DB17" s="596"/>
      <c r="DC17" s="596"/>
      <c r="DD17" s="602" t="s">
        <v>219</v>
      </c>
      <c r="DE17" s="594"/>
      <c r="DF17" s="594"/>
      <c r="DG17" s="594"/>
      <c r="DH17" s="594"/>
      <c r="DI17" s="594"/>
      <c r="DJ17" s="594"/>
      <c r="DK17" s="594"/>
      <c r="DL17" s="594"/>
      <c r="DM17" s="594"/>
      <c r="DN17" s="594"/>
      <c r="DO17" s="594"/>
      <c r="DP17" s="595"/>
      <c r="DQ17" s="602">
        <v>2707902</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838280</v>
      </c>
      <c r="S18" s="594"/>
      <c r="T18" s="594"/>
      <c r="U18" s="594"/>
      <c r="V18" s="594"/>
      <c r="W18" s="594"/>
      <c r="X18" s="594"/>
      <c r="Y18" s="595"/>
      <c r="Z18" s="596">
        <v>3.4</v>
      </c>
      <c r="AA18" s="596"/>
      <c r="AB18" s="596"/>
      <c r="AC18" s="596"/>
      <c r="AD18" s="597" t="s">
        <v>219</v>
      </c>
      <c r="AE18" s="597"/>
      <c r="AF18" s="597"/>
      <c r="AG18" s="597"/>
      <c r="AH18" s="597"/>
      <c r="AI18" s="597"/>
      <c r="AJ18" s="597"/>
      <c r="AK18" s="597"/>
      <c r="AL18" s="598" t="s">
        <v>219</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219</v>
      </c>
      <c r="BH18" s="594"/>
      <c r="BI18" s="594"/>
      <c r="BJ18" s="594"/>
      <c r="BK18" s="594"/>
      <c r="BL18" s="594"/>
      <c r="BM18" s="594"/>
      <c r="BN18" s="595"/>
      <c r="BO18" s="596" t="s">
        <v>219</v>
      </c>
      <c r="BP18" s="596"/>
      <c r="BQ18" s="596"/>
      <c r="BR18" s="596"/>
      <c r="BS18" s="602" t="s">
        <v>219</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219</v>
      </c>
      <c r="CS18" s="594"/>
      <c r="CT18" s="594"/>
      <c r="CU18" s="594"/>
      <c r="CV18" s="594"/>
      <c r="CW18" s="594"/>
      <c r="CX18" s="594"/>
      <c r="CY18" s="595"/>
      <c r="CZ18" s="596" t="s">
        <v>219</v>
      </c>
      <c r="DA18" s="596"/>
      <c r="DB18" s="596"/>
      <c r="DC18" s="596"/>
      <c r="DD18" s="602" t="s">
        <v>219</v>
      </c>
      <c r="DE18" s="594"/>
      <c r="DF18" s="594"/>
      <c r="DG18" s="594"/>
      <c r="DH18" s="594"/>
      <c r="DI18" s="594"/>
      <c r="DJ18" s="594"/>
      <c r="DK18" s="594"/>
      <c r="DL18" s="594"/>
      <c r="DM18" s="594"/>
      <c r="DN18" s="594"/>
      <c r="DO18" s="594"/>
      <c r="DP18" s="595"/>
      <c r="DQ18" s="602" t="s">
        <v>219</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t="s">
        <v>219</v>
      </c>
      <c r="S19" s="594"/>
      <c r="T19" s="594"/>
      <c r="U19" s="594"/>
      <c r="V19" s="594"/>
      <c r="W19" s="594"/>
      <c r="X19" s="594"/>
      <c r="Y19" s="595"/>
      <c r="Z19" s="596" t="s">
        <v>219</v>
      </c>
      <c r="AA19" s="596"/>
      <c r="AB19" s="596"/>
      <c r="AC19" s="596"/>
      <c r="AD19" s="597" t="s">
        <v>219</v>
      </c>
      <c r="AE19" s="597"/>
      <c r="AF19" s="597"/>
      <c r="AG19" s="597"/>
      <c r="AH19" s="597"/>
      <c r="AI19" s="597"/>
      <c r="AJ19" s="597"/>
      <c r="AK19" s="597"/>
      <c r="AL19" s="598" t="s">
        <v>219</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523299</v>
      </c>
      <c r="BH19" s="594"/>
      <c r="BI19" s="594"/>
      <c r="BJ19" s="594"/>
      <c r="BK19" s="594"/>
      <c r="BL19" s="594"/>
      <c r="BM19" s="594"/>
      <c r="BN19" s="595"/>
      <c r="BO19" s="596">
        <v>6.8</v>
      </c>
      <c r="BP19" s="596"/>
      <c r="BQ19" s="596"/>
      <c r="BR19" s="596"/>
      <c r="BS19" s="602" t="s">
        <v>219</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219</v>
      </c>
      <c r="CS19" s="594"/>
      <c r="CT19" s="594"/>
      <c r="CU19" s="594"/>
      <c r="CV19" s="594"/>
      <c r="CW19" s="594"/>
      <c r="CX19" s="594"/>
      <c r="CY19" s="595"/>
      <c r="CZ19" s="596" t="s">
        <v>219</v>
      </c>
      <c r="DA19" s="596"/>
      <c r="DB19" s="596"/>
      <c r="DC19" s="596"/>
      <c r="DD19" s="602" t="s">
        <v>219</v>
      </c>
      <c r="DE19" s="594"/>
      <c r="DF19" s="594"/>
      <c r="DG19" s="594"/>
      <c r="DH19" s="594"/>
      <c r="DI19" s="594"/>
      <c r="DJ19" s="594"/>
      <c r="DK19" s="594"/>
      <c r="DL19" s="594"/>
      <c r="DM19" s="594"/>
      <c r="DN19" s="594"/>
      <c r="DO19" s="594"/>
      <c r="DP19" s="595"/>
      <c r="DQ19" s="602" t="s">
        <v>219</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14535451</v>
      </c>
      <c r="S20" s="594"/>
      <c r="T20" s="594"/>
      <c r="U20" s="594"/>
      <c r="V20" s="594"/>
      <c r="W20" s="594"/>
      <c r="X20" s="594"/>
      <c r="Y20" s="595"/>
      <c r="Z20" s="596">
        <v>58.1</v>
      </c>
      <c r="AA20" s="596"/>
      <c r="AB20" s="596"/>
      <c r="AC20" s="596"/>
      <c r="AD20" s="597">
        <v>13173872</v>
      </c>
      <c r="AE20" s="597"/>
      <c r="AF20" s="597"/>
      <c r="AG20" s="597"/>
      <c r="AH20" s="597"/>
      <c r="AI20" s="597"/>
      <c r="AJ20" s="597"/>
      <c r="AK20" s="597"/>
      <c r="AL20" s="598">
        <v>99.5</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523299</v>
      </c>
      <c r="BH20" s="594"/>
      <c r="BI20" s="594"/>
      <c r="BJ20" s="594"/>
      <c r="BK20" s="594"/>
      <c r="BL20" s="594"/>
      <c r="BM20" s="594"/>
      <c r="BN20" s="595"/>
      <c r="BO20" s="596">
        <v>6.8</v>
      </c>
      <c r="BP20" s="596"/>
      <c r="BQ20" s="596"/>
      <c r="BR20" s="596"/>
      <c r="BS20" s="602" t="s">
        <v>219</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23765396</v>
      </c>
      <c r="CS20" s="594"/>
      <c r="CT20" s="594"/>
      <c r="CU20" s="594"/>
      <c r="CV20" s="594"/>
      <c r="CW20" s="594"/>
      <c r="CX20" s="594"/>
      <c r="CY20" s="595"/>
      <c r="CZ20" s="596">
        <v>100</v>
      </c>
      <c r="DA20" s="596"/>
      <c r="DB20" s="596"/>
      <c r="DC20" s="596"/>
      <c r="DD20" s="602">
        <v>1715534</v>
      </c>
      <c r="DE20" s="594"/>
      <c r="DF20" s="594"/>
      <c r="DG20" s="594"/>
      <c r="DH20" s="594"/>
      <c r="DI20" s="594"/>
      <c r="DJ20" s="594"/>
      <c r="DK20" s="594"/>
      <c r="DL20" s="594"/>
      <c r="DM20" s="594"/>
      <c r="DN20" s="594"/>
      <c r="DO20" s="594"/>
      <c r="DP20" s="595"/>
      <c r="DQ20" s="602">
        <v>16741981</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7361</v>
      </c>
      <c r="S21" s="594"/>
      <c r="T21" s="594"/>
      <c r="U21" s="594"/>
      <c r="V21" s="594"/>
      <c r="W21" s="594"/>
      <c r="X21" s="594"/>
      <c r="Y21" s="595"/>
      <c r="Z21" s="596">
        <v>0</v>
      </c>
      <c r="AA21" s="596"/>
      <c r="AB21" s="596"/>
      <c r="AC21" s="596"/>
      <c r="AD21" s="597">
        <v>7361</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219</v>
      </c>
      <c r="BH21" s="594"/>
      <c r="BI21" s="594"/>
      <c r="BJ21" s="594"/>
      <c r="BK21" s="594"/>
      <c r="BL21" s="594"/>
      <c r="BM21" s="594"/>
      <c r="BN21" s="595"/>
      <c r="BO21" s="596" t="s">
        <v>219</v>
      </c>
      <c r="BP21" s="596"/>
      <c r="BQ21" s="596"/>
      <c r="BR21" s="596"/>
      <c r="BS21" s="602" t="s">
        <v>219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323099</v>
      </c>
      <c r="S22" s="594"/>
      <c r="T22" s="594"/>
      <c r="U22" s="594"/>
      <c r="V22" s="594"/>
      <c r="W22" s="594"/>
      <c r="X22" s="594"/>
      <c r="Y22" s="595"/>
      <c r="Z22" s="596">
        <v>1.3</v>
      </c>
      <c r="AA22" s="596"/>
      <c r="AB22" s="596"/>
      <c r="AC22" s="596"/>
      <c r="AD22" s="597" t="s">
        <v>219</v>
      </c>
      <c r="AE22" s="597"/>
      <c r="AF22" s="597"/>
      <c r="AG22" s="597"/>
      <c r="AH22" s="597"/>
      <c r="AI22" s="597"/>
      <c r="AJ22" s="597"/>
      <c r="AK22" s="597"/>
      <c r="AL22" s="598" t="s">
        <v>219</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219</v>
      </c>
      <c r="BH22" s="594"/>
      <c r="BI22" s="594"/>
      <c r="BJ22" s="594"/>
      <c r="BK22" s="594"/>
      <c r="BL22" s="594"/>
      <c r="BM22" s="594"/>
      <c r="BN22" s="595"/>
      <c r="BO22" s="596" t="s">
        <v>219</v>
      </c>
      <c r="BP22" s="596"/>
      <c r="BQ22" s="596"/>
      <c r="BR22" s="596"/>
      <c r="BS22" s="602" t="s">
        <v>219</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333769</v>
      </c>
      <c r="S23" s="594"/>
      <c r="T23" s="594"/>
      <c r="U23" s="594"/>
      <c r="V23" s="594"/>
      <c r="W23" s="594"/>
      <c r="X23" s="594"/>
      <c r="Y23" s="595"/>
      <c r="Z23" s="596">
        <v>1.3</v>
      </c>
      <c r="AA23" s="596"/>
      <c r="AB23" s="596"/>
      <c r="AC23" s="596"/>
      <c r="AD23" s="597">
        <v>21775</v>
      </c>
      <c r="AE23" s="597"/>
      <c r="AF23" s="597"/>
      <c r="AG23" s="597"/>
      <c r="AH23" s="597"/>
      <c r="AI23" s="597"/>
      <c r="AJ23" s="597"/>
      <c r="AK23" s="597"/>
      <c r="AL23" s="598">
        <v>0.2</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523299</v>
      </c>
      <c r="BH23" s="594"/>
      <c r="BI23" s="594"/>
      <c r="BJ23" s="594"/>
      <c r="BK23" s="594"/>
      <c r="BL23" s="594"/>
      <c r="BM23" s="594"/>
      <c r="BN23" s="595"/>
      <c r="BO23" s="596">
        <v>6.8</v>
      </c>
      <c r="BP23" s="596"/>
      <c r="BQ23" s="596"/>
      <c r="BR23" s="596"/>
      <c r="BS23" s="602" t="s">
        <v>219</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181493</v>
      </c>
      <c r="S24" s="594"/>
      <c r="T24" s="594"/>
      <c r="U24" s="594"/>
      <c r="V24" s="594"/>
      <c r="W24" s="594"/>
      <c r="X24" s="594"/>
      <c r="Y24" s="595"/>
      <c r="Z24" s="596">
        <v>0.7</v>
      </c>
      <c r="AA24" s="596"/>
      <c r="AB24" s="596"/>
      <c r="AC24" s="596"/>
      <c r="AD24" s="597" t="s">
        <v>219</v>
      </c>
      <c r="AE24" s="597"/>
      <c r="AF24" s="597"/>
      <c r="AG24" s="597"/>
      <c r="AH24" s="597"/>
      <c r="AI24" s="597"/>
      <c r="AJ24" s="597"/>
      <c r="AK24" s="597"/>
      <c r="AL24" s="598" t="s">
        <v>219</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219</v>
      </c>
      <c r="BH24" s="594"/>
      <c r="BI24" s="594"/>
      <c r="BJ24" s="594"/>
      <c r="BK24" s="594"/>
      <c r="BL24" s="594"/>
      <c r="BM24" s="594"/>
      <c r="BN24" s="595"/>
      <c r="BO24" s="596" t="s">
        <v>219</v>
      </c>
      <c r="BP24" s="596"/>
      <c r="BQ24" s="596"/>
      <c r="BR24" s="596"/>
      <c r="BS24" s="602" t="s">
        <v>219</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13575475</v>
      </c>
      <c r="CS24" s="583"/>
      <c r="CT24" s="583"/>
      <c r="CU24" s="583"/>
      <c r="CV24" s="583"/>
      <c r="CW24" s="583"/>
      <c r="CX24" s="583"/>
      <c r="CY24" s="584"/>
      <c r="CZ24" s="620">
        <v>57.1</v>
      </c>
      <c r="DA24" s="621"/>
      <c r="DB24" s="621"/>
      <c r="DC24" s="622"/>
      <c r="DD24" s="619">
        <v>8916999</v>
      </c>
      <c r="DE24" s="583"/>
      <c r="DF24" s="583"/>
      <c r="DG24" s="583"/>
      <c r="DH24" s="583"/>
      <c r="DI24" s="583"/>
      <c r="DJ24" s="583"/>
      <c r="DK24" s="584"/>
      <c r="DL24" s="619">
        <v>8777229</v>
      </c>
      <c r="DM24" s="583"/>
      <c r="DN24" s="583"/>
      <c r="DO24" s="583"/>
      <c r="DP24" s="583"/>
      <c r="DQ24" s="583"/>
      <c r="DR24" s="583"/>
      <c r="DS24" s="583"/>
      <c r="DT24" s="583"/>
      <c r="DU24" s="583"/>
      <c r="DV24" s="584"/>
      <c r="DW24" s="587">
        <v>60.9</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3434915</v>
      </c>
      <c r="S25" s="594"/>
      <c r="T25" s="594"/>
      <c r="U25" s="594"/>
      <c r="V25" s="594"/>
      <c r="W25" s="594"/>
      <c r="X25" s="594"/>
      <c r="Y25" s="595"/>
      <c r="Z25" s="596">
        <v>13.7</v>
      </c>
      <c r="AA25" s="596"/>
      <c r="AB25" s="596"/>
      <c r="AC25" s="596"/>
      <c r="AD25" s="597" t="s">
        <v>219</v>
      </c>
      <c r="AE25" s="597"/>
      <c r="AF25" s="597"/>
      <c r="AG25" s="597"/>
      <c r="AH25" s="597"/>
      <c r="AI25" s="597"/>
      <c r="AJ25" s="597"/>
      <c r="AK25" s="597"/>
      <c r="AL25" s="598" t="s">
        <v>219</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219</v>
      </c>
      <c r="BH25" s="594"/>
      <c r="BI25" s="594"/>
      <c r="BJ25" s="594"/>
      <c r="BK25" s="594"/>
      <c r="BL25" s="594"/>
      <c r="BM25" s="594"/>
      <c r="BN25" s="595"/>
      <c r="BO25" s="596" t="s">
        <v>219</v>
      </c>
      <c r="BP25" s="596"/>
      <c r="BQ25" s="596"/>
      <c r="BR25" s="596"/>
      <c r="BS25" s="602" t="s">
        <v>219</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5514799</v>
      </c>
      <c r="CS25" s="625"/>
      <c r="CT25" s="625"/>
      <c r="CU25" s="625"/>
      <c r="CV25" s="625"/>
      <c r="CW25" s="625"/>
      <c r="CX25" s="625"/>
      <c r="CY25" s="626"/>
      <c r="CZ25" s="627">
        <v>23.2</v>
      </c>
      <c r="DA25" s="628"/>
      <c r="DB25" s="628"/>
      <c r="DC25" s="629"/>
      <c r="DD25" s="602">
        <v>4789440</v>
      </c>
      <c r="DE25" s="625"/>
      <c r="DF25" s="625"/>
      <c r="DG25" s="625"/>
      <c r="DH25" s="625"/>
      <c r="DI25" s="625"/>
      <c r="DJ25" s="625"/>
      <c r="DK25" s="626"/>
      <c r="DL25" s="602">
        <v>4649870</v>
      </c>
      <c r="DM25" s="625"/>
      <c r="DN25" s="625"/>
      <c r="DO25" s="625"/>
      <c r="DP25" s="625"/>
      <c r="DQ25" s="625"/>
      <c r="DR25" s="625"/>
      <c r="DS25" s="625"/>
      <c r="DT25" s="625"/>
      <c r="DU25" s="625"/>
      <c r="DV25" s="626"/>
      <c r="DW25" s="598">
        <v>32.299999999999997</v>
      </c>
      <c r="DX25" s="623"/>
      <c r="DY25" s="623"/>
      <c r="DZ25" s="623"/>
      <c r="EA25" s="623"/>
      <c r="EB25" s="623"/>
      <c r="EC25" s="624"/>
    </row>
    <row r="26" spans="2:133" ht="11.25" customHeight="1">
      <c r="B26" s="630" t="s">
        <v>275</v>
      </c>
      <c r="C26" s="631"/>
      <c r="D26" s="631"/>
      <c r="E26" s="631"/>
      <c r="F26" s="631"/>
      <c r="G26" s="631"/>
      <c r="H26" s="631"/>
      <c r="I26" s="631"/>
      <c r="J26" s="631"/>
      <c r="K26" s="631"/>
      <c r="L26" s="631"/>
      <c r="M26" s="631"/>
      <c r="N26" s="631"/>
      <c r="O26" s="631"/>
      <c r="P26" s="631"/>
      <c r="Q26" s="632"/>
      <c r="R26" s="593" t="s">
        <v>219</v>
      </c>
      <c r="S26" s="594"/>
      <c r="T26" s="594"/>
      <c r="U26" s="594"/>
      <c r="V26" s="594"/>
      <c r="W26" s="594"/>
      <c r="X26" s="594"/>
      <c r="Y26" s="595"/>
      <c r="Z26" s="596" t="s">
        <v>219</v>
      </c>
      <c r="AA26" s="596"/>
      <c r="AB26" s="596"/>
      <c r="AC26" s="596"/>
      <c r="AD26" s="597" t="s">
        <v>219</v>
      </c>
      <c r="AE26" s="597"/>
      <c r="AF26" s="597"/>
      <c r="AG26" s="597"/>
      <c r="AH26" s="597"/>
      <c r="AI26" s="597"/>
      <c r="AJ26" s="597"/>
      <c r="AK26" s="597"/>
      <c r="AL26" s="598" t="s">
        <v>219</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219</v>
      </c>
      <c r="BH26" s="594"/>
      <c r="BI26" s="594"/>
      <c r="BJ26" s="594"/>
      <c r="BK26" s="594"/>
      <c r="BL26" s="594"/>
      <c r="BM26" s="594"/>
      <c r="BN26" s="595"/>
      <c r="BO26" s="596" t="s">
        <v>219</v>
      </c>
      <c r="BP26" s="596"/>
      <c r="BQ26" s="596"/>
      <c r="BR26" s="596"/>
      <c r="BS26" s="602" t="s">
        <v>219</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3808913</v>
      </c>
      <c r="CS26" s="594"/>
      <c r="CT26" s="594"/>
      <c r="CU26" s="594"/>
      <c r="CV26" s="594"/>
      <c r="CW26" s="594"/>
      <c r="CX26" s="594"/>
      <c r="CY26" s="595"/>
      <c r="CZ26" s="627">
        <v>16</v>
      </c>
      <c r="DA26" s="628"/>
      <c r="DB26" s="628"/>
      <c r="DC26" s="629"/>
      <c r="DD26" s="602">
        <v>3376611</v>
      </c>
      <c r="DE26" s="594"/>
      <c r="DF26" s="594"/>
      <c r="DG26" s="594"/>
      <c r="DH26" s="594"/>
      <c r="DI26" s="594"/>
      <c r="DJ26" s="594"/>
      <c r="DK26" s="595"/>
      <c r="DL26" s="602" t="s">
        <v>278</v>
      </c>
      <c r="DM26" s="594"/>
      <c r="DN26" s="594"/>
      <c r="DO26" s="594"/>
      <c r="DP26" s="594"/>
      <c r="DQ26" s="594"/>
      <c r="DR26" s="594"/>
      <c r="DS26" s="594"/>
      <c r="DT26" s="594"/>
      <c r="DU26" s="594"/>
      <c r="DV26" s="595"/>
      <c r="DW26" s="598" t="s">
        <v>278</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1525276</v>
      </c>
      <c r="S27" s="594"/>
      <c r="T27" s="594"/>
      <c r="U27" s="594"/>
      <c r="V27" s="594"/>
      <c r="W27" s="594"/>
      <c r="X27" s="594"/>
      <c r="Y27" s="595"/>
      <c r="Z27" s="596">
        <v>6.1</v>
      </c>
      <c r="AA27" s="596"/>
      <c r="AB27" s="596"/>
      <c r="AC27" s="596"/>
      <c r="AD27" s="597" t="s">
        <v>219</v>
      </c>
      <c r="AE27" s="597"/>
      <c r="AF27" s="597"/>
      <c r="AG27" s="597"/>
      <c r="AH27" s="597"/>
      <c r="AI27" s="597"/>
      <c r="AJ27" s="597"/>
      <c r="AK27" s="597"/>
      <c r="AL27" s="598" t="s">
        <v>219</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7722218</v>
      </c>
      <c r="BH27" s="594"/>
      <c r="BI27" s="594"/>
      <c r="BJ27" s="594"/>
      <c r="BK27" s="594"/>
      <c r="BL27" s="594"/>
      <c r="BM27" s="594"/>
      <c r="BN27" s="595"/>
      <c r="BO27" s="596">
        <v>100</v>
      </c>
      <c r="BP27" s="596"/>
      <c r="BQ27" s="596"/>
      <c r="BR27" s="596"/>
      <c r="BS27" s="602">
        <v>58373</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5332962</v>
      </c>
      <c r="CS27" s="625"/>
      <c r="CT27" s="625"/>
      <c r="CU27" s="625"/>
      <c r="CV27" s="625"/>
      <c r="CW27" s="625"/>
      <c r="CX27" s="625"/>
      <c r="CY27" s="626"/>
      <c r="CZ27" s="627">
        <v>22.4</v>
      </c>
      <c r="DA27" s="628"/>
      <c r="DB27" s="628"/>
      <c r="DC27" s="629"/>
      <c r="DD27" s="602">
        <v>1420309</v>
      </c>
      <c r="DE27" s="625"/>
      <c r="DF27" s="625"/>
      <c r="DG27" s="625"/>
      <c r="DH27" s="625"/>
      <c r="DI27" s="625"/>
      <c r="DJ27" s="625"/>
      <c r="DK27" s="626"/>
      <c r="DL27" s="602">
        <v>1420109</v>
      </c>
      <c r="DM27" s="625"/>
      <c r="DN27" s="625"/>
      <c r="DO27" s="625"/>
      <c r="DP27" s="625"/>
      <c r="DQ27" s="625"/>
      <c r="DR27" s="625"/>
      <c r="DS27" s="625"/>
      <c r="DT27" s="625"/>
      <c r="DU27" s="625"/>
      <c r="DV27" s="626"/>
      <c r="DW27" s="598">
        <v>9.9</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62425</v>
      </c>
      <c r="S28" s="594"/>
      <c r="T28" s="594"/>
      <c r="U28" s="594"/>
      <c r="V28" s="594"/>
      <c r="W28" s="594"/>
      <c r="X28" s="594"/>
      <c r="Y28" s="595"/>
      <c r="Z28" s="596">
        <v>0.2</v>
      </c>
      <c r="AA28" s="596"/>
      <c r="AB28" s="596"/>
      <c r="AC28" s="596"/>
      <c r="AD28" s="597">
        <v>40014</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2727714</v>
      </c>
      <c r="CS28" s="594"/>
      <c r="CT28" s="594"/>
      <c r="CU28" s="594"/>
      <c r="CV28" s="594"/>
      <c r="CW28" s="594"/>
      <c r="CX28" s="594"/>
      <c r="CY28" s="595"/>
      <c r="CZ28" s="627">
        <v>11.5</v>
      </c>
      <c r="DA28" s="628"/>
      <c r="DB28" s="628"/>
      <c r="DC28" s="629"/>
      <c r="DD28" s="602">
        <v>2707250</v>
      </c>
      <c r="DE28" s="594"/>
      <c r="DF28" s="594"/>
      <c r="DG28" s="594"/>
      <c r="DH28" s="594"/>
      <c r="DI28" s="594"/>
      <c r="DJ28" s="594"/>
      <c r="DK28" s="595"/>
      <c r="DL28" s="602">
        <v>2707250</v>
      </c>
      <c r="DM28" s="594"/>
      <c r="DN28" s="594"/>
      <c r="DO28" s="594"/>
      <c r="DP28" s="594"/>
      <c r="DQ28" s="594"/>
      <c r="DR28" s="594"/>
      <c r="DS28" s="594"/>
      <c r="DT28" s="594"/>
      <c r="DU28" s="594"/>
      <c r="DV28" s="595"/>
      <c r="DW28" s="598">
        <v>18.8</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1004574</v>
      </c>
      <c r="S29" s="594"/>
      <c r="T29" s="594"/>
      <c r="U29" s="594"/>
      <c r="V29" s="594"/>
      <c r="W29" s="594"/>
      <c r="X29" s="594"/>
      <c r="Y29" s="595"/>
      <c r="Z29" s="596">
        <v>4</v>
      </c>
      <c r="AA29" s="596"/>
      <c r="AB29" s="596"/>
      <c r="AC29" s="596"/>
      <c r="AD29" s="597" t="s">
        <v>219</v>
      </c>
      <c r="AE29" s="597"/>
      <c r="AF29" s="597"/>
      <c r="AG29" s="597"/>
      <c r="AH29" s="597"/>
      <c r="AI29" s="597"/>
      <c r="AJ29" s="597"/>
      <c r="AK29" s="597"/>
      <c r="AL29" s="598" t="s">
        <v>219</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2725694</v>
      </c>
      <c r="CS29" s="625"/>
      <c r="CT29" s="625"/>
      <c r="CU29" s="625"/>
      <c r="CV29" s="625"/>
      <c r="CW29" s="625"/>
      <c r="CX29" s="625"/>
      <c r="CY29" s="626"/>
      <c r="CZ29" s="627">
        <v>11.5</v>
      </c>
      <c r="DA29" s="628"/>
      <c r="DB29" s="628"/>
      <c r="DC29" s="629"/>
      <c r="DD29" s="602">
        <v>2705230</v>
      </c>
      <c r="DE29" s="625"/>
      <c r="DF29" s="625"/>
      <c r="DG29" s="625"/>
      <c r="DH29" s="625"/>
      <c r="DI29" s="625"/>
      <c r="DJ29" s="625"/>
      <c r="DK29" s="626"/>
      <c r="DL29" s="602">
        <v>2705230</v>
      </c>
      <c r="DM29" s="625"/>
      <c r="DN29" s="625"/>
      <c r="DO29" s="625"/>
      <c r="DP29" s="625"/>
      <c r="DQ29" s="625"/>
      <c r="DR29" s="625"/>
      <c r="DS29" s="625"/>
      <c r="DT29" s="625"/>
      <c r="DU29" s="625"/>
      <c r="DV29" s="626"/>
      <c r="DW29" s="598">
        <v>18.8</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663962</v>
      </c>
      <c r="S30" s="594"/>
      <c r="T30" s="594"/>
      <c r="U30" s="594"/>
      <c r="V30" s="594"/>
      <c r="W30" s="594"/>
      <c r="X30" s="594"/>
      <c r="Y30" s="595"/>
      <c r="Z30" s="596">
        <v>2.7</v>
      </c>
      <c r="AA30" s="596"/>
      <c r="AB30" s="596"/>
      <c r="AC30" s="596"/>
      <c r="AD30" s="597" t="s">
        <v>219</v>
      </c>
      <c r="AE30" s="597"/>
      <c r="AF30" s="597"/>
      <c r="AG30" s="597"/>
      <c r="AH30" s="597"/>
      <c r="AI30" s="597"/>
      <c r="AJ30" s="597"/>
      <c r="AK30" s="597"/>
      <c r="AL30" s="598" t="s">
        <v>219</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98.5</v>
      </c>
      <c r="BH30" s="652"/>
      <c r="BI30" s="652"/>
      <c r="BJ30" s="652"/>
      <c r="BK30" s="652"/>
      <c r="BL30" s="652"/>
      <c r="BM30" s="588">
        <v>92.9</v>
      </c>
      <c r="BN30" s="652"/>
      <c r="BO30" s="652"/>
      <c r="BP30" s="652"/>
      <c r="BQ30" s="653"/>
      <c r="BR30" s="651">
        <v>98.4</v>
      </c>
      <c r="BS30" s="652"/>
      <c r="BT30" s="652"/>
      <c r="BU30" s="652"/>
      <c r="BV30" s="652"/>
      <c r="BW30" s="652"/>
      <c r="BX30" s="588">
        <v>92.1</v>
      </c>
      <c r="BY30" s="652"/>
      <c r="BZ30" s="652"/>
      <c r="CA30" s="652"/>
      <c r="CB30" s="653"/>
      <c r="CD30" s="656"/>
      <c r="CE30" s="657"/>
      <c r="CF30" s="607" t="s">
        <v>292</v>
      </c>
      <c r="CG30" s="608"/>
      <c r="CH30" s="608"/>
      <c r="CI30" s="608"/>
      <c r="CJ30" s="608"/>
      <c r="CK30" s="608"/>
      <c r="CL30" s="608"/>
      <c r="CM30" s="608"/>
      <c r="CN30" s="608"/>
      <c r="CO30" s="608"/>
      <c r="CP30" s="608"/>
      <c r="CQ30" s="609"/>
      <c r="CR30" s="593">
        <v>2429399</v>
      </c>
      <c r="CS30" s="594"/>
      <c r="CT30" s="594"/>
      <c r="CU30" s="594"/>
      <c r="CV30" s="594"/>
      <c r="CW30" s="594"/>
      <c r="CX30" s="594"/>
      <c r="CY30" s="595"/>
      <c r="CZ30" s="627">
        <v>10.199999999999999</v>
      </c>
      <c r="DA30" s="628"/>
      <c r="DB30" s="628"/>
      <c r="DC30" s="629"/>
      <c r="DD30" s="602">
        <v>2411230</v>
      </c>
      <c r="DE30" s="594"/>
      <c r="DF30" s="594"/>
      <c r="DG30" s="594"/>
      <c r="DH30" s="594"/>
      <c r="DI30" s="594"/>
      <c r="DJ30" s="594"/>
      <c r="DK30" s="595"/>
      <c r="DL30" s="602">
        <v>2411230</v>
      </c>
      <c r="DM30" s="594"/>
      <c r="DN30" s="594"/>
      <c r="DO30" s="594"/>
      <c r="DP30" s="594"/>
      <c r="DQ30" s="594"/>
      <c r="DR30" s="594"/>
      <c r="DS30" s="594"/>
      <c r="DT30" s="594"/>
      <c r="DU30" s="594"/>
      <c r="DV30" s="595"/>
      <c r="DW30" s="598">
        <v>16.7</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616121</v>
      </c>
      <c r="S31" s="594"/>
      <c r="T31" s="594"/>
      <c r="U31" s="594"/>
      <c r="V31" s="594"/>
      <c r="W31" s="594"/>
      <c r="X31" s="594"/>
      <c r="Y31" s="595"/>
      <c r="Z31" s="596">
        <v>2.5</v>
      </c>
      <c r="AA31" s="596"/>
      <c r="AB31" s="596"/>
      <c r="AC31" s="596"/>
      <c r="AD31" s="597" t="s">
        <v>219</v>
      </c>
      <c r="AE31" s="597"/>
      <c r="AF31" s="597"/>
      <c r="AG31" s="597"/>
      <c r="AH31" s="597"/>
      <c r="AI31" s="597"/>
      <c r="AJ31" s="597"/>
      <c r="AK31" s="597"/>
      <c r="AL31" s="598" t="s">
        <v>219</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98.7</v>
      </c>
      <c r="BH31" s="625"/>
      <c r="BI31" s="625"/>
      <c r="BJ31" s="625"/>
      <c r="BK31" s="625"/>
      <c r="BL31" s="625"/>
      <c r="BM31" s="599">
        <v>93.9</v>
      </c>
      <c r="BN31" s="649"/>
      <c r="BO31" s="649"/>
      <c r="BP31" s="649"/>
      <c r="BQ31" s="650"/>
      <c r="BR31" s="648">
        <v>98.4</v>
      </c>
      <c r="BS31" s="625"/>
      <c r="BT31" s="625"/>
      <c r="BU31" s="625"/>
      <c r="BV31" s="625"/>
      <c r="BW31" s="625"/>
      <c r="BX31" s="599">
        <v>93.2</v>
      </c>
      <c r="BY31" s="649"/>
      <c r="BZ31" s="649"/>
      <c r="CA31" s="649"/>
      <c r="CB31" s="650"/>
      <c r="CD31" s="656"/>
      <c r="CE31" s="657"/>
      <c r="CF31" s="607" t="s">
        <v>296</v>
      </c>
      <c r="CG31" s="608"/>
      <c r="CH31" s="608"/>
      <c r="CI31" s="608"/>
      <c r="CJ31" s="608"/>
      <c r="CK31" s="608"/>
      <c r="CL31" s="608"/>
      <c r="CM31" s="608"/>
      <c r="CN31" s="608"/>
      <c r="CO31" s="608"/>
      <c r="CP31" s="608"/>
      <c r="CQ31" s="609"/>
      <c r="CR31" s="593">
        <v>296295</v>
      </c>
      <c r="CS31" s="625"/>
      <c r="CT31" s="625"/>
      <c r="CU31" s="625"/>
      <c r="CV31" s="625"/>
      <c r="CW31" s="625"/>
      <c r="CX31" s="625"/>
      <c r="CY31" s="626"/>
      <c r="CZ31" s="627">
        <v>1.2</v>
      </c>
      <c r="DA31" s="628"/>
      <c r="DB31" s="628"/>
      <c r="DC31" s="629"/>
      <c r="DD31" s="602">
        <v>294000</v>
      </c>
      <c r="DE31" s="625"/>
      <c r="DF31" s="625"/>
      <c r="DG31" s="625"/>
      <c r="DH31" s="625"/>
      <c r="DI31" s="625"/>
      <c r="DJ31" s="625"/>
      <c r="DK31" s="626"/>
      <c r="DL31" s="602">
        <v>294000</v>
      </c>
      <c r="DM31" s="625"/>
      <c r="DN31" s="625"/>
      <c r="DO31" s="625"/>
      <c r="DP31" s="625"/>
      <c r="DQ31" s="625"/>
      <c r="DR31" s="625"/>
      <c r="DS31" s="625"/>
      <c r="DT31" s="625"/>
      <c r="DU31" s="625"/>
      <c r="DV31" s="626"/>
      <c r="DW31" s="598">
        <v>2</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258291</v>
      </c>
      <c r="S32" s="594"/>
      <c r="T32" s="594"/>
      <c r="U32" s="594"/>
      <c r="V32" s="594"/>
      <c r="W32" s="594"/>
      <c r="X32" s="594"/>
      <c r="Y32" s="595"/>
      <c r="Z32" s="596">
        <v>1</v>
      </c>
      <c r="AA32" s="596"/>
      <c r="AB32" s="596"/>
      <c r="AC32" s="596"/>
      <c r="AD32" s="597">
        <v>957</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98.2</v>
      </c>
      <c r="BH32" s="661"/>
      <c r="BI32" s="661"/>
      <c r="BJ32" s="661"/>
      <c r="BK32" s="661"/>
      <c r="BL32" s="661"/>
      <c r="BM32" s="662">
        <v>91.4</v>
      </c>
      <c r="BN32" s="661"/>
      <c r="BO32" s="661"/>
      <c r="BP32" s="661"/>
      <c r="BQ32" s="663"/>
      <c r="BR32" s="660">
        <v>98.2</v>
      </c>
      <c r="BS32" s="661"/>
      <c r="BT32" s="661"/>
      <c r="BU32" s="661"/>
      <c r="BV32" s="661"/>
      <c r="BW32" s="661"/>
      <c r="BX32" s="662">
        <v>90.4</v>
      </c>
      <c r="BY32" s="661"/>
      <c r="BZ32" s="661"/>
      <c r="CA32" s="661"/>
      <c r="CB32" s="663"/>
      <c r="CD32" s="658"/>
      <c r="CE32" s="659"/>
      <c r="CF32" s="607" t="s">
        <v>299</v>
      </c>
      <c r="CG32" s="608"/>
      <c r="CH32" s="608"/>
      <c r="CI32" s="608"/>
      <c r="CJ32" s="608"/>
      <c r="CK32" s="608"/>
      <c r="CL32" s="608"/>
      <c r="CM32" s="608"/>
      <c r="CN32" s="608"/>
      <c r="CO32" s="608"/>
      <c r="CP32" s="608"/>
      <c r="CQ32" s="609"/>
      <c r="CR32" s="593">
        <v>2020</v>
      </c>
      <c r="CS32" s="594"/>
      <c r="CT32" s="594"/>
      <c r="CU32" s="594"/>
      <c r="CV32" s="594"/>
      <c r="CW32" s="594"/>
      <c r="CX32" s="594"/>
      <c r="CY32" s="595"/>
      <c r="CZ32" s="627">
        <v>0</v>
      </c>
      <c r="DA32" s="628"/>
      <c r="DB32" s="628"/>
      <c r="DC32" s="629"/>
      <c r="DD32" s="602">
        <v>2020</v>
      </c>
      <c r="DE32" s="594"/>
      <c r="DF32" s="594"/>
      <c r="DG32" s="594"/>
      <c r="DH32" s="594"/>
      <c r="DI32" s="594"/>
      <c r="DJ32" s="594"/>
      <c r="DK32" s="595"/>
      <c r="DL32" s="602">
        <v>2020</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2054931</v>
      </c>
      <c r="S33" s="594"/>
      <c r="T33" s="594"/>
      <c r="U33" s="594"/>
      <c r="V33" s="594"/>
      <c r="W33" s="594"/>
      <c r="X33" s="594"/>
      <c r="Y33" s="595"/>
      <c r="Z33" s="596">
        <v>8.1999999999999993</v>
      </c>
      <c r="AA33" s="596"/>
      <c r="AB33" s="596"/>
      <c r="AC33" s="596"/>
      <c r="AD33" s="597" t="s">
        <v>219</v>
      </c>
      <c r="AE33" s="597"/>
      <c r="AF33" s="597"/>
      <c r="AG33" s="597"/>
      <c r="AH33" s="597"/>
      <c r="AI33" s="597"/>
      <c r="AJ33" s="597"/>
      <c r="AK33" s="597"/>
      <c r="AL33" s="598" t="s">
        <v>219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8457972</v>
      </c>
      <c r="CS33" s="625"/>
      <c r="CT33" s="625"/>
      <c r="CU33" s="625"/>
      <c r="CV33" s="625"/>
      <c r="CW33" s="625"/>
      <c r="CX33" s="625"/>
      <c r="CY33" s="626"/>
      <c r="CZ33" s="627">
        <v>35.6</v>
      </c>
      <c r="DA33" s="628"/>
      <c r="DB33" s="628"/>
      <c r="DC33" s="629"/>
      <c r="DD33" s="602">
        <v>7215289</v>
      </c>
      <c r="DE33" s="625"/>
      <c r="DF33" s="625"/>
      <c r="DG33" s="625"/>
      <c r="DH33" s="625"/>
      <c r="DI33" s="625"/>
      <c r="DJ33" s="625"/>
      <c r="DK33" s="626"/>
      <c r="DL33" s="602">
        <v>5888879</v>
      </c>
      <c r="DM33" s="625"/>
      <c r="DN33" s="625"/>
      <c r="DO33" s="625"/>
      <c r="DP33" s="625"/>
      <c r="DQ33" s="625"/>
      <c r="DR33" s="625"/>
      <c r="DS33" s="625"/>
      <c r="DT33" s="625"/>
      <c r="DU33" s="625"/>
      <c r="DV33" s="626"/>
      <c r="DW33" s="598">
        <v>40.9</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219</v>
      </c>
      <c r="S34" s="594"/>
      <c r="T34" s="594"/>
      <c r="U34" s="594"/>
      <c r="V34" s="594"/>
      <c r="W34" s="594"/>
      <c r="X34" s="594"/>
      <c r="Y34" s="595"/>
      <c r="Z34" s="596" t="s">
        <v>219</v>
      </c>
      <c r="AA34" s="596"/>
      <c r="AB34" s="596"/>
      <c r="AC34" s="596"/>
      <c r="AD34" s="597" t="s">
        <v>219</v>
      </c>
      <c r="AE34" s="597"/>
      <c r="AF34" s="597"/>
      <c r="AG34" s="597"/>
      <c r="AH34" s="597"/>
      <c r="AI34" s="597"/>
      <c r="AJ34" s="597"/>
      <c r="AK34" s="597"/>
      <c r="AL34" s="598" t="s">
        <v>219</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3035020</v>
      </c>
      <c r="CS34" s="594"/>
      <c r="CT34" s="594"/>
      <c r="CU34" s="594"/>
      <c r="CV34" s="594"/>
      <c r="CW34" s="594"/>
      <c r="CX34" s="594"/>
      <c r="CY34" s="595"/>
      <c r="CZ34" s="627">
        <v>12.8</v>
      </c>
      <c r="DA34" s="628"/>
      <c r="DB34" s="628"/>
      <c r="DC34" s="629"/>
      <c r="DD34" s="602">
        <v>2340527</v>
      </c>
      <c r="DE34" s="594"/>
      <c r="DF34" s="594"/>
      <c r="DG34" s="594"/>
      <c r="DH34" s="594"/>
      <c r="DI34" s="594"/>
      <c r="DJ34" s="594"/>
      <c r="DK34" s="595"/>
      <c r="DL34" s="602">
        <v>2243808</v>
      </c>
      <c r="DM34" s="594"/>
      <c r="DN34" s="594"/>
      <c r="DO34" s="594"/>
      <c r="DP34" s="594"/>
      <c r="DQ34" s="594"/>
      <c r="DR34" s="594"/>
      <c r="DS34" s="594"/>
      <c r="DT34" s="594"/>
      <c r="DU34" s="594"/>
      <c r="DV34" s="595"/>
      <c r="DW34" s="598">
        <v>15.6</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1158400</v>
      </c>
      <c r="S35" s="594"/>
      <c r="T35" s="594"/>
      <c r="U35" s="594"/>
      <c r="V35" s="594"/>
      <c r="W35" s="594"/>
      <c r="X35" s="594"/>
      <c r="Y35" s="595"/>
      <c r="Z35" s="596">
        <v>4.5999999999999996</v>
      </c>
      <c r="AA35" s="596"/>
      <c r="AB35" s="596"/>
      <c r="AC35" s="596"/>
      <c r="AD35" s="597" t="s">
        <v>219</v>
      </c>
      <c r="AE35" s="597"/>
      <c r="AF35" s="597"/>
      <c r="AG35" s="597"/>
      <c r="AH35" s="597"/>
      <c r="AI35" s="597"/>
      <c r="AJ35" s="597"/>
      <c r="AK35" s="597"/>
      <c r="AL35" s="598" t="s">
        <v>219</v>
      </c>
      <c r="AM35" s="599"/>
      <c r="AN35" s="599"/>
      <c r="AO35" s="600"/>
      <c r="AP35" s="186"/>
      <c r="AQ35" s="604" t="s">
        <v>307</v>
      </c>
      <c r="AR35" s="605"/>
      <c r="AS35" s="605"/>
      <c r="AT35" s="605"/>
      <c r="AU35" s="605"/>
      <c r="AV35" s="605"/>
      <c r="AW35" s="605"/>
      <c r="AX35" s="605"/>
      <c r="AY35" s="606"/>
      <c r="AZ35" s="582">
        <v>3675780</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13818</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97447</v>
      </c>
      <c r="CS35" s="625"/>
      <c r="CT35" s="625"/>
      <c r="CU35" s="625"/>
      <c r="CV35" s="625"/>
      <c r="CW35" s="625"/>
      <c r="CX35" s="625"/>
      <c r="CY35" s="626"/>
      <c r="CZ35" s="627">
        <v>0.4</v>
      </c>
      <c r="DA35" s="628"/>
      <c r="DB35" s="628"/>
      <c r="DC35" s="629"/>
      <c r="DD35" s="602">
        <v>94743</v>
      </c>
      <c r="DE35" s="625"/>
      <c r="DF35" s="625"/>
      <c r="DG35" s="625"/>
      <c r="DH35" s="625"/>
      <c r="DI35" s="625"/>
      <c r="DJ35" s="625"/>
      <c r="DK35" s="626"/>
      <c r="DL35" s="602">
        <v>93599</v>
      </c>
      <c r="DM35" s="625"/>
      <c r="DN35" s="625"/>
      <c r="DO35" s="625"/>
      <c r="DP35" s="625"/>
      <c r="DQ35" s="625"/>
      <c r="DR35" s="625"/>
      <c r="DS35" s="625"/>
      <c r="DT35" s="625"/>
      <c r="DU35" s="625"/>
      <c r="DV35" s="626"/>
      <c r="DW35" s="598">
        <v>0.6</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25001668</v>
      </c>
      <c r="S36" s="666"/>
      <c r="T36" s="666"/>
      <c r="U36" s="666"/>
      <c r="V36" s="666"/>
      <c r="W36" s="666"/>
      <c r="X36" s="666"/>
      <c r="Y36" s="667"/>
      <c r="Z36" s="668">
        <v>100</v>
      </c>
      <c r="AA36" s="668"/>
      <c r="AB36" s="668"/>
      <c r="AC36" s="668"/>
      <c r="AD36" s="669">
        <v>13243979</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1673688</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-98118</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3150578</v>
      </c>
      <c r="CS36" s="594"/>
      <c r="CT36" s="594"/>
      <c r="CU36" s="594"/>
      <c r="CV36" s="594"/>
      <c r="CW36" s="594"/>
      <c r="CX36" s="594"/>
      <c r="CY36" s="595"/>
      <c r="CZ36" s="627">
        <v>13.3</v>
      </c>
      <c r="DA36" s="628"/>
      <c r="DB36" s="628"/>
      <c r="DC36" s="629"/>
      <c r="DD36" s="602">
        <v>2996507</v>
      </c>
      <c r="DE36" s="594"/>
      <c r="DF36" s="594"/>
      <c r="DG36" s="594"/>
      <c r="DH36" s="594"/>
      <c r="DI36" s="594"/>
      <c r="DJ36" s="594"/>
      <c r="DK36" s="595"/>
      <c r="DL36" s="602">
        <v>2068503</v>
      </c>
      <c r="DM36" s="594"/>
      <c r="DN36" s="594"/>
      <c r="DO36" s="594"/>
      <c r="DP36" s="594"/>
      <c r="DQ36" s="594"/>
      <c r="DR36" s="594"/>
      <c r="DS36" s="594"/>
      <c r="DT36" s="594"/>
      <c r="DU36" s="594"/>
      <c r="DV36" s="595"/>
      <c r="DW36" s="598">
        <v>14.4</v>
      </c>
      <c r="DX36" s="623"/>
      <c r="DY36" s="623"/>
      <c r="DZ36" s="623"/>
      <c r="EA36" s="623"/>
      <c r="EB36" s="623"/>
      <c r="EC36" s="624"/>
    </row>
    <row r="37" spans="2:133" ht="11.25" customHeight="1">
      <c r="AQ37" s="672" t="s">
        <v>314</v>
      </c>
      <c r="AR37" s="673"/>
      <c r="AS37" s="673"/>
      <c r="AT37" s="673"/>
      <c r="AU37" s="673"/>
      <c r="AV37" s="673"/>
      <c r="AW37" s="673"/>
      <c r="AX37" s="673"/>
      <c r="AY37" s="674"/>
      <c r="AZ37" s="593">
        <v>17216</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9937</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885935</v>
      </c>
      <c r="CS37" s="625"/>
      <c r="CT37" s="625"/>
      <c r="CU37" s="625"/>
      <c r="CV37" s="625"/>
      <c r="CW37" s="625"/>
      <c r="CX37" s="625"/>
      <c r="CY37" s="626"/>
      <c r="CZ37" s="627">
        <v>3.7</v>
      </c>
      <c r="DA37" s="628"/>
      <c r="DB37" s="628"/>
      <c r="DC37" s="629"/>
      <c r="DD37" s="602">
        <v>885935</v>
      </c>
      <c r="DE37" s="625"/>
      <c r="DF37" s="625"/>
      <c r="DG37" s="625"/>
      <c r="DH37" s="625"/>
      <c r="DI37" s="625"/>
      <c r="DJ37" s="625"/>
      <c r="DK37" s="626"/>
      <c r="DL37" s="602">
        <v>815380</v>
      </c>
      <c r="DM37" s="625"/>
      <c r="DN37" s="625"/>
      <c r="DO37" s="625"/>
      <c r="DP37" s="625"/>
      <c r="DQ37" s="625"/>
      <c r="DR37" s="625"/>
      <c r="DS37" s="625"/>
      <c r="DT37" s="625"/>
      <c r="DU37" s="625"/>
      <c r="DV37" s="626"/>
      <c r="DW37" s="598">
        <v>5.7</v>
      </c>
      <c r="DX37" s="623"/>
      <c r="DY37" s="623"/>
      <c r="DZ37" s="623"/>
      <c r="EA37" s="623"/>
      <c r="EB37" s="623"/>
      <c r="EC37" s="624"/>
    </row>
    <row r="38" spans="2:133" ht="11.25" customHeight="1">
      <c r="AQ38" s="672" t="s">
        <v>317</v>
      </c>
      <c r="AR38" s="673"/>
      <c r="AS38" s="673"/>
      <c r="AT38" s="673"/>
      <c r="AU38" s="673"/>
      <c r="AV38" s="673"/>
      <c r="AW38" s="673"/>
      <c r="AX38" s="673"/>
      <c r="AY38" s="674"/>
      <c r="AZ38" s="593" t="s">
        <v>219</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17707</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1984876</v>
      </c>
      <c r="CS38" s="594"/>
      <c r="CT38" s="594"/>
      <c r="CU38" s="594"/>
      <c r="CV38" s="594"/>
      <c r="CW38" s="594"/>
      <c r="CX38" s="594"/>
      <c r="CY38" s="595"/>
      <c r="CZ38" s="627">
        <v>8.4</v>
      </c>
      <c r="DA38" s="628"/>
      <c r="DB38" s="628"/>
      <c r="DC38" s="629"/>
      <c r="DD38" s="602">
        <v>1610741</v>
      </c>
      <c r="DE38" s="594"/>
      <c r="DF38" s="594"/>
      <c r="DG38" s="594"/>
      <c r="DH38" s="594"/>
      <c r="DI38" s="594"/>
      <c r="DJ38" s="594"/>
      <c r="DK38" s="595"/>
      <c r="DL38" s="602">
        <v>1482969</v>
      </c>
      <c r="DM38" s="594"/>
      <c r="DN38" s="594"/>
      <c r="DO38" s="594"/>
      <c r="DP38" s="594"/>
      <c r="DQ38" s="594"/>
      <c r="DR38" s="594"/>
      <c r="DS38" s="594"/>
      <c r="DT38" s="594"/>
      <c r="DU38" s="594"/>
      <c r="DV38" s="595"/>
      <c r="DW38" s="598">
        <v>10.3</v>
      </c>
      <c r="DX38" s="623"/>
      <c r="DY38" s="623"/>
      <c r="DZ38" s="623"/>
      <c r="EA38" s="623"/>
      <c r="EB38" s="623"/>
      <c r="EC38" s="624"/>
    </row>
    <row r="39" spans="2:133" ht="11.25" customHeight="1">
      <c r="AQ39" s="672" t="s">
        <v>320</v>
      </c>
      <c r="AR39" s="673"/>
      <c r="AS39" s="673"/>
      <c r="AT39" s="673"/>
      <c r="AU39" s="673"/>
      <c r="AV39" s="673"/>
      <c r="AW39" s="673"/>
      <c r="AX39" s="673"/>
      <c r="AY39" s="674"/>
      <c r="AZ39" s="593" t="s">
        <v>219</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77</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10265</v>
      </c>
      <c r="CS39" s="625"/>
      <c r="CT39" s="625"/>
      <c r="CU39" s="625"/>
      <c r="CV39" s="625"/>
      <c r="CW39" s="625"/>
      <c r="CX39" s="625"/>
      <c r="CY39" s="626"/>
      <c r="CZ39" s="627">
        <v>0</v>
      </c>
      <c r="DA39" s="628"/>
      <c r="DB39" s="628"/>
      <c r="DC39" s="629"/>
      <c r="DD39" s="602" t="s">
        <v>219</v>
      </c>
      <c r="DE39" s="625"/>
      <c r="DF39" s="625"/>
      <c r="DG39" s="625"/>
      <c r="DH39" s="625"/>
      <c r="DI39" s="625"/>
      <c r="DJ39" s="625"/>
      <c r="DK39" s="626"/>
      <c r="DL39" s="602" t="s">
        <v>219</v>
      </c>
      <c r="DM39" s="625"/>
      <c r="DN39" s="625"/>
      <c r="DO39" s="625"/>
      <c r="DP39" s="625"/>
      <c r="DQ39" s="625"/>
      <c r="DR39" s="625"/>
      <c r="DS39" s="625"/>
      <c r="DT39" s="625"/>
      <c r="DU39" s="625"/>
      <c r="DV39" s="626"/>
      <c r="DW39" s="598" t="s">
        <v>219</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595434</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109</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179786</v>
      </c>
      <c r="CS40" s="594"/>
      <c r="CT40" s="594"/>
      <c r="CU40" s="594"/>
      <c r="CV40" s="594"/>
      <c r="CW40" s="594"/>
      <c r="CX40" s="594"/>
      <c r="CY40" s="595"/>
      <c r="CZ40" s="627">
        <v>0.8</v>
      </c>
      <c r="DA40" s="628"/>
      <c r="DB40" s="628"/>
      <c r="DC40" s="629"/>
      <c r="DD40" s="602">
        <v>172771</v>
      </c>
      <c r="DE40" s="594"/>
      <c r="DF40" s="594"/>
      <c r="DG40" s="594"/>
      <c r="DH40" s="594"/>
      <c r="DI40" s="594"/>
      <c r="DJ40" s="594"/>
      <c r="DK40" s="595"/>
      <c r="DL40" s="602" t="s">
        <v>219</v>
      </c>
      <c r="DM40" s="594"/>
      <c r="DN40" s="594"/>
      <c r="DO40" s="594"/>
      <c r="DP40" s="594"/>
      <c r="DQ40" s="594"/>
      <c r="DR40" s="594"/>
      <c r="DS40" s="594"/>
      <c r="DT40" s="594"/>
      <c r="DU40" s="594"/>
      <c r="DV40" s="595"/>
      <c r="DW40" s="598" t="s">
        <v>219</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1389442</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236</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278</v>
      </c>
      <c r="CS41" s="625"/>
      <c r="CT41" s="625"/>
      <c r="CU41" s="625"/>
      <c r="CV41" s="625"/>
      <c r="CW41" s="625"/>
      <c r="CX41" s="625"/>
      <c r="CY41" s="626"/>
      <c r="CZ41" s="627" t="s">
        <v>278</v>
      </c>
      <c r="DA41" s="628"/>
      <c r="DB41" s="628"/>
      <c r="DC41" s="629"/>
      <c r="DD41" s="602" t="s">
        <v>278</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1731949</v>
      </c>
      <c r="CS42" s="594"/>
      <c r="CT42" s="594"/>
      <c r="CU42" s="594"/>
      <c r="CV42" s="594"/>
      <c r="CW42" s="594"/>
      <c r="CX42" s="594"/>
      <c r="CY42" s="595"/>
      <c r="CZ42" s="627">
        <v>7.3</v>
      </c>
      <c r="DA42" s="676"/>
      <c r="DB42" s="676"/>
      <c r="DC42" s="677"/>
      <c r="DD42" s="602">
        <v>609693</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99427</v>
      </c>
      <c r="CS43" s="625"/>
      <c r="CT43" s="625"/>
      <c r="CU43" s="625"/>
      <c r="CV43" s="625"/>
      <c r="CW43" s="625"/>
      <c r="CX43" s="625"/>
      <c r="CY43" s="626"/>
      <c r="CZ43" s="627">
        <v>0.4</v>
      </c>
      <c r="DA43" s="628"/>
      <c r="DB43" s="628"/>
      <c r="DC43" s="629"/>
      <c r="DD43" s="602">
        <v>99427</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287</v>
      </c>
      <c r="CE44" s="700"/>
      <c r="CF44" s="590" t="s">
        <v>335</v>
      </c>
      <c r="CG44" s="591"/>
      <c r="CH44" s="591"/>
      <c r="CI44" s="591"/>
      <c r="CJ44" s="591"/>
      <c r="CK44" s="591"/>
      <c r="CL44" s="591"/>
      <c r="CM44" s="591"/>
      <c r="CN44" s="591"/>
      <c r="CO44" s="591"/>
      <c r="CP44" s="591"/>
      <c r="CQ44" s="592"/>
      <c r="CR44" s="593">
        <v>1715534</v>
      </c>
      <c r="CS44" s="594"/>
      <c r="CT44" s="594"/>
      <c r="CU44" s="594"/>
      <c r="CV44" s="594"/>
      <c r="CW44" s="594"/>
      <c r="CX44" s="594"/>
      <c r="CY44" s="595"/>
      <c r="CZ44" s="627">
        <v>7.2</v>
      </c>
      <c r="DA44" s="676"/>
      <c r="DB44" s="676"/>
      <c r="DC44" s="677"/>
      <c r="DD44" s="602">
        <v>604845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767748</v>
      </c>
      <c r="CS45" s="625"/>
      <c r="CT45" s="625"/>
      <c r="CU45" s="625"/>
      <c r="CV45" s="625"/>
      <c r="CW45" s="625"/>
      <c r="CX45" s="625"/>
      <c r="CY45" s="626"/>
      <c r="CZ45" s="627">
        <v>3.2</v>
      </c>
      <c r="DA45" s="628"/>
      <c r="DB45" s="628"/>
      <c r="DC45" s="629"/>
      <c r="DD45" s="602">
        <v>56607</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930152</v>
      </c>
      <c r="CS46" s="594"/>
      <c r="CT46" s="594"/>
      <c r="CU46" s="594"/>
      <c r="CV46" s="594"/>
      <c r="CW46" s="594"/>
      <c r="CX46" s="594"/>
      <c r="CY46" s="595"/>
      <c r="CZ46" s="627">
        <v>3.9</v>
      </c>
      <c r="DA46" s="676"/>
      <c r="DB46" s="676"/>
      <c r="DC46" s="677"/>
      <c r="DD46" s="602">
        <v>548238</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v>16415</v>
      </c>
      <c r="CS47" s="625"/>
      <c r="CT47" s="625"/>
      <c r="CU47" s="625"/>
      <c r="CV47" s="625"/>
      <c r="CW47" s="625"/>
      <c r="CX47" s="625"/>
      <c r="CY47" s="626"/>
      <c r="CZ47" s="627">
        <v>0.1</v>
      </c>
      <c r="DA47" s="628"/>
      <c r="DB47" s="628"/>
      <c r="DC47" s="629"/>
      <c r="DD47" s="602">
        <v>4848</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340</v>
      </c>
      <c r="CS48" s="594"/>
      <c r="CT48" s="594"/>
      <c r="CU48" s="594"/>
      <c r="CV48" s="594"/>
      <c r="CW48" s="594"/>
      <c r="CX48" s="594"/>
      <c r="CY48" s="595"/>
      <c r="CZ48" s="627" t="s">
        <v>340</v>
      </c>
      <c r="DA48" s="676"/>
      <c r="DB48" s="676"/>
      <c r="DC48" s="677"/>
      <c r="DD48" s="602" t="s">
        <v>340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23765396</v>
      </c>
      <c r="CS49" s="661"/>
      <c r="CT49" s="661"/>
      <c r="CU49" s="661"/>
      <c r="CV49" s="661"/>
      <c r="CW49" s="661"/>
      <c r="CX49" s="661"/>
      <c r="CY49" s="688"/>
      <c r="CZ49" s="689">
        <v>100</v>
      </c>
      <c r="DA49" s="690"/>
      <c r="DB49" s="690"/>
      <c r="DC49" s="691"/>
      <c r="DD49" s="692">
        <v>16741981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24804</v>
      </c>
      <c r="R7" s="723"/>
      <c r="S7" s="723"/>
      <c r="T7" s="723"/>
      <c r="U7" s="723"/>
      <c r="V7" s="723">
        <v>23589</v>
      </c>
      <c r="W7" s="723"/>
      <c r="X7" s="723"/>
      <c r="Y7" s="723"/>
      <c r="Z7" s="723"/>
      <c r="AA7" s="723">
        <v>1216</v>
      </c>
      <c r="AB7" s="723"/>
      <c r="AC7" s="723"/>
      <c r="AD7" s="723"/>
      <c r="AE7" s="724"/>
      <c r="AF7" s="725">
        <v>1112</v>
      </c>
      <c r="AG7" s="726"/>
      <c r="AH7" s="726"/>
      <c r="AI7" s="726"/>
      <c r="AJ7" s="727"/>
      <c r="AK7" s="762">
        <v>664</v>
      </c>
      <c r="AL7" s="763"/>
      <c r="AM7" s="763"/>
      <c r="AN7" s="763"/>
      <c r="AO7" s="763"/>
      <c r="AP7" s="763">
        <v>25137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540</v>
      </c>
      <c r="BT7" s="767"/>
      <c r="BU7" s="767"/>
      <c r="BV7" s="767"/>
      <c r="BW7" s="767"/>
      <c r="BX7" s="767"/>
      <c r="BY7" s="767"/>
      <c r="BZ7" s="767"/>
      <c r="CA7" s="767"/>
      <c r="CB7" s="767"/>
      <c r="CC7" s="767"/>
      <c r="CD7" s="767"/>
      <c r="CE7" s="767"/>
      <c r="CF7" s="767"/>
      <c r="CG7" s="768"/>
      <c r="CH7" s="759">
        <v>-18</v>
      </c>
      <c r="CI7" s="760"/>
      <c r="CJ7" s="760"/>
      <c r="CK7" s="760"/>
      <c r="CL7" s="761"/>
      <c r="CM7" s="759">
        <v>128</v>
      </c>
      <c r="CN7" s="760"/>
      <c r="CO7" s="760"/>
      <c r="CP7" s="760"/>
      <c r="CQ7" s="761"/>
      <c r="CR7" s="759">
        <v>10</v>
      </c>
      <c r="CS7" s="760"/>
      <c r="CT7" s="760"/>
      <c r="CU7" s="760"/>
      <c r="CV7" s="761"/>
      <c r="CW7" s="759">
        <v>27</v>
      </c>
      <c r="CX7" s="760"/>
      <c r="CY7" s="760"/>
      <c r="CZ7" s="760"/>
      <c r="DA7" s="761"/>
      <c r="DB7" s="759" t="s">
        <v>544</v>
      </c>
      <c r="DC7" s="760"/>
      <c r="DD7" s="760"/>
      <c r="DE7" s="760"/>
      <c r="DF7" s="761"/>
      <c r="DG7" s="759" t="s">
        <v>545</v>
      </c>
      <c r="DH7" s="760"/>
      <c r="DI7" s="760"/>
      <c r="DJ7" s="760"/>
      <c r="DK7" s="761"/>
      <c r="DL7" s="759" t="s">
        <v>542</v>
      </c>
      <c r="DM7" s="760"/>
      <c r="DN7" s="760"/>
      <c r="DO7" s="760"/>
      <c r="DP7" s="761"/>
      <c r="DQ7" s="759" t="s">
        <v>542</v>
      </c>
      <c r="DR7" s="760"/>
      <c r="DS7" s="760"/>
      <c r="DT7" s="760"/>
      <c r="DU7" s="761"/>
      <c r="DV7" s="740"/>
      <c r="DW7" s="741"/>
      <c r="DX7" s="741"/>
      <c r="DY7" s="741"/>
      <c r="DZ7" s="742"/>
      <c r="EA7" s="205"/>
    </row>
    <row r="8" spans="1:131" s="206" customFormat="1" ht="26.25" customHeight="1">
      <c r="A8" s="212">
        <v>2</v>
      </c>
      <c r="B8" s="743" t="s">
        <v>365</v>
      </c>
      <c r="C8" s="744"/>
      <c r="D8" s="744"/>
      <c r="E8" s="744"/>
      <c r="F8" s="744"/>
      <c r="G8" s="744"/>
      <c r="H8" s="744"/>
      <c r="I8" s="744"/>
      <c r="J8" s="744"/>
      <c r="K8" s="744"/>
      <c r="L8" s="744"/>
      <c r="M8" s="744"/>
      <c r="N8" s="744"/>
      <c r="O8" s="744"/>
      <c r="P8" s="745"/>
      <c r="Q8" s="746">
        <v>32</v>
      </c>
      <c r="R8" s="747"/>
      <c r="S8" s="747"/>
      <c r="T8" s="747"/>
      <c r="U8" s="747"/>
      <c r="V8" s="747">
        <v>29</v>
      </c>
      <c r="W8" s="747"/>
      <c r="X8" s="747"/>
      <c r="Y8" s="747"/>
      <c r="Z8" s="747"/>
      <c r="AA8" s="747">
        <v>3</v>
      </c>
      <c r="AB8" s="747"/>
      <c r="AC8" s="747"/>
      <c r="AD8" s="747"/>
      <c r="AE8" s="748"/>
      <c r="AF8" s="749">
        <v>3</v>
      </c>
      <c r="AG8" s="750"/>
      <c r="AH8" s="750"/>
      <c r="AI8" s="750"/>
      <c r="AJ8" s="751"/>
      <c r="AK8" s="752" t="s">
        <v>542</v>
      </c>
      <c r="AL8" s="753"/>
      <c r="AM8" s="753"/>
      <c r="AN8" s="753"/>
      <c r="AO8" s="753"/>
      <c r="AP8" s="753">
        <v>38</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t="s">
        <v>366</v>
      </c>
      <c r="C9" s="744"/>
      <c r="D9" s="744"/>
      <c r="E9" s="744"/>
      <c r="F9" s="744"/>
      <c r="G9" s="744"/>
      <c r="H9" s="744"/>
      <c r="I9" s="744"/>
      <c r="J9" s="744"/>
      <c r="K9" s="744"/>
      <c r="L9" s="744"/>
      <c r="M9" s="744"/>
      <c r="N9" s="744"/>
      <c r="O9" s="744"/>
      <c r="P9" s="745"/>
      <c r="Q9" s="746">
        <v>688</v>
      </c>
      <c r="R9" s="747"/>
      <c r="S9" s="747"/>
      <c r="T9" s="747"/>
      <c r="U9" s="747"/>
      <c r="V9" s="747">
        <v>459</v>
      </c>
      <c r="W9" s="747"/>
      <c r="X9" s="747"/>
      <c r="Y9" s="747"/>
      <c r="Z9" s="747"/>
      <c r="AA9" s="747">
        <v>229</v>
      </c>
      <c r="AB9" s="747"/>
      <c r="AC9" s="747"/>
      <c r="AD9" s="747"/>
      <c r="AE9" s="748"/>
      <c r="AF9" s="749">
        <v>48</v>
      </c>
      <c r="AG9" s="750"/>
      <c r="AH9" s="750"/>
      <c r="AI9" s="750"/>
      <c r="AJ9" s="751"/>
      <c r="AK9" s="752">
        <v>76</v>
      </c>
      <c r="AL9" s="753"/>
      <c r="AM9" s="753"/>
      <c r="AN9" s="753"/>
      <c r="AO9" s="753"/>
      <c r="AP9" s="753">
        <v>442</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v>25419</v>
      </c>
      <c r="R23" s="782"/>
      <c r="S23" s="782"/>
      <c r="T23" s="782"/>
      <c r="U23" s="782"/>
      <c r="V23" s="782">
        <v>23972</v>
      </c>
      <c r="W23" s="782"/>
      <c r="X23" s="782"/>
      <c r="Y23" s="782"/>
      <c r="Z23" s="782"/>
      <c r="AA23" s="782">
        <v>1447</v>
      </c>
      <c r="AB23" s="782"/>
      <c r="AC23" s="782"/>
      <c r="AD23" s="782"/>
      <c r="AE23" s="783"/>
      <c r="AF23" s="784">
        <v>1163</v>
      </c>
      <c r="AG23" s="782"/>
      <c r="AH23" s="782"/>
      <c r="AI23" s="782"/>
      <c r="AJ23" s="785"/>
      <c r="AK23" s="786"/>
      <c r="AL23" s="787"/>
      <c r="AM23" s="787"/>
      <c r="AN23" s="787"/>
      <c r="AO23" s="787"/>
      <c r="AP23" s="782"/>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0">
        <v>6938</v>
      </c>
      <c r="R28" s="811"/>
      <c r="S28" s="811"/>
      <c r="T28" s="811"/>
      <c r="U28" s="811"/>
      <c r="V28" s="811">
        <v>6924</v>
      </c>
      <c r="W28" s="811"/>
      <c r="X28" s="811"/>
      <c r="Y28" s="811"/>
      <c r="Z28" s="811"/>
      <c r="AA28" s="811">
        <v>14</v>
      </c>
      <c r="AB28" s="811"/>
      <c r="AC28" s="811"/>
      <c r="AD28" s="811"/>
      <c r="AE28" s="812"/>
      <c r="AF28" s="813">
        <v>14</v>
      </c>
      <c r="AG28" s="811"/>
      <c r="AH28" s="811"/>
      <c r="AI28" s="811"/>
      <c r="AJ28" s="814"/>
      <c r="AK28" s="815">
        <v>741</v>
      </c>
      <c r="AL28" s="806"/>
      <c r="AM28" s="806"/>
      <c r="AN28" s="806"/>
      <c r="AO28" s="806"/>
      <c r="AP28" s="806" t="s">
        <v>541</v>
      </c>
      <c r="AQ28" s="806"/>
      <c r="AR28" s="806"/>
      <c r="AS28" s="806"/>
      <c r="AT28" s="806"/>
      <c r="AU28" s="806" t="s">
        <v>541</v>
      </c>
      <c r="AV28" s="806"/>
      <c r="AW28" s="806"/>
      <c r="AX28" s="806"/>
      <c r="AY28" s="806"/>
      <c r="AZ28" s="807" t="s">
        <v>543</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4661</v>
      </c>
      <c r="R29" s="747"/>
      <c r="S29" s="747"/>
      <c r="T29" s="747"/>
      <c r="U29" s="747"/>
      <c r="V29" s="747">
        <v>4530</v>
      </c>
      <c r="W29" s="747"/>
      <c r="X29" s="747"/>
      <c r="Y29" s="747"/>
      <c r="Z29" s="747"/>
      <c r="AA29" s="747">
        <v>131</v>
      </c>
      <c r="AB29" s="747"/>
      <c r="AC29" s="747"/>
      <c r="AD29" s="747"/>
      <c r="AE29" s="748"/>
      <c r="AF29" s="749">
        <v>131</v>
      </c>
      <c r="AG29" s="750"/>
      <c r="AH29" s="750"/>
      <c r="AI29" s="750"/>
      <c r="AJ29" s="751"/>
      <c r="AK29" s="818">
        <v>735</v>
      </c>
      <c r="AL29" s="819"/>
      <c r="AM29" s="819"/>
      <c r="AN29" s="819"/>
      <c r="AO29" s="819"/>
      <c r="AP29" s="819" t="s">
        <v>541</v>
      </c>
      <c r="AQ29" s="819"/>
      <c r="AR29" s="819"/>
      <c r="AS29" s="819"/>
      <c r="AT29" s="819"/>
      <c r="AU29" s="819" t="s">
        <v>541</v>
      </c>
      <c r="AV29" s="819"/>
      <c r="AW29" s="819"/>
      <c r="AX29" s="819"/>
      <c r="AY29" s="819"/>
      <c r="AZ29" s="820" t="s">
        <v>543</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631</v>
      </c>
      <c r="R30" s="747"/>
      <c r="S30" s="747"/>
      <c r="T30" s="747"/>
      <c r="U30" s="747"/>
      <c r="V30" s="747">
        <v>628</v>
      </c>
      <c r="W30" s="747"/>
      <c r="X30" s="747"/>
      <c r="Y30" s="747"/>
      <c r="Z30" s="747"/>
      <c r="AA30" s="747">
        <v>3</v>
      </c>
      <c r="AB30" s="747"/>
      <c r="AC30" s="747"/>
      <c r="AD30" s="747"/>
      <c r="AE30" s="748"/>
      <c r="AF30" s="749">
        <v>3</v>
      </c>
      <c r="AG30" s="750"/>
      <c r="AH30" s="750"/>
      <c r="AI30" s="750"/>
      <c r="AJ30" s="751"/>
      <c r="AK30" s="818">
        <v>175</v>
      </c>
      <c r="AL30" s="819"/>
      <c r="AM30" s="819"/>
      <c r="AN30" s="819"/>
      <c r="AO30" s="819"/>
      <c r="AP30" s="819" t="s">
        <v>541</v>
      </c>
      <c r="AQ30" s="819"/>
      <c r="AR30" s="819"/>
      <c r="AS30" s="819"/>
      <c r="AT30" s="819"/>
      <c r="AU30" s="819" t="s">
        <v>541</v>
      </c>
      <c r="AV30" s="819"/>
      <c r="AW30" s="819"/>
      <c r="AX30" s="819"/>
      <c r="AY30" s="819"/>
      <c r="AZ30" s="820" t="s">
        <v>543</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2430</v>
      </c>
      <c r="R31" s="747"/>
      <c r="S31" s="747"/>
      <c r="T31" s="747"/>
      <c r="U31" s="747"/>
      <c r="V31" s="747">
        <v>1997</v>
      </c>
      <c r="W31" s="747"/>
      <c r="X31" s="747"/>
      <c r="Y31" s="747"/>
      <c r="Z31" s="747"/>
      <c r="AA31" s="747">
        <v>432</v>
      </c>
      <c r="AB31" s="747"/>
      <c r="AC31" s="747"/>
      <c r="AD31" s="747"/>
      <c r="AE31" s="748"/>
      <c r="AF31" s="749">
        <v>2239</v>
      </c>
      <c r="AG31" s="750"/>
      <c r="AH31" s="750"/>
      <c r="AI31" s="750"/>
      <c r="AJ31" s="751"/>
      <c r="AK31" s="818">
        <v>17</v>
      </c>
      <c r="AL31" s="819"/>
      <c r="AM31" s="819"/>
      <c r="AN31" s="819"/>
      <c r="AO31" s="819"/>
      <c r="AP31" s="819">
        <v>3266</v>
      </c>
      <c r="AQ31" s="819"/>
      <c r="AR31" s="819"/>
      <c r="AS31" s="819"/>
      <c r="AT31" s="819"/>
      <c r="AU31" s="819">
        <v>91</v>
      </c>
      <c r="AV31" s="819"/>
      <c r="AW31" s="819"/>
      <c r="AX31" s="819"/>
      <c r="AY31" s="819"/>
      <c r="AZ31" s="820" t="s">
        <v>543</v>
      </c>
      <c r="BA31" s="820"/>
      <c r="BB31" s="820"/>
      <c r="BC31" s="820"/>
      <c r="BD31" s="820"/>
      <c r="BE31" s="816" t="s">
        <v>384</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2971</v>
      </c>
      <c r="R32" s="747"/>
      <c r="S32" s="747"/>
      <c r="T32" s="747"/>
      <c r="U32" s="747"/>
      <c r="V32" s="747">
        <v>2505</v>
      </c>
      <c r="W32" s="747"/>
      <c r="X32" s="747"/>
      <c r="Y32" s="747"/>
      <c r="Z32" s="747"/>
      <c r="AA32" s="747">
        <v>466</v>
      </c>
      <c r="AB32" s="747"/>
      <c r="AC32" s="747"/>
      <c r="AD32" s="747"/>
      <c r="AE32" s="748"/>
      <c r="AF32" s="749">
        <v>980</v>
      </c>
      <c r="AG32" s="750"/>
      <c r="AH32" s="750"/>
      <c r="AI32" s="750"/>
      <c r="AJ32" s="751"/>
      <c r="AK32" s="818">
        <v>1655</v>
      </c>
      <c r="AL32" s="819"/>
      <c r="AM32" s="819"/>
      <c r="AN32" s="819"/>
      <c r="AO32" s="819"/>
      <c r="AP32" s="819">
        <v>21120</v>
      </c>
      <c r="AQ32" s="819"/>
      <c r="AR32" s="819"/>
      <c r="AS32" s="819"/>
      <c r="AT32" s="819"/>
      <c r="AU32" s="819">
        <v>13644</v>
      </c>
      <c r="AV32" s="819"/>
      <c r="AW32" s="819"/>
      <c r="AX32" s="819"/>
      <c r="AY32" s="819"/>
      <c r="AZ32" s="820" t="s">
        <v>543</v>
      </c>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387</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3366</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389</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390</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535</v>
      </c>
      <c r="C68" s="858"/>
      <c r="D68" s="858"/>
      <c r="E68" s="858"/>
      <c r="F68" s="858"/>
      <c r="G68" s="858"/>
      <c r="H68" s="858"/>
      <c r="I68" s="858"/>
      <c r="J68" s="858"/>
      <c r="K68" s="858"/>
      <c r="L68" s="858"/>
      <c r="M68" s="858"/>
      <c r="N68" s="858"/>
      <c r="O68" s="858"/>
      <c r="P68" s="859"/>
      <c r="Q68" s="860">
        <v>14880</v>
      </c>
      <c r="R68" s="854"/>
      <c r="S68" s="854"/>
      <c r="T68" s="854"/>
      <c r="U68" s="854"/>
      <c r="V68" s="854">
        <v>14267</v>
      </c>
      <c r="W68" s="854"/>
      <c r="X68" s="854"/>
      <c r="Y68" s="854"/>
      <c r="Z68" s="854"/>
      <c r="AA68" s="854">
        <v>613</v>
      </c>
      <c r="AB68" s="854"/>
      <c r="AC68" s="854"/>
      <c r="AD68" s="854"/>
      <c r="AE68" s="854"/>
      <c r="AF68" s="854">
        <v>613</v>
      </c>
      <c r="AG68" s="854"/>
      <c r="AH68" s="854"/>
      <c r="AI68" s="854"/>
      <c r="AJ68" s="854"/>
      <c r="AK68" s="854">
        <v>0</v>
      </c>
      <c r="AL68" s="854"/>
      <c r="AM68" s="854"/>
      <c r="AN68" s="854"/>
      <c r="AO68" s="854"/>
      <c r="AP68" s="854">
        <v>3310</v>
      </c>
      <c r="AQ68" s="854"/>
      <c r="AR68" s="854"/>
      <c r="AS68" s="854"/>
      <c r="AT68" s="854"/>
      <c r="AU68" s="854">
        <v>831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536</v>
      </c>
      <c r="C69" s="862"/>
      <c r="D69" s="862"/>
      <c r="E69" s="862"/>
      <c r="F69" s="862"/>
      <c r="G69" s="862"/>
      <c r="H69" s="862"/>
      <c r="I69" s="862"/>
      <c r="J69" s="862"/>
      <c r="K69" s="862"/>
      <c r="L69" s="862"/>
      <c r="M69" s="862"/>
      <c r="N69" s="862"/>
      <c r="O69" s="862"/>
      <c r="P69" s="863"/>
      <c r="Q69" s="864">
        <v>5719</v>
      </c>
      <c r="R69" s="819"/>
      <c r="S69" s="819"/>
      <c r="T69" s="819"/>
      <c r="U69" s="819"/>
      <c r="V69" s="819">
        <v>5670</v>
      </c>
      <c r="W69" s="819"/>
      <c r="X69" s="819"/>
      <c r="Y69" s="819"/>
      <c r="Z69" s="819"/>
      <c r="AA69" s="819">
        <v>49</v>
      </c>
      <c r="AB69" s="819"/>
      <c r="AC69" s="819"/>
      <c r="AD69" s="819"/>
      <c r="AE69" s="819"/>
      <c r="AF69" s="819">
        <v>49</v>
      </c>
      <c r="AG69" s="819"/>
      <c r="AH69" s="819"/>
      <c r="AI69" s="819"/>
      <c r="AJ69" s="819"/>
      <c r="AK69" s="819">
        <v>5</v>
      </c>
      <c r="AL69" s="819"/>
      <c r="AM69" s="819"/>
      <c r="AN69" s="819"/>
      <c r="AO69" s="819"/>
      <c r="AP69" s="819" t="s">
        <v>541</v>
      </c>
      <c r="AQ69" s="819"/>
      <c r="AR69" s="819"/>
      <c r="AS69" s="819"/>
      <c r="AT69" s="819"/>
      <c r="AU69" s="819" t="s">
        <v>541</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537</v>
      </c>
      <c r="C70" s="862"/>
      <c r="D70" s="862"/>
      <c r="E70" s="862"/>
      <c r="F70" s="862"/>
      <c r="G70" s="862"/>
      <c r="H70" s="862"/>
      <c r="I70" s="862"/>
      <c r="J70" s="862"/>
      <c r="K70" s="862"/>
      <c r="L70" s="862"/>
      <c r="M70" s="862"/>
      <c r="N70" s="862"/>
      <c r="O70" s="862"/>
      <c r="P70" s="863"/>
      <c r="Q70" s="864">
        <v>101</v>
      </c>
      <c r="R70" s="819"/>
      <c r="S70" s="819"/>
      <c r="T70" s="819"/>
      <c r="U70" s="819"/>
      <c r="V70" s="819">
        <v>100</v>
      </c>
      <c r="W70" s="819"/>
      <c r="X70" s="819"/>
      <c r="Y70" s="819"/>
      <c r="Z70" s="819"/>
      <c r="AA70" s="819">
        <v>1</v>
      </c>
      <c r="AB70" s="819"/>
      <c r="AC70" s="819"/>
      <c r="AD70" s="819"/>
      <c r="AE70" s="819"/>
      <c r="AF70" s="819">
        <v>1</v>
      </c>
      <c r="AG70" s="819"/>
      <c r="AH70" s="819"/>
      <c r="AI70" s="819"/>
      <c r="AJ70" s="819"/>
      <c r="AK70" s="819">
        <v>0</v>
      </c>
      <c r="AL70" s="819"/>
      <c r="AM70" s="819"/>
      <c r="AN70" s="819"/>
      <c r="AO70" s="819"/>
      <c r="AP70" s="819" t="s">
        <v>541</v>
      </c>
      <c r="AQ70" s="819"/>
      <c r="AR70" s="819"/>
      <c r="AS70" s="819"/>
      <c r="AT70" s="819"/>
      <c r="AU70" s="819" t="s">
        <v>541</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538</v>
      </c>
      <c r="C71" s="862"/>
      <c r="D71" s="862"/>
      <c r="E71" s="862"/>
      <c r="F71" s="862"/>
      <c r="G71" s="862"/>
      <c r="H71" s="862"/>
      <c r="I71" s="862"/>
      <c r="J71" s="862"/>
      <c r="K71" s="862"/>
      <c r="L71" s="862"/>
      <c r="M71" s="862"/>
      <c r="N71" s="862"/>
      <c r="O71" s="862"/>
      <c r="P71" s="863"/>
      <c r="Q71" s="864">
        <v>346</v>
      </c>
      <c r="R71" s="819"/>
      <c r="S71" s="819"/>
      <c r="T71" s="819"/>
      <c r="U71" s="819"/>
      <c r="V71" s="819">
        <v>346</v>
      </c>
      <c r="W71" s="819"/>
      <c r="X71" s="819"/>
      <c r="Y71" s="819"/>
      <c r="Z71" s="819"/>
      <c r="AA71" s="819">
        <v>0</v>
      </c>
      <c r="AB71" s="819"/>
      <c r="AC71" s="819"/>
      <c r="AD71" s="819"/>
      <c r="AE71" s="819"/>
      <c r="AF71" s="819">
        <v>0</v>
      </c>
      <c r="AG71" s="819"/>
      <c r="AH71" s="819"/>
      <c r="AI71" s="819"/>
      <c r="AJ71" s="819"/>
      <c r="AK71" s="819">
        <v>6</v>
      </c>
      <c r="AL71" s="819"/>
      <c r="AM71" s="819"/>
      <c r="AN71" s="819"/>
      <c r="AO71" s="819"/>
      <c r="AP71" s="819" t="s">
        <v>541</v>
      </c>
      <c r="AQ71" s="819"/>
      <c r="AR71" s="819"/>
      <c r="AS71" s="819"/>
      <c r="AT71" s="819"/>
      <c r="AU71" s="819" t="s">
        <v>541</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539</v>
      </c>
      <c r="C72" s="862"/>
      <c r="D72" s="862"/>
      <c r="E72" s="862"/>
      <c r="F72" s="862"/>
      <c r="G72" s="862"/>
      <c r="H72" s="862"/>
      <c r="I72" s="862"/>
      <c r="J72" s="862"/>
      <c r="K72" s="862"/>
      <c r="L72" s="862"/>
      <c r="M72" s="862"/>
      <c r="N72" s="862"/>
      <c r="O72" s="862"/>
      <c r="P72" s="863"/>
      <c r="Q72" s="864">
        <v>1264</v>
      </c>
      <c r="R72" s="819"/>
      <c r="S72" s="819"/>
      <c r="T72" s="819"/>
      <c r="U72" s="819"/>
      <c r="V72" s="819">
        <v>1210</v>
      </c>
      <c r="W72" s="819"/>
      <c r="X72" s="819"/>
      <c r="Y72" s="819"/>
      <c r="Z72" s="819"/>
      <c r="AA72" s="819">
        <v>53</v>
      </c>
      <c r="AB72" s="819"/>
      <c r="AC72" s="819"/>
      <c r="AD72" s="819"/>
      <c r="AE72" s="819"/>
      <c r="AF72" s="819">
        <v>53</v>
      </c>
      <c r="AG72" s="819"/>
      <c r="AH72" s="819"/>
      <c r="AI72" s="819"/>
      <c r="AJ72" s="819"/>
      <c r="AK72" s="819">
        <v>0</v>
      </c>
      <c r="AL72" s="819"/>
      <c r="AM72" s="819"/>
      <c r="AN72" s="819"/>
      <c r="AO72" s="819"/>
      <c r="AP72" s="819" t="s">
        <v>541</v>
      </c>
      <c r="AQ72" s="819"/>
      <c r="AR72" s="819"/>
      <c r="AS72" s="819"/>
      <c r="AT72" s="819"/>
      <c r="AU72" s="819" t="s">
        <v>541</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368</v>
      </c>
      <c r="B88" s="778" t="s">
        <v>391</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392</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400</v>
      </c>
      <c r="AB109" s="883"/>
      <c r="AC109" s="883"/>
      <c r="AD109" s="883"/>
      <c r="AE109" s="884"/>
      <c r="AF109" s="882" t="s">
        <v>286</v>
      </c>
      <c r="AG109" s="883"/>
      <c r="AH109" s="883"/>
      <c r="AI109" s="883"/>
      <c r="AJ109" s="884"/>
      <c r="AK109" s="882" t="s">
        <v>285</v>
      </c>
      <c r="AL109" s="883"/>
      <c r="AM109" s="883"/>
      <c r="AN109" s="883"/>
      <c r="AO109" s="884"/>
      <c r="AP109" s="882" t="s">
        <v>401</v>
      </c>
      <c r="AQ109" s="883"/>
      <c r="AR109" s="883"/>
      <c r="AS109" s="883"/>
      <c r="AT109" s="885"/>
      <c r="AU109" s="904" t="s">
        <v>399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400</v>
      </c>
      <c r="BR109" s="883"/>
      <c r="BS109" s="883"/>
      <c r="BT109" s="883"/>
      <c r="BU109" s="884"/>
      <c r="BV109" s="882" t="s">
        <v>286</v>
      </c>
      <c r="BW109" s="883"/>
      <c r="BX109" s="883"/>
      <c r="BY109" s="883"/>
      <c r="BZ109" s="884"/>
      <c r="CA109" s="882" t="s">
        <v>285</v>
      </c>
      <c r="CB109" s="883"/>
      <c r="CC109" s="883"/>
      <c r="CD109" s="883"/>
      <c r="CE109" s="884"/>
      <c r="CF109" s="905" t="s">
        <v>401</v>
      </c>
      <c r="CG109" s="905"/>
      <c r="CH109" s="905"/>
      <c r="CI109" s="905"/>
      <c r="CJ109" s="905"/>
      <c r="CK109" s="882" t="s">
        <v>402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400</v>
      </c>
      <c r="DH109" s="883"/>
      <c r="DI109" s="883"/>
      <c r="DJ109" s="883"/>
      <c r="DK109" s="884"/>
      <c r="DL109" s="882" t="s">
        <v>286</v>
      </c>
      <c r="DM109" s="883"/>
      <c r="DN109" s="883"/>
      <c r="DO109" s="883"/>
      <c r="DP109" s="884"/>
      <c r="DQ109" s="882" t="s">
        <v>285</v>
      </c>
      <c r="DR109" s="883"/>
      <c r="DS109" s="883"/>
      <c r="DT109" s="883"/>
      <c r="DU109" s="884"/>
      <c r="DV109" s="882" t="s">
        <v>401</v>
      </c>
      <c r="DW109" s="883"/>
      <c r="DX109" s="883"/>
      <c r="DY109" s="883"/>
      <c r="DZ109" s="885"/>
    </row>
    <row r="110" spans="1:131" s="197" customFormat="1" ht="26.25" customHeight="1">
      <c r="A110" s="886" t="s">
        <v>403</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2408068</v>
      </c>
      <c r="AB110" s="890"/>
      <c r="AC110" s="890"/>
      <c r="AD110" s="890"/>
      <c r="AE110" s="891"/>
      <c r="AF110" s="892">
        <v>2636021</v>
      </c>
      <c r="AG110" s="890"/>
      <c r="AH110" s="890"/>
      <c r="AI110" s="890"/>
      <c r="AJ110" s="891"/>
      <c r="AK110" s="892">
        <v>2722819</v>
      </c>
      <c r="AL110" s="890"/>
      <c r="AM110" s="890"/>
      <c r="AN110" s="890"/>
      <c r="AO110" s="891"/>
      <c r="AP110" s="893">
        <v>22.9</v>
      </c>
      <c r="AQ110" s="894"/>
      <c r="AR110" s="894"/>
      <c r="AS110" s="894"/>
      <c r="AT110" s="895"/>
      <c r="AU110" s="896" t="s">
        <v>61</v>
      </c>
      <c r="AV110" s="897"/>
      <c r="AW110" s="897"/>
      <c r="AX110" s="897"/>
      <c r="AY110" s="898"/>
      <c r="AZ110" s="940" t="s">
        <v>404</v>
      </c>
      <c r="BA110" s="887"/>
      <c r="BB110" s="887"/>
      <c r="BC110" s="887"/>
      <c r="BD110" s="887"/>
      <c r="BE110" s="887"/>
      <c r="BF110" s="887"/>
      <c r="BG110" s="887"/>
      <c r="BH110" s="887"/>
      <c r="BI110" s="887"/>
      <c r="BJ110" s="887"/>
      <c r="BK110" s="887"/>
      <c r="BL110" s="887"/>
      <c r="BM110" s="887"/>
      <c r="BN110" s="887"/>
      <c r="BO110" s="887"/>
      <c r="BP110" s="888"/>
      <c r="BQ110" s="926">
        <v>24703230</v>
      </c>
      <c r="BR110" s="927"/>
      <c r="BS110" s="927"/>
      <c r="BT110" s="927"/>
      <c r="BU110" s="927"/>
      <c r="BV110" s="927">
        <v>25990873</v>
      </c>
      <c r="BW110" s="927"/>
      <c r="BX110" s="927"/>
      <c r="BY110" s="927"/>
      <c r="BZ110" s="927"/>
      <c r="CA110" s="927">
        <v>25616405</v>
      </c>
      <c r="CB110" s="927"/>
      <c r="CC110" s="927"/>
      <c r="CD110" s="927"/>
      <c r="CE110" s="927"/>
      <c r="CF110" s="941">
        <v>215.5</v>
      </c>
      <c r="CG110" s="942"/>
      <c r="CH110" s="942"/>
      <c r="CI110" s="942"/>
      <c r="CJ110" s="942"/>
      <c r="CK110" s="943" t="s">
        <v>405</v>
      </c>
      <c r="CL110" s="944"/>
      <c r="CM110" s="923" t="s">
        <v>406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407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408</v>
      </c>
      <c r="BA111" s="950"/>
      <c r="BB111" s="950"/>
      <c r="BC111" s="950"/>
      <c r="BD111" s="950"/>
      <c r="BE111" s="950"/>
      <c r="BF111" s="950"/>
      <c r="BG111" s="950"/>
      <c r="BH111" s="950"/>
      <c r="BI111" s="950"/>
      <c r="BJ111" s="950"/>
      <c r="BK111" s="950"/>
      <c r="BL111" s="950"/>
      <c r="BM111" s="950"/>
      <c r="BN111" s="950"/>
      <c r="BO111" s="950"/>
      <c r="BP111" s="951"/>
      <c r="BQ111" s="919" t="s">
        <v>111</v>
      </c>
      <c r="BR111" s="920"/>
      <c r="BS111" s="920"/>
      <c r="BT111" s="920"/>
      <c r="BU111" s="920"/>
      <c r="BV111" s="920" t="s">
        <v>111</v>
      </c>
      <c r="BW111" s="920"/>
      <c r="BX111" s="920"/>
      <c r="BY111" s="920"/>
      <c r="BZ111" s="920"/>
      <c r="CA111" s="920" t="s">
        <v>111</v>
      </c>
      <c r="CB111" s="920"/>
      <c r="CC111" s="920"/>
      <c r="CD111" s="920"/>
      <c r="CE111" s="920"/>
      <c r="CF111" s="914" t="s">
        <v>111</v>
      </c>
      <c r="CG111" s="915"/>
      <c r="CH111" s="915"/>
      <c r="CI111" s="915"/>
      <c r="CJ111" s="915"/>
      <c r="CK111" s="945"/>
      <c r="CL111" s="946"/>
      <c r="CM111" s="916" t="s">
        <v>409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410</v>
      </c>
      <c r="B112" s="953"/>
      <c r="C112" s="950" t="s">
        <v>411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412</v>
      </c>
      <c r="BA112" s="950"/>
      <c r="BB112" s="950"/>
      <c r="BC112" s="950"/>
      <c r="BD112" s="950"/>
      <c r="BE112" s="950"/>
      <c r="BF112" s="950"/>
      <c r="BG112" s="950"/>
      <c r="BH112" s="950"/>
      <c r="BI112" s="950"/>
      <c r="BJ112" s="950"/>
      <c r="BK112" s="950"/>
      <c r="BL112" s="950"/>
      <c r="BM112" s="950"/>
      <c r="BN112" s="950"/>
      <c r="BO112" s="950"/>
      <c r="BP112" s="951"/>
      <c r="BQ112" s="919">
        <v>16880451</v>
      </c>
      <c r="BR112" s="920"/>
      <c r="BS112" s="920"/>
      <c r="BT112" s="920"/>
      <c r="BU112" s="920"/>
      <c r="BV112" s="920">
        <v>15514257</v>
      </c>
      <c r="BW112" s="920"/>
      <c r="BX112" s="920"/>
      <c r="BY112" s="920"/>
      <c r="BZ112" s="920"/>
      <c r="CA112" s="920">
        <v>13735165</v>
      </c>
      <c r="CB112" s="920"/>
      <c r="CC112" s="920"/>
      <c r="CD112" s="920"/>
      <c r="CE112" s="920"/>
      <c r="CF112" s="914">
        <v>115.5</v>
      </c>
      <c r="CG112" s="915"/>
      <c r="CH112" s="915"/>
      <c r="CI112" s="915"/>
      <c r="CJ112" s="915"/>
      <c r="CK112" s="945"/>
      <c r="CL112" s="946"/>
      <c r="CM112" s="916" t="s">
        <v>413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414</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1465154</v>
      </c>
      <c r="AB113" s="934"/>
      <c r="AC113" s="934"/>
      <c r="AD113" s="934"/>
      <c r="AE113" s="935"/>
      <c r="AF113" s="936">
        <v>1447550</v>
      </c>
      <c r="AG113" s="934"/>
      <c r="AH113" s="934"/>
      <c r="AI113" s="934"/>
      <c r="AJ113" s="935"/>
      <c r="AK113" s="936">
        <v>1180597</v>
      </c>
      <c r="AL113" s="934"/>
      <c r="AM113" s="934"/>
      <c r="AN113" s="934"/>
      <c r="AO113" s="935"/>
      <c r="AP113" s="937">
        <v>9.9</v>
      </c>
      <c r="AQ113" s="938"/>
      <c r="AR113" s="938"/>
      <c r="AS113" s="938"/>
      <c r="AT113" s="939"/>
      <c r="AU113" s="899"/>
      <c r="AV113" s="900"/>
      <c r="AW113" s="900"/>
      <c r="AX113" s="900"/>
      <c r="AY113" s="901"/>
      <c r="AZ113" s="949" t="s">
        <v>415</v>
      </c>
      <c r="BA113" s="950"/>
      <c r="BB113" s="950"/>
      <c r="BC113" s="950"/>
      <c r="BD113" s="950"/>
      <c r="BE113" s="950"/>
      <c r="BF113" s="950"/>
      <c r="BG113" s="950"/>
      <c r="BH113" s="950"/>
      <c r="BI113" s="950"/>
      <c r="BJ113" s="950"/>
      <c r="BK113" s="950"/>
      <c r="BL113" s="950"/>
      <c r="BM113" s="950"/>
      <c r="BN113" s="950"/>
      <c r="BO113" s="950"/>
      <c r="BP113" s="951"/>
      <c r="BQ113" s="919">
        <v>65612</v>
      </c>
      <c r="BR113" s="920"/>
      <c r="BS113" s="920"/>
      <c r="BT113" s="920"/>
      <c r="BU113" s="920"/>
      <c r="BV113" s="920">
        <v>738069</v>
      </c>
      <c r="BW113" s="920"/>
      <c r="BX113" s="920"/>
      <c r="BY113" s="920"/>
      <c r="BZ113" s="920"/>
      <c r="CA113" s="920">
        <v>831499</v>
      </c>
      <c r="CB113" s="920"/>
      <c r="CC113" s="920"/>
      <c r="CD113" s="920"/>
      <c r="CE113" s="920"/>
      <c r="CF113" s="914">
        <v>7</v>
      </c>
      <c r="CG113" s="915"/>
      <c r="CH113" s="915"/>
      <c r="CI113" s="915"/>
      <c r="CJ113" s="915"/>
      <c r="CK113" s="945"/>
      <c r="CL113" s="946"/>
      <c r="CM113" s="916" t="s">
        <v>416</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417</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1760</v>
      </c>
      <c r="AB114" s="959"/>
      <c r="AC114" s="959"/>
      <c r="AD114" s="959"/>
      <c r="AE114" s="960"/>
      <c r="AF114" s="961">
        <v>2898</v>
      </c>
      <c r="AG114" s="959"/>
      <c r="AH114" s="959"/>
      <c r="AI114" s="959"/>
      <c r="AJ114" s="960"/>
      <c r="AK114" s="961">
        <v>8773</v>
      </c>
      <c r="AL114" s="959"/>
      <c r="AM114" s="959"/>
      <c r="AN114" s="959"/>
      <c r="AO114" s="960"/>
      <c r="AP114" s="962">
        <v>0.1</v>
      </c>
      <c r="AQ114" s="963"/>
      <c r="AR114" s="963"/>
      <c r="AS114" s="963"/>
      <c r="AT114" s="964"/>
      <c r="AU114" s="899"/>
      <c r="AV114" s="900"/>
      <c r="AW114" s="900"/>
      <c r="AX114" s="900"/>
      <c r="AY114" s="901"/>
      <c r="AZ114" s="949" t="s">
        <v>418</v>
      </c>
      <c r="BA114" s="950"/>
      <c r="BB114" s="950"/>
      <c r="BC114" s="950"/>
      <c r="BD114" s="950"/>
      <c r="BE114" s="950"/>
      <c r="BF114" s="950"/>
      <c r="BG114" s="950"/>
      <c r="BH114" s="950"/>
      <c r="BI114" s="950"/>
      <c r="BJ114" s="950"/>
      <c r="BK114" s="950"/>
      <c r="BL114" s="950"/>
      <c r="BM114" s="950"/>
      <c r="BN114" s="950"/>
      <c r="BO114" s="950"/>
      <c r="BP114" s="951"/>
      <c r="BQ114" s="919">
        <v>4899600</v>
      </c>
      <c r="BR114" s="920"/>
      <c r="BS114" s="920"/>
      <c r="BT114" s="920"/>
      <c r="BU114" s="920"/>
      <c r="BV114" s="920">
        <v>4098018</v>
      </c>
      <c r="BW114" s="920"/>
      <c r="BX114" s="920"/>
      <c r="BY114" s="920"/>
      <c r="BZ114" s="920"/>
      <c r="CA114" s="920">
        <v>3987560</v>
      </c>
      <c r="CB114" s="920"/>
      <c r="CC114" s="920"/>
      <c r="CD114" s="920"/>
      <c r="CE114" s="920"/>
      <c r="CF114" s="914">
        <v>33.5</v>
      </c>
      <c r="CG114" s="915"/>
      <c r="CH114" s="915"/>
      <c r="CI114" s="915"/>
      <c r="CJ114" s="915"/>
      <c r="CK114" s="945"/>
      <c r="CL114" s="946"/>
      <c r="CM114" s="916" t="s">
        <v>419</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420</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80587</v>
      </c>
      <c r="AB115" s="934"/>
      <c r="AC115" s="934"/>
      <c r="AD115" s="934"/>
      <c r="AE115" s="935"/>
      <c r="AF115" s="936" t="s">
        <v>111</v>
      </c>
      <c r="AG115" s="934"/>
      <c r="AH115" s="934"/>
      <c r="AI115" s="934"/>
      <c r="AJ115" s="935"/>
      <c r="AK115" s="936" t="s">
        <v>111</v>
      </c>
      <c r="AL115" s="934"/>
      <c r="AM115" s="934"/>
      <c r="AN115" s="934"/>
      <c r="AO115" s="935"/>
      <c r="AP115" s="937" t="s">
        <v>111</v>
      </c>
      <c r="AQ115" s="938"/>
      <c r="AR115" s="938"/>
      <c r="AS115" s="938"/>
      <c r="AT115" s="939"/>
      <c r="AU115" s="899"/>
      <c r="AV115" s="900"/>
      <c r="AW115" s="900"/>
      <c r="AX115" s="900"/>
      <c r="AY115" s="901"/>
      <c r="AZ115" s="949" t="s">
        <v>421</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422</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423</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1830</v>
      </c>
      <c r="AB116" s="959"/>
      <c r="AC116" s="959"/>
      <c r="AD116" s="959"/>
      <c r="AE116" s="960"/>
      <c r="AF116" s="961">
        <v>2409</v>
      </c>
      <c r="AG116" s="959"/>
      <c r="AH116" s="959"/>
      <c r="AI116" s="959"/>
      <c r="AJ116" s="960"/>
      <c r="AK116" s="961">
        <v>1767</v>
      </c>
      <c r="AL116" s="959"/>
      <c r="AM116" s="959"/>
      <c r="AN116" s="959"/>
      <c r="AO116" s="960"/>
      <c r="AP116" s="962">
        <v>0</v>
      </c>
      <c r="AQ116" s="963"/>
      <c r="AR116" s="963"/>
      <c r="AS116" s="963"/>
      <c r="AT116" s="964"/>
      <c r="AU116" s="899"/>
      <c r="AV116" s="900"/>
      <c r="AW116" s="900"/>
      <c r="AX116" s="900"/>
      <c r="AY116" s="901"/>
      <c r="AZ116" s="949" t="s">
        <v>424</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426</v>
      </c>
      <c r="Z117" s="884"/>
      <c r="AA117" s="996">
        <v>3957399</v>
      </c>
      <c r="AB117" s="966"/>
      <c r="AC117" s="966"/>
      <c r="AD117" s="966"/>
      <c r="AE117" s="967"/>
      <c r="AF117" s="965">
        <v>4088878</v>
      </c>
      <c r="AG117" s="966"/>
      <c r="AH117" s="966"/>
      <c r="AI117" s="966"/>
      <c r="AJ117" s="967"/>
      <c r="AK117" s="965">
        <v>3913956</v>
      </c>
      <c r="AL117" s="966"/>
      <c r="AM117" s="966"/>
      <c r="AN117" s="966"/>
      <c r="AO117" s="967"/>
      <c r="AP117" s="968"/>
      <c r="AQ117" s="969"/>
      <c r="AR117" s="969"/>
      <c r="AS117" s="969"/>
      <c r="AT117" s="970"/>
      <c r="AU117" s="899"/>
      <c r="AV117" s="900"/>
      <c r="AW117" s="900"/>
      <c r="AX117" s="900"/>
      <c r="AY117" s="901"/>
      <c r="AZ117" s="995" t="s">
        <v>427</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400</v>
      </c>
      <c r="AB118" s="883"/>
      <c r="AC118" s="883"/>
      <c r="AD118" s="883"/>
      <c r="AE118" s="884"/>
      <c r="AF118" s="882" t="s">
        <v>286</v>
      </c>
      <c r="AG118" s="883"/>
      <c r="AH118" s="883"/>
      <c r="AI118" s="883"/>
      <c r="AJ118" s="884"/>
      <c r="AK118" s="882" t="s">
        <v>285</v>
      </c>
      <c r="AL118" s="883"/>
      <c r="AM118" s="883"/>
      <c r="AN118" s="883"/>
      <c r="AO118" s="884"/>
      <c r="AP118" s="990" t="s">
        <v>401</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429</v>
      </c>
      <c r="BP118" s="994"/>
      <c r="BQ118" s="985">
        <v>46548893</v>
      </c>
      <c r="BR118" s="986"/>
      <c r="BS118" s="986"/>
      <c r="BT118" s="986"/>
      <c r="BU118" s="986"/>
      <c r="BV118" s="986">
        <v>46341217</v>
      </c>
      <c r="BW118" s="986"/>
      <c r="BX118" s="986"/>
      <c r="BY118" s="986"/>
      <c r="BZ118" s="986"/>
      <c r="CA118" s="986">
        <v>44170629</v>
      </c>
      <c r="CB118" s="986"/>
      <c r="CC118" s="986"/>
      <c r="CD118" s="986"/>
      <c r="CE118" s="986"/>
      <c r="CF118" s="987"/>
      <c r="CG118" s="988"/>
      <c r="CH118" s="988"/>
      <c r="CI118" s="988"/>
      <c r="CJ118" s="989"/>
      <c r="CK118" s="945"/>
      <c r="CL118" s="946"/>
      <c r="CM118" s="916" t="s">
        <v>430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405</v>
      </c>
      <c r="B119" s="944"/>
      <c r="C119" s="923" t="s">
        <v>406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431</v>
      </c>
      <c r="AV119" s="978"/>
      <c r="AW119" s="978"/>
      <c r="AX119" s="978"/>
      <c r="AY119" s="979"/>
      <c r="AZ119" s="940" t="s">
        <v>432</v>
      </c>
      <c r="BA119" s="887"/>
      <c r="BB119" s="887"/>
      <c r="BC119" s="887"/>
      <c r="BD119" s="887"/>
      <c r="BE119" s="887"/>
      <c r="BF119" s="887"/>
      <c r="BG119" s="887"/>
      <c r="BH119" s="887"/>
      <c r="BI119" s="887"/>
      <c r="BJ119" s="887"/>
      <c r="BK119" s="887"/>
      <c r="BL119" s="887"/>
      <c r="BM119" s="887"/>
      <c r="BN119" s="887"/>
      <c r="BO119" s="887"/>
      <c r="BP119" s="888"/>
      <c r="BQ119" s="926">
        <v>2122050</v>
      </c>
      <c r="BR119" s="927"/>
      <c r="BS119" s="927"/>
      <c r="BT119" s="927"/>
      <c r="BU119" s="927"/>
      <c r="BV119" s="927">
        <v>2409423</v>
      </c>
      <c r="BW119" s="927"/>
      <c r="BX119" s="927"/>
      <c r="BY119" s="927"/>
      <c r="BZ119" s="927"/>
      <c r="CA119" s="927">
        <v>2142262</v>
      </c>
      <c r="CB119" s="927"/>
      <c r="CC119" s="927"/>
      <c r="CD119" s="927"/>
      <c r="CE119" s="927"/>
      <c r="CF119" s="941">
        <v>18</v>
      </c>
      <c r="CG119" s="942"/>
      <c r="CH119" s="942"/>
      <c r="CI119" s="942"/>
      <c r="CJ119" s="942"/>
      <c r="CK119" s="947"/>
      <c r="CL119" s="948"/>
      <c r="CM119" s="1004" t="s">
        <v>433</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c r="A120" s="975"/>
      <c r="B120" s="946"/>
      <c r="C120" s="916" t="s">
        <v>409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434</v>
      </c>
      <c r="BA120" s="950"/>
      <c r="BB120" s="950"/>
      <c r="BC120" s="950"/>
      <c r="BD120" s="950"/>
      <c r="BE120" s="950"/>
      <c r="BF120" s="950"/>
      <c r="BG120" s="950"/>
      <c r="BH120" s="950"/>
      <c r="BI120" s="950"/>
      <c r="BJ120" s="950"/>
      <c r="BK120" s="950"/>
      <c r="BL120" s="950"/>
      <c r="BM120" s="950"/>
      <c r="BN120" s="950"/>
      <c r="BO120" s="950"/>
      <c r="BP120" s="951"/>
      <c r="BQ120" s="919">
        <v>6298682</v>
      </c>
      <c r="BR120" s="920"/>
      <c r="BS120" s="920"/>
      <c r="BT120" s="920"/>
      <c r="BU120" s="920"/>
      <c r="BV120" s="920">
        <v>5809917</v>
      </c>
      <c r="BW120" s="920"/>
      <c r="BX120" s="920"/>
      <c r="BY120" s="920"/>
      <c r="BZ120" s="920"/>
      <c r="CA120" s="920">
        <v>5459797</v>
      </c>
      <c r="CB120" s="920"/>
      <c r="CC120" s="920"/>
      <c r="CD120" s="920"/>
      <c r="CE120" s="920"/>
      <c r="CF120" s="914">
        <v>45.9</v>
      </c>
      <c r="CG120" s="915"/>
      <c r="CH120" s="915"/>
      <c r="CI120" s="915"/>
      <c r="CJ120" s="915"/>
      <c r="CK120" s="1013" t="s">
        <v>435</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16490329</v>
      </c>
      <c r="DH120" s="927"/>
      <c r="DI120" s="927"/>
      <c r="DJ120" s="927"/>
      <c r="DK120" s="927"/>
      <c r="DL120" s="927">
        <v>15385684</v>
      </c>
      <c r="DM120" s="927"/>
      <c r="DN120" s="927"/>
      <c r="DO120" s="927"/>
      <c r="DP120" s="927"/>
      <c r="DQ120" s="927">
        <v>13643728</v>
      </c>
      <c r="DR120" s="927"/>
      <c r="DS120" s="927"/>
      <c r="DT120" s="927"/>
      <c r="DU120" s="927"/>
      <c r="DV120" s="928">
        <v>114.8</v>
      </c>
      <c r="DW120" s="928"/>
      <c r="DX120" s="928"/>
      <c r="DY120" s="928"/>
      <c r="DZ120" s="929"/>
    </row>
    <row r="121" spans="1:130" s="197" customFormat="1" ht="26.25" customHeight="1">
      <c r="A121" s="975"/>
      <c r="B121" s="946"/>
      <c r="C121" s="1010" t="s">
        <v>436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437</v>
      </c>
      <c r="BA121" s="971"/>
      <c r="BB121" s="971"/>
      <c r="BC121" s="971"/>
      <c r="BD121" s="971"/>
      <c r="BE121" s="971"/>
      <c r="BF121" s="971"/>
      <c r="BG121" s="971"/>
      <c r="BH121" s="971"/>
      <c r="BI121" s="971"/>
      <c r="BJ121" s="971"/>
      <c r="BK121" s="971"/>
      <c r="BL121" s="971"/>
      <c r="BM121" s="971"/>
      <c r="BN121" s="971"/>
      <c r="BO121" s="971"/>
      <c r="BP121" s="972"/>
      <c r="BQ121" s="985">
        <v>26003225</v>
      </c>
      <c r="BR121" s="986"/>
      <c r="BS121" s="986"/>
      <c r="BT121" s="986"/>
      <c r="BU121" s="986"/>
      <c r="BV121" s="986">
        <v>25900353</v>
      </c>
      <c r="BW121" s="986"/>
      <c r="BX121" s="986"/>
      <c r="BY121" s="986"/>
      <c r="BZ121" s="986"/>
      <c r="CA121" s="986">
        <v>25530188</v>
      </c>
      <c r="CB121" s="986"/>
      <c r="CC121" s="986"/>
      <c r="CD121" s="986"/>
      <c r="CE121" s="986"/>
      <c r="CF121" s="1024">
        <v>214.8</v>
      </c>
      <c r="CG121" s="1025"/>
      <c r="CH121" s="1025"/>
      <c r="CI121" s="1025"/>
      <c r="CJ121" s="1025"/>
      <c r="CK121" s="1016"/>
      <c r="CL121" s="1017"/>
      <c r="CM121" s="1017"/>
      <c r="CN121" s="1017"/>
      <c r="CO121" s="1018"/>
      <c r="CP121" s="1007" t="s">
        <v>383</v>
      </c>
      <c r="CQ121" s="1008"/>
      <c r="CR121" s="1008"/>
      <c r="CS121" s="1008"/>
      <c r="CT121" s="1008"/>
      <c r="CU121" s="1008"/>
      <c r="CV121" s="1008"/>
      <c r="CW121" s="1008"/>
      <c r="CX121" s="1008"/>
      <c r="CY121" s="1008"/>
      <c r="CZ121" s="1008"/>
      <c r="DA121" s="1008"/>
      <c r="DB121" s="1008"/>
      <c r="DC121" s="1008"/>
      <c r="DD121" s="1008"/>
      <c r="DE121" s="1008"/>
      <c r="DF121" s="1009"/>
      <c r="DG121" s="919">
        <v>139469</v>
      </c>
      <c r="DH121" s="920"/>
      <c r="DI121" s="920"/>
      <c r="DJ121" s="920"/>
      <c r="DK121" s="920"/>
      <c r="DL121" s="920">
        <v>128573</v>
      </c>
      <c r="DM121" s="920"/>
      <c r="DN121" s="920"/>
      <c r="DO121" s="920"/>
      <c r="DP121" s="920"/>
      <c r="DQ121" s="920">
        <v>91437</v>
      </c>
      <c r="DR121" s="920"/>
      <c r="DS121" s="920"/>
      <c r="DT121" s="920"/>
      <c r="DU121" s="920"/>
      <c r="DV121" s="921">
        <v>0.8</v>
      </c>
      <c r="DW121" s="921"/>
      <c r="DX121" s="921"/>
      <c r="DY121" s="921"/>
      <c r="DZ121" s="922"/>
    </row>
    <row r="122" spans="1:130" s="197" customFormat="1" ht="26.25" customHeight="1">
      <c r="A122" s="975"/>
      <c r="B122" s="946"/>
      <c r="C122" s="916" t="s">
        <v>419</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438</v>
      </c>
      <c r="BP122" s="994"/>
      <c r="BQ122" s="1034">
        <v>34423957</v>
      </c>
      <c r="BR122" s="1035"/>
      <c r="BS122" s="1035"/>
      <c r="BT122" s="1035"/>
      <c r="BU122" s="1035"/>
      <c r="BV122" s="1035">
        <v>34119693</v>
      </c>
      <c r="BW122" s="1035"/>
      <c r="BX122" s="1035"/>
      <c r="BY122" s="1035"/>
      <c r="BZ122" s="1035"/>
      <c r="CA122" s="1035">
        <v>33132247</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439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102.4</v>
      </c>
      <c r="BR123" s="1027"/>
      <c r="BS123" s="1027"/>
      <c r="BT123" s="1027"/>
      <c r="BU123" s="1027"/>
      <c r="BV123" s="1027">
        <v>101.9</v>
      </c>
      <c r="BW123" s="1027"/>
      <c r="BX123" s="1027"/>
      <c r="BY123" s="1027"/>
      <c r="BZ123" s="1027"/>
      <c r="CA123" s="1027">
        <v>92.8</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440</v>
      </c>
      <c r="CQ124" s="1008"/>
      <c r="CR124" s="1008"/>
      <c r="CS124" s="1008"/>
      <c r="CT124" s="1008"/>
      <c r="CU124" s="1008"/>
      <c r="CV124" s="1008"/>
      <c r="CW124" s="1008"/>
      <c r="CX124" s="1008"/>
      <c r="CY124" s="1008"/>
      <c r="CZ124" s="1008"/>
      <c r="DA124" s="1008"/>
      <c r="DB124" s="1008"/>
      <c r="DC124" s="1008"/>
      <c r="DD124" s="1008"/>
      <c r="DE124" s="1008"/>
      <c r="DF124" s="1009"/>
      <c r="DG124" s="997">
        <v>250653</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441</v>
      </c>
      <c r="CL125" s="1014"/>
      <c r="CM125" s="1014"/>
      <c r="CN125" s="1014"/>
      <c r="CO125" s="1015"/>
      <c r="CP125" s="940" t="s">
        <v>442</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443</v>
      </c>
      <c r="AY126" s="1037"/>
      <c r="AZ126" s="1037"/>
      <c r="BA126" s="1037"/>
      <c r="BB126" s="1037"/>
      <c r="BC126" s="1037"/>
      <c r="BD126" s="1037"/>
      <c r="BE126" s="1038"/>
      <c r="BF126" s="1052" t="s">
        <v>444</v>
      </c>
      <c r="BG126" s="1037"/>
      <c r="BH126" s="1037"/>
      <c r="BI126" s="1037"/>
      <c r="BJ126" s="1037"/>
      <c r="BK126" s="1037"/>
      <c r="BL126" s="1038"/>
      <c r="BM126" s="1052" t="s">
        <v>445</v>
      </c>
      <c r="BN126" s="1037"/>
      <c r="BO126" s="1037"/>
      <c r="BP126" s="1037"/>
      <c r="BQ126" s="1037"/>
      <c r="BR126" s="1037"/>
      <c r="BS126" s="1038"/>
      <c r="BT126" s="1052" t="s">
        <v>446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447</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448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80587</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449</v>
      </c>
      <c r="AY127" s="887"/>
      <c r="AZ127" s="887"/>
      <c r="BA127" s="887"/>
      <c r="BB127" s="887"/>
      <c r="BC127" s="887"/>
      <c r="BD127" s="887"/>
      <c r="BE127" s="888"/>
      <c r="BF127" s="1041" t="s">
        <v>111</v>
      </c>
      <c r="BG127" s="1042"/>
      <c r="BH127" s="1042"/>
      <c r="BI127" s="1042"/>
      <c r="BJ127" s="1042"/>
      <c r="BK127" s="1042"/>
      <c r="BL127" s="1051"/>
      <c r="BM127" s="1041">
        <v>12.84</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450</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451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452</v>
      </c>
      <c r="X128" s="1073"/>
      <c r="Y128" s="1073"/>
      <c r="Z128" s="1074"/>
      <c r="AA128" s="1089">
        <v>438846</v>
      </c>
      <c r="AB128" s="1090"/>
      <c r="AC128" s="1090"/>
      <c r="AD128" s="1090"/>
      <c r="AE128" s="1091"/>
      <c r="AF128" s="1092">
        <v>440599</v>
      </c>
      <c r="AG128" s="1090"/>
      <c r="AH128" s="1090"/>
      <c r="AI128" s="1090"/>
      <c r="AJ128" s="1091"/>
      <c r="AK128" s="1092">
        <v>432333</v>
      </c>
      <c r="AL128" s="1090"/>
      <c r="AM128" s="1090"/>
      <c r="AN128" s="1090"/>
      <c r="AO128" s="1091"/>
      <c r="AP128" s="1093"/>
      <c r="AQ128" s="1094"/>
      <c r="AR128" s="1094"/>
      <c r="AS128" s="1094"/>
      <c r="AT128" s="1095"/>
      <c r="AU128" s="235"/>
      <c r="AV128" s="235"/>
      <c r="AW128" s="235"/>
      <c r="AX128" s="1054" t="s">
        <v>453</v>
      </c>
      <c r="AY128" s="950"/>
      <c r="AZ128" s="950"/>
      <c r="BA128" s="950"/>
      <c r="BB128" s="950"/>
      <c r="BC128" s="950"/>
      <c r="BD128" s="950"/>
      <c r="BE128" s="951"/>
      <c r="BF128" s="1066" t="s">
        <v>111</v>
      </c>
      <c r="BG128" s="1067"/>
      <c r="BH128" s="1067"/>
      <c r="BI128" s="1067"/>
      <c r="BJ128" s="1067"/>
      <c r="BK128" s="1067"/>
      <c r="BL128" s="1068"/>
      <c r="BM128" s="1066">
        <v>17.84</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454</v>
      </c>
      <c r="X129" s="1061"/>
      <c r="Y129" s="1061"/>
      <c r="Z129" s="1062"/>
      <c r="AA129" s="958">
        <v>14075139</v>
      </c>
      <c r="AB129" s="959"/>
      <c r="AC129" s="959"/>
      <c r="AD129" s="959"/>
      <c r="AE129" s="960"/>
      <c r="AF129" s="961">
        <v>14246489</v>
      </c>
      <c r="AG129" s="959"/>
      <c r="AH129" s="959"/>
      <c r="AI129" s="959"/>
      <c r="AJ129" s="960"/>
      <c r="AK129" s="961">
        <v>14197856</v>
      </c>
      <c r="AL129" s="959"/>
      <c r="AM129" s="959"/>
      <c r="AN129" s="959"/>
      <c r="AO129" s="960"/>
      <c r="AP129" s="1063"/>
      <c r="AQ129" s="1064"/>
      <c r="AR129" s="1064"/>
      <c r="AS129" s="1064"/>
      <c r="AT129" s="1065"/>
      <c r="AU129" s="235"/>
      <c r="AV129" s="235"/>
      <c r="AW129" s="235"/>
      <c r="AX129" s="1054" t="s">
        <v>455</v>
      </c>
      <c r="AY129" s="950"/>
      <c r="AZ129" s="950"/>
      <c r="BA129" s="950"/>
      <c r="BB129" s="950"/>
      <c r="BC129" s="950"/>
      <c r="BD129" s="950"/>
      <c r="BE129" s="951"/>
      <c r="BF129" s="1055">
        <v>10.7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457</v>
      </c>
      <c r="X130" s="1061"/>
      <c r="Y130" s="1061"/>
      <c r="Z130" s="1062"/>
      <c r="AA130" s="958">
        <v>2241610</v>
      </c>
      <c r="AB130" s="959"/>
      <c r="AC130" s="959"/>
      <c r="AD130" s="959"/>
      <c r="AE130" s="960"/>
      <c r="AF130" s="961">
        <v>2259108</v>
      </c>
      <c r="AG130" s="959"/>
      <c r="AH130" s="959"/>
      <c r="AI130" s="959"/>
      <c r="AJ130" s="960"/>
      <c r="AK130" s="961">
        <v>2310502</v>
      </c>
      <c r="AL130" s="959"/>
      <c r="AM130" s="959"/>
      <c r="AN130" s="959"/>
      <c r="AO130" s="960"/>
      <c r="AP130" s="1063"/>
      <c r="AQ130" s="1064"/>
      <c r="AR130" s="1064"/>
      <c r="AS130" s="1064"/>
      <c r="AT130" s="1065"/>
      <c r="AU130" s="235"/>
      <c r="AV130" s="235"/>
      <c r="AW130" s="235"/>
      <c r="AX130" s="1113" t="s">
        <v>458</v>
      </c>
      <c r="AY130" s="1045"/>
      <c r="AZ130" s="1045"/>
      <c r="BA130" s="1045"/>
      <c r="BB130" s="1045"/>
      <c r="BC130" s="1045"/>
      <c r="BD130" s="1045"/>
      <c r="BE130" s="1046"/>
      <c r="BF130" s="1075">
        <v>92.8</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459</v>
      </c>
      <c r="X131" s="1084"/>
      <c r="Y131" s="1084"/>
      <c r="Z131" s="1085"/>
      <c r="AA131" s="997">
        <v>11833529</v>
      </c>
      <c r="AB131" s="998"/>
      <c r="AC131" s="998"/>
      <c r="AD131" s="998"/>
      <c r="AE131" s="999"/>
      <c r="AF131" s="1000">
        <v>11987381</v>
      </c>
      <c r="AG131" s="998"/>
      <c r="AH131" s="998"/>
      <c r="AI131" s="998"/>
      <c r="AJ131" s="999"/>
      <c r="AK131" s="1000">
        <v>11887354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461</v>
      </c>
      <c r="W132" s="1101"/>
      <c r="X132" s="1101"/>
      <c r="Y132" s="1101"/>
      <c r="Z132" s="1102"/>
      <c r="AA132" s="1103">
        <v>10.790889180000001</v>
      </c>
      <c r="AB132" s="1104"/>
      <c r="AC132" s="1104"/>
      <c r="AD132" s="1104"/>
      <c r="AE132" s="1105"/>
      <c r="AF132" s="1106">
        <v>11.588611390000001</v>
      </c>
      <c r="AG132" s="1104"/>
      <c r="AH132" s="1104"/>
      <c r="AI132" s="1104"/>
      <c r="AJ132" s="1105"/>
      <c r="AK132" s="1106">
        <v>9.8518223650000003</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462</v>
      </c>
      <c r="W133" s="1108"/>
      <c r="X133" s="1108"/>
      <c r="Y133" s="1108"/>
      <c r="Z133" s="1109"/>
      <c r="AA133" s="1110">
        <v>10.8</v>
      </c>
      <c r="AB133" s="1111"/>
      <c r="AC133" s="1111"/>
      <c r="AD133" s="1111"/>
      <c r="AE133" s="1112"/>
      <c r="AF133" s="1110">
        <v>11.1</v>
      </c>
      <c r="AG133" s="1111"/>
      <c r="AH133" s="1111"/>
      <c r="AI133" s="1111"/>
      <c r="AJ133" s="1112"/>
      <c r="AK133" s="1110">
        <v>10.7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7" t="s">
        <v>465</v>
      </c>
      <c r="L7" s="254"/>
      <c r="M7" s="255" t="s">
        <v>466</v>
      </c>
      <c r="N7" s="256"/>
    </row>
    <row r="8" spans="1:16">
      <c r="A8" s="248"/>
      <c r="B8" s="244"/>
      <c r="C8" s="244"/>
      <c r="D8" s="244"/>
      <c r="E8" s="244"/>
      <c r="F8" s="244"/>
      <c r="G8" s="257"/>
      <c r="H8" s="258"/>
      <c r="I8" s="258"/>
      <c r="J8" s="259"/>
      <c r="K8" s="1118"/>
      <c r="L8" s="260" t="s">
        <v>467</v>
      </c>
      <c r="M8" s="261" t="s">
        <v>468</v>
      </c>
      <c r="N8" s="262" t="s">
        <v>469</v>
      </c>
    </row>
    <row r="9" spans="1:16">
      <c r="A9" s="248"/>
      <c r="B9" s="244"/>
      <c r="C9" s="244"/>
      <c r="D9" s="244"/>
      <c r="E9" s="244"/>
      <c r="F9" s="244"/>
      <c r="G9" s="1119" t="s">
        <v>470</v>
      </c>
      <c r="H9" s="1120"/>
      <c r="I9" s="1120"/>
      <c r="J9" s="1121"/>
      <c r="K9" s="263">
        <v>5514799</v>
      </c>
      <c r="L9" s="264">
        <v>81695</v>
      </c>
      <c r="M9" s="265">
        <v>65114</v>
      </c>
      <c r="N9" s="266">
        <v>25.5</v>
      </c>
    </row>
    <row r="10" spans="1:16">
      <c r="A10" s="248"/>
      <c r="B10" s="244"/>
      <c r="C10" s="244"/>
      <c r="D10" s="244"/>
      <c r="E10" s="244"/>
      <c r="F10" s="244"/>
      <c r="G10" s="1119" t="s">
        <v>471</v>
      </c>
      <c r="H10" s="1120"/>
      <c r="I10" s="1120"/>
      <c r="J10" s="1121"/>
      <c r="K10" s="267">
        <v>141561</v>
      </c>
      <c r="L10" s="268">
        <v>2097</v>
      </c>
      <c r="M10" s="269">
        <v>4538</v>
      </c>
      <c r="N10" s="270">
        <v>-53.8</v>
      </c>
    </row>
    <row r="11" spans="1:16" ht="13.5" customHeight="1">
      <c r="A11" s="248"/>
      <c r="B11" s="244"/>
      <c r="C11" s="244"/>
      <c r="D11" s="244"/>
      <c r="E11" s="244"/>
      <c r="F11" s="244"/>
      <c r="G11" s="1119" t="s">
        <v>472</v>
      </c>
      <c r="H11" s="1120"/>
      <c r="I11" s="1120"/>
      <c r="J11" s="1121"/>
      <c r="K11" s="267">
        <v>734876</v>
      </c>
      <c r="L11" s="268">
        <v>10886</v>
      </c>
      <c r="M11" s="269">
        <v>5513</v>
      </c>
      <c r="N11" s="270">
        <v>97.5</v>
      </c>
    </row>
    <row r="12" spans="1:16" ht="13.5" customHeight="1">
      <c r="A12" s="248"/>
      <c r="B12" s="244"/>
      <c r="C12" s="244"/>
      <c r="D12" s="244"/>
      <c r="E12" s="244"/>
      <c r="F12" s="244"/>
      <c r="G12" s="1119" t="s">
        <v>473</v>
      </c>
      <c r="H12" s="1120"/>
      <c r="I12" s="1120"/>
      <c r="J12" s="1121"/>
      <c r="K12" s="267" t="s">
        <v>474</v>
      </c>
      <c r="L12" s="268" t="s">
        <v>474</v>
      </c>
      <c r="M12" s="269">
        <v>953</v>
      </c>
      <c r="N12" s="270" t="s">
        <v>474</v>
      </c>
    </row>
    <row r="13" spans="1:16" ht="13.5" customHeight="1">
      <c r="A13" s="248"/>
      <c r="B13" s="244"/>
      <c r="C13" s="244"/>
      <c r="D13" s="244"/>
      <c r="E13" s="244"/>
      <c r="F13" s="244"/>
      <c r="G13" s="1119" t="s">
        <v>475</v>
      </c>
      <c r="H13" s="1120"/>
      <c r="I13" s="1120"/>
      <c r="J13" s="1121"/>
      <c r="K13" s="267" t="s">
        <v>474</v>
      </c>
      <c r="L13" s="268" t="s">
        <v>474</v>
      </c>
      <c r="M13" s="269">
        <v>2</v>
      </c>
      <c r="N13" s="270" t="s">
        <v>474</v>
      </c>
    </row>
    <row r="14" spans="1:16" ht="13.5" customHeight="1">
      <c r="A14" s="248"/>
      <c r="B14" s="244"/>
      <c r="C14" s="244"/>
      <c r="D14" s="244"/>
      <c r="E14" s="244"/>
      <c r="F14" s="244"/>
      <c r="G14" s="1119" t="s">
        <v>476</v>
      </c>
      <c r="H14" s="1120"/>
      <c r="I14" s="1120"/>
      <c r="J14" s="1121"/>
      <c r="K14" s="267">
        <v>191990</v>
      </c>
      <c r="L14" s="268">
        <v>2844</v>
      </c>
      <c r="M14" s="269">
        <v>2887</v>
      </c>
      <c r="N14" s="270">
        <v>-1.5</v>
      </c>
    </row>
    <row r="15" spans="1:16" ht="13.5" customHeight="1">
      <c r="A15" s="248"/>
      <c r="B15" s="244"/>
      <c r="C15" s="244"/>
      <c r="D15" s="244"/>
      <c r="E15" s="244"/>
      <c r="F15" s="244"/>
      <c r="G15" s="1119" t="s">
        <v>477</v>
      </c>
      <c r="H15" s="1120"/>
      <c r="I15" s="1120"/>
      <c r="J15" s="1121"/>
      <c r="K15" s="267">
        <v>99427</v>
      </c>
      <c r="L15" s="268">
        <v>1473</v>
      </c>
      <c r="M15" s="269">
        <v>1642</v>
      </c>
      <c r="N15" s="270">
        <v>-10.3</v>
      </c>
    </row>
    <row r="16" spans="1:16">
      <c r="A16" s="248"/>
      <c r="B16" s="244"/>
      <c r="C16" s="244"/>
      <c r="D16" s="244"/>
      <c r="E16" s="244"/>
      <c r="F16" s="244"/>
      <c r="G16" s="1122" t="s">
        <v>478</v>
      </c>
      <c r="H16" s="1123"/>
      <c r="I16" s="1123"/>
      <c r="J16" s="1124"/>
      <c r="K16" s="268">
        <v>-596529</v>
      </c>
      <c r="L16" s="268">
        <v>-8837</v>
      </c>
      <c r="M16" s="269">
        <v>-6965</v>
      </c>
      <c r="N16" s="270">
        <v>26.9</v>
      </c>
    </row>
    <row r="17" spans="1:16">
      <c r="A17" s="248"/>
      <c r="B17" s="244"/>
      <c r="C17" s="244"/>
      <c r="D17" s="244"/>
      <c r="E17" s="244"/>
      <c r="F17" s="244"/>
      <c r="G17" s="1122" t="s">
        <v>169</v>
      </c>
      <c r="H17" s="1123"/>
      <c r="I17" s="1123"/>
      <c r="J17" s="1124"/>
      <c r="K17" s="268">
        <v>6086124</v>
      </c>
      <c r="L17" s="268">
        <v>90158</v>
      </c>
      <c r="M17" s="269">
        <v>73685</v>
      </c>
      <c r="N17" s="270">
        <v>22.4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4" t="s">
        <v>483</v>
      </c>
      <c r="H21" s="1115"/>
      <c r="I21" s="1115"/>
      <c r="J21" s="1116"/>
      <c r="K21" s="280">
        <v>7.61</v>
      </c>
      <c r="L21" s="281">
        <v>7.13</v>
      </c>
      <c r="M21" s="282">
        <v>0.48</v>
      </c>
      <c r="N21" s="249"/>
      <c r="O21" s="283"/>
      <c r="P21" s="279"/>
    </row>
    <row r="22" spans="1:16" s="284" customFormat="1">
      <c r="A22" s="279"/>
      <c r="B22" s="249"/>
      <c r="C22" s="249"/>
      <c r="D22" s="249"/>
      <c r="E22" s="249"/>
      <c r="F22" s="249"/>
      <c r="G22" s="1114" t="s">
        <v>484</v>
      </c>
      <c r="H22" s="1115"/>
      <c r="I22" s="1115"/>
      <c r="J22" s="1116"/>
      <c r="K22" s="285">
        <v>98.6</v>
      </c>
      <c r="L22" s="286">
        <v>98.1</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7" t="s">
        <v>465</v>
      </c>
      <c r="L30" s="254"/>
      <c r="M30" s="255" t="s">
        <v>466</v>
      </c>
      <c r="N30" s="256"/>
    </row>
    <row r="31" spans="1:16">
      <c r="A31" s="248"/>
      <c r="B31" s="244"/>
      <c r="C31" s="244"/>
      <c r="D31" s="244"/>
      <c r="E31" s="244"/>
      <c r="F31" s="244"/>
      <c r="G31" s="257"/>
      <c r="H31" s="258"/>
      <c r="I31" s="258"/>
      <c r="J31" s="259"/>
      <c r="K31" s="1118"/>
      <c r="L31" s="260" t="s">
        <v>467</v>
      </c>
      <c r="M31" s="261" t="s">
        <v>468</v>
      </c>
      <c r="N31" s="262" t="s">
        <v>469</v>
      </c>
    </row>
    <row r="32" spans="1:16" ht="27" customHeight="1">
      <c r="A32" s="248"/>
      <c r="B32" s="244"/>
      <c r="C32" s="244"/>
      <c r="D32" s="244"/>
      <c r="E32" s="244"/>
      <c r="F32" s="244"/>
      <c r="G32" s="1130" t="s">
        <v>487</v>
      </c>
      <c r="H32" s="1131"/>
      <c r="I32" s="1131"/>
      <c r="J32" s="1132"/>
      <c r="K32" s="294">
        <v>2722819</v>
      </c>
      <c r="L32" s="294">
        <v>40335</v>
      </c>
      <c r="M32" s="295">
        <v>43359</v>
      </c>
      <c r="N32" s="296">
        <v>-7</v>
      </c>
    </row>
    <row r="33" spans="1:16" ht="13.5" customHeight="1">
      <c r="A33" s="248"/>
      <c r="B33" s="244"/>
      <c r="C33" s="244"/>
      <c r="D33" s="244"/>
      <c r="E33" s="244"/>
      <c r="F33" s="244"/>
      <c r="G33" s="1130" t="s">
        <v>488</v>
      </c>
      <c r="H33" s="1131"/>
      <c r="I33" s="1131"/>
      <c r="J33" s="1132"/>
      <c r="K33" s="294" t="s">
        <v>474</v>
      </c>
      <c r="L33" s="294" t="s">
        <v>474</v>
      </c>
      <c r="M33" s="295">
        <v>0</v>
      </c>
      <c r="N33" s="296" t="s">
        <v>474</v>
      </c>
    </row>
    <row r="34" spans="1:16" ht="27" customHeight="1">
      <c r="A34" s="248"/>
      <c r="B34" s="244"/>
      <c r="C34" s="244"/>
      <c r="D34" s="244"/>
      <c r="E34" s="244"/>
      <c r="F34" s="244"/>
      <c r="G34" s="1130" t="s">
        <v>489</v>
      </c>
      <c r="H34" s="1131"/>
      <c r="I34" s="1131"/>
      <c r="J34" s="1132"/>
      <c r="K34" s="294" t="s">
        <v>474</v>
      </c>
      <c r="L34" s="294" t="s">
        <v>474</v>
      </c>
      <c r="M34" s="295">
        <v>39</v>
      </c>
      <c r="N34" s="296" t="s">
        <v>474</v>
      </c>
    </row>
    <row r="35" spans="1:16" ht="27" customHeight="1">
      <c r="A35" s="248"/>
      <c r="B35" s="244"/>
      <c r="C35" s="244"/>
      <c r="D35" s="244"/>
      <c r="E35" s="244"/>
      <c r="F35" s="244"/>
      <c r="G35" s="1130" t="s">
        <v>490</v>
      </c>
      <c r="H35" s="1131"/>
      <c r="I35" s="1131"/>
      <c r="J35" s="1132"/>
      <c r="K35" s="294">
        <v>1180597</v>
      </c>
      <c r="L35" s="294">
        <v>17489</v>
      </c>
      <c r="M35" s="295">
        <v>11806</v>
      </c>
      <c r="N35" s="296">
        <v>48.1</v>
      </c>
    </row>
    <row r="36" spans="1:16" ht="27" customHeight="1">
      <c r="A36" s="248"/>
      <c r="B36" s="244"/>
      <c r="C36" s="244"/>
      <c r="D36" s="244"/>
      <c r="E36" s="244"/>
      <c r="F36" s="244"/>
      <c r="G36" s="1130" t="s">
        <v>491</v>
      </c>
      <c r="H36" s="1131"/>
      <c r="I36" s="1131"/>
      <c r="J36" s="1132"/>
      <c r="K36" s="294">
        <v>8773</v>
      </c>
      <c r="L36" s="294">
        <v>130</v>
      </c>
      <c r="M36" s="295">
        <v>1910</v>
      </c>
      <c r="N36" s="296">
        <v>-93.2</v>
      </c>
    </row>
    <row r="37" spans="1:16" ht="13.5" customHeight="1">
      <c r="A37" s="248"/>
      <c r="B37" s="244"/>
      <c r="C37" s="244"/>
      <c r="D37" s="244"/>
      <c r="E37" s="244"/>
      <c r="F37" s="244"/>
      <c r="G37" s="1130" t="s">
        <v>492</v>
      </c>
      <c r="H37" s="1131"/>
      <c r="I37" s="1131"/>
      <c r="J37" s="1132"/>
      <c r="K37" s="294" t="s">
        <v>474</v>
      </c>
      <c r="L37" s="294" t="s">
        <v>474</v>
      </c>
      <c r="M37" s="295">
        <v>1129</v>
      </c>
      <c r="N37" s="296" t="s">
        <v>474</v>
      </c>
    </row>
    <row r="38" spans="1:16" ht="27" customHeight="1">
      <c r="A38" s="248"/>
      <c r="B38" s="244"/>
      <c r="C38" s="244"/>
      <c r="D38" s="244"/>
      <c r="E38" s="244"/>
      <c r="F38" s="244"/>
      <c r="G38" s="1133" t="s">
        <v>493</v>
      </c>
      <c r="H38" s="1134"/>
      <c r="I38" s="1134"/>
      <c r="J38" s="1135"/>
      <c r="K38" s="297">
        <v>1767</v>
      </c>
      <c r="L38" s="297">
        <v>26</v>
      </c>
      <c r="M38" s="298">
        <v>5</v>
      </c>
      <c r="N38" s="299">
        <v>420</v>
      </c>
      <c r="O38" s="293"/>
    </row>
    <row r="39" spans="1:16">
      <c r="A39" s="248"/>
      <c r="B39" s="244"/>
      <c r="C39" s="244"/>
      <c r="D39" s="244"/>
      <c r="E39" s="244"/>
      <c r="F39" s="244"/>
      <c r="G39" s="1133" t="s">
        <v>494</v>
      </c>
      <c r="H39" s="1134"/>
      <c r="I39" s="1134"/>
      <c r="J39" s="1135"/>
      <c r="K39" s="300">
        <v>-432333</v>
      </c>
      <c r="L39" s="300">
        <v>-6404</v>
      </c>
      <c r="M39" s="301">
        <v>-5126</v>
      </c>
      <c r="N39" s="302">
        <v>24.9</v>
      </c>
      <c r="O39" s="293"/>
    </row>
    <row r="40" spans="1:16" ht="27" customHeight="1">
      <c r="A40" s="248"/>
      <c r="B40" s="244"/>
      <c r="C40" s="244"/>
      <c r="D40" s="244"/>
      <c r="E40" s="244"/>
      <c r="F40" s="244"/>
      <c r="G40" s="1130" t="s">
        <v>495</v>
      </c>
      <c r="H40" s="1131"/>
      <c r="I40" s="1131"/>
      <c r="J40" s="1132"/>
      <c r="K40" s="300">
        <v>-2310502</v>
      </c>
      <c r="L40" s="300">
        <v>-34227</v>
      </c>
      <c r="M40" s="301">
        <v>-37205</v>
      </c>
      <c r="N40" s="302">
        <v>-8</v>
      </c>
      <c r="O40" s="293"/>
    </row>
    <row r="41" spans="1:16">
      <c r="A41" s="248"/>
      <c r="B41" s="244"/>
      <c r="C41" s="244"/>
      <c r="D41" s="244"/>
      <c r="E41" s="244"/>
      <c r="F41" s="244"/>
      <c r="G41" s="1136" t="s">
        <v>280</v>
      </c>
      <c r="H41" s="1137"/>
      <c r="I41" s="1137"/>
      <c r="J41" s="1138"/>
      <c r="K41" s="294">
        <v>1171121</v>
      </c>
      <c r="L41" s="300">
        <v>17349</v>
      </c>
      <c r="M41" s="301">
        <v>15917</v>
      </c>
      <c r="N41" s="302">
        <v>9</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5" t="s">
        <v>465</v>
      </c>
      <c r="J49" s="1127" t="s">
        <v>499</v>
      </c>
      <c r="K49" s="1128"/>
      <c r="L49" s="1128"/>
      <c r="M49" s="1128"/>
      <c r="N49" s="1129"/>
    </row>
    <row r="50" spans="1:14">
      <c r="A50" s="248"/>
      <c r="B50" s="244"/>
      <c r="C50" s="244"/>
      <c r="D50" s="244"/>
      <c r="E50" s="244"/>
      <c r="F50" s="244"/>
      <c r="G50" s="312"/>
      <c r="H50" s="313"/>
      <c r="I50" s="1126"/>
      <c r="J50" s="314" t="s">
        <v>500</v>
      </c>
      <c r="K50" s="315" t="s">
        <v>501</v>
      </c>
      <c r="L50" s="316" t="s">
        <v>502</v>
      </c>
      <c r="M50" s="317" t="s">
        <v>503</v>
      </c>
      <c r="N50" s="318" t="s">
        <v>504</v>
      </c>
    </row>
    <row r="51" spans="1:14">
      <c r="A51" s="248"/>
      <c r="B51" s="244"/>
      <c r="C51" s="244"/>
      <c r="D51" s="244"/>
      <c r="E51" s="244"/>
      <c r="F51" s="244"/>
      <c r="G51" s="310" t="s">
        <v>505</v>
      </c>
      <c r="H51" s="311"/>
      <c r="I51" s="319">
        <v>2799055</v>
      </c>
      <c r="J51" s="320">
        <v>41438</v>
      </c>
      <c r="K51" s="321">
        <v>65.599999999999994</v>
      </c>
      <c r="L51" s="322">
        <v>61882</v>
      </c>
      <c r="M51" s="323">
        <v>6.7</v>
      </c>
      <c r="N51" s="324">
        <v>58.9</v>
      </c>
    </row>
    <row r="52" spans="1:14">
      <c r="A52" s="248"/>
      <c r="B52" s="244"/>
      <c r="C52" s="244"/>
      <c r="D52" s="244"/>
      <c r="E52" s="244"/>
      <c r="F52" s="244"/>
      <c r="G52" s="325"/>
      <c r="H52" s="326" t="s">
        <v>506</v>
      </c>
      <c r="I52" s="327">
        <v>1887460</v>
      </c>
      <c r="J52" s="328">
        <v>27943</v>
      </c>
      <c r="K52" s="329">
        <v>77</v>
      </c>
      <c r="L52" s="330">
        <v>32175</v>
      </c>
      <c r="M52" s="331">
        <v>0</v>
      </c>
      <c r="N52" s="332">
        <v>77</v>
      </c>
    </row>
    <row r="53" spans="1:14">
      <c r="A53" s="248"/>
      <c r="B53" s="244"/>
      <c r="C53" s="244"/>
      <c r="D53" s="244"/>
      <c r="E53" s="244"/>
      <c r="F53" s="244"/>
      <c r="G53" s="310" t="s">
        <v>507</v>
      </c>
      <c r="H53" s="311"/>
      <c r="I53" s="319">
        <v>2071548</v>
      </c>
      <c r="J53" s="320">
        <v>30901</v>
      </c>
      <c r="K53" s="321">
        <v>-25.4</v>
      </c>
      <c r="L53" s="322">
        <v>47569</v>
      </c>
      <c r="M53" s="323">
        <v>-23.1</v>
      </c>
      <c r="N53" s="324">
        <v>-2.2999999999999998</v>
      </c>
    </row>
    <row r="54" spans="1:14">
      <c r="A54" s="248"/>
      <c r="B54" s="244"/>
      <c r="C54" s="244"/>
      <c r="D54" s="244"/>
      <c r="E54" s="244"/>
      <c r="F54" s="244"/>
      <c r="G54" s="325"/>
      <c r="H54" s="326" t="s">
        <v>506</v>
      </c>
      <c r="I54" s="327">
        <v>1349633</v>
      </c>
      <c r="J54" s="328">
        <v>20132</v>
      </c>
      <c r="K54" s="329">
        <v>-28</v>
      </c>
      <c r="L54" s="330">
        <v>26255</v>
      </c>
      <c r="M54" s="331">
        <v>-18.399999999999999</v>
      </c>
      <c r="N54" s="332">
        <v>-9.6</v>
      </c>
    </row>
    <row r="55" spans="1:14">
      <c r="A55" s="248"/>
      <c r="B55" s="244"/>
      <c r="C55" s="244"/>
      <c r="D55" s="244"/>
      <c r="E55" s="244"/>
      <c r="F55" s="244"/>
      <c r="G55" s="310" t="s">
        <v>508</v>
      </c>
      <c r="H55" s="311"/>
      <c r="I55" s="319">
        <v>1620830</v>
      </c>
      <c r="J55" s="320">
        <v>24028</v>
      </c>
      <c r="K55" s="321">
        <v>-22.2</v>
      </c>
      <c r="L55" s="322">
        <v>50880</v>
      </c>
      <c r="M55" s="323">
        <v>7</v>
      </c>
      <c r="N55" s="324">
        <v>-29.2</v>
      </c>
    </row>
    <row r="56" spans="1:14">
      <c r="A56" s="248"/>
      <c r="B56" s="244"/>
      <c r="C56" s="244"/>
      <c r="D56" s="244"/>
      <c r="E56" s="244"/>
      <c r="F56" s="244"/>
      <c r="G56" s="325"/>
      <c r="H56" s="326" t="s">
        <v>506</v>
      </c>
      <c r="I56" s="327">
        <v>991820</v>
      </c>
      <c r="J56" s="328">
        <v>14703</v>
      </c>
      <c r="K56" s="329">
        <v>-27</v>
      </c>
      <c r="L56" s="330">
        <v>26879</v>
      </c>
      <c r="M56" s="331">
        <v>2.4</v>
      </c>
      <c r="N56" s="332">
        <v>-29.4</v>
      </c>
    </row>
    <row r="57" spans="1:14">
      <c r="A57" s="248"/>
      <c r="B57" s="244"/>
      <c r="C57" s="244"/>
      <c r="D57" s="244"/>
      <c r="E57" s="244"/>
      <c r="F57" s="244"/>
      <c r="G57" s="310" t="s">
        <v>509</v>
      </c>
      <c r="H57" s="311"/>
      <c r="I57" s="319">
        <v>1633319</v>
      </c>
      <c r="J57" s="320">
        <v>24115</v>
      </c>
      <c r="K57" s="321">
        <v>0.4</v>
      </c>
      <c r="L57" s="322">
        <v>63956</v>
      </c>
      <c r="M57" s="323">
        <v>25.7</v>
      </c>
      <c r="N57" s="324">
        <v>-25.3</v>
      </c>
    </row>
    <row r="58" spans="1:14">
      <c r="A58" s="248"/>
      <c r="B58" s="244"/>
      <c r="C58" s="244"/>
      <c r="D58" s="244"/>
      <c r="E58" s="244"/>
      <c r="F58" s="244"/>
      <c r="G58" s="325"/>
      <c r="H58" s="326" t="s">
        <v>506</v>
      </c>
      <c r="I58" s="327">
        <v>835012</v>
      </c>
      <c r="J58" s="328">
        <v>12328</v>
      </c>
      <c r="K58" s="329">
        <v>-16.2</v>
      </c>
      <c r="L58" s="330">
        <v>29239</v>
      </c>
      <c r="M58" s="331">
        <v>8.8000000000000007</v>
      </c>
      <c r="N58" s="332">
        <v>-25</v>
      </c>
    </row>
    <row r="59" spans="1:14">
      <c r="A59" s="248"/>
      <c r="B59" s="244"/>
      <c r="C59" s="244"/>
      <c r="D59" s="244"/>
      <c r="E59" s="244"/>
      <c r="F59" s="244"/>
      <c r="G59" s="310" t="s">
        <v>510</v>
      </c>
      <c r="H59" s="311"/>
      <c r="I59" s="319">
        <v>1715534</v>
      </c>
      <c r="J59" s="320">
        <v>25413</v>
      </c>
      <c r="K59" s="321">
        <v>5.4</v>
      </c>
      <c r="L59" s="322">
        <v>66255</v>
      </c>
      <c r="M59" s="323">
        <v>3.6</v>
      </c>
      <c r="N59" s="324">
        <v>1.8</v>
      </c>
    </row>
    <row r="60" spans="1:14">
      <c r="A60" s="248"/>
      <c r="B60" s="244"/>
      <c r="C60" s="244"/>
      <c r="D60" s="244"/>
      <c r="E60" s="244"/>
      <c r="F60" s="244"/>
      <c r="G60" s="325"/>
      <c r="H60" s="326" t="s">
        <v>506</v>
      </c>
      <c r="I60" s="333">
        <v>930152</v>
      </c>
      <c r="J60" s="328">
        <v>13779</v>
      </c>
      <c r="K60" s="329">
        <v>11.8</v>
      </c>
      <c r="L60" s="330">
        <v>31822</v>
      </c>
      <c r="M60" s="331">
        <v>8.8000000000000007</v>
      </c>
      <c r="N60" s="332">
        <v>3</v>
      </c>
    </row>
    <row r="61" spans="1:14">
      <c r="A61" s="248"/>
      <c r="B61" s="244"/>
      <c r="C61" s="244"/>
      <c r="D61" s="244"/>
      <c r="E61" s="244"/>
      <c r="F61" s="244"/>
      <c r="G61" s="310" t="s">
        <v>511</v>
      </c>
      <c r="H61" s="334"/>
      <c r="I61" s="335">
        <v>1968057</v>
      </c>
      <c r="J61" s="336">
        <v>29179</v>
      </c>
      <c r="K61" s="337">
        <v>4.8</v>
      </c>
      <c r="L61" s="338">
        <v>58108</v>
      </c>
      <c r="M61" s="339">
        <v>4</v>
      </c>
      <c r="N61" s="324">
        <v>0.8</v>
      </c>
    </row>
    <row r="62" spans="1:14">
      <c r="A62" s="248"/>
      <c r="B62" s="244"/>
      <c r="C62" s="244"/>
      <c r="D62" s="244"/>
      <c r="E62" s="244"/>
      <c r="F62" s="244"/>
      <c r="G62" s="325"/>
      <c r="H62" s="326" t="s">
        <v>506</v>
      </c>
      <c r="I62" s="327">
        <v>1198815</v>
      </c>
      <c r="J62" s="328">
        <v>17777</v>
      </c>
      <c r="K62" s="329">
        <v>3.5</v>
      </c>
      <c r="L62" s="330">
        <v>29274</v>
      </c>
      <c r="M62" s="331">
        <v>0.3</v>
      </c>
      <c r="N62" s="332">
        <v>3.2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9" t="s">
        <v>3</v>
      </c>
      <c r="D47" s="1139"/>
      <c r="E47" s="1140"/>
      <c r="F47" s="11">
        <v>9.18</v>
      </c>
      <c r="G47" s="12">
        <v>9.51</v>
      </c>
      <c r="H47" s="12">
        <v>8.57</v>
      </c>
      <c r="I47" s="12">
        <v>11.72</v>
      </c>
      <c r="J47" s="13">
        <v>11.36</v>
      </c>
    </row>
    <row r="48" spans="2:10" ht="57.75" customHeight="1">
      <c r="B48" s="14"/>
      <c r="C48" s="1141" t="s">
        <v>4</v>
      </c>
      <c r="D48" s="1141"/>
      <c r="E48" s="1142"/>
      <c r="F48" s="15">
        <v>6.98</v>
      </c>
      <c r="G48" s="16">
        <v>6.59</v>
      </c>
      <c r="H48" s="16">
        <v>5.32</v>
      </c>
      <c r="I48" s="16">
        <v>7.26</v>
      </c>
      <c r="J48" s="17">
        <v>7.93</v>
      </c>
    </row>
    <row r="49" spans="2:10" ht="57.75" customHeight="1" thickBot="1">
      <c r="B49" s="18"/>
      <c r="C49" s="1143" t="s">
        <v>5</v>
      </c>
      <c r="D49" s="1143"/>
      <c r="E49" s="1144"/>
      <c r="F49" s="19" t="s">
        <v>518</v>
      </c>
      <c r="G49" s="20" t="s">
        <v>519</v>
      </c>
      <c r="H49" s="20" t="s">
        <v>520</v>
      </c>
      <c r="I49" s="20">
        <v>2.46</v>
      </c>
      <c r="J49" s="21" t="s">
        <v>521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1" t="s">
        <v>522</v>
      </c>
      <c r="D34" s="1151"/>
      <c r="E34" s="1152"/>
      <c r="F34" s="32">
        <v>11.38</v>
      </c>
      <c r="G34" s="33">
        <v>14.53</v>
      </c>
      <c r="H34" s="33">
        <v>12.75</v>
      </c>
      <c r="I34" s="33">
        <v>14.67</v>
      </c>
      <c r="J34" s="34">
        <v>15.76</v>
      </c>
      <c r="K34" s="22"/>
      <c r="L34" s="22"/>
      <c r="M34" s="22"/>
      <c r="N34" s="22"/>
      <c r="O34" s="22"/>
      <c r="P34" s="22"/>
    </row>
    <row r="35" spans="1:16" ht="39" customHeight="1">
      <c r="A35" s="22"/>
      <c r="B35" s="35"/>
      <c r="C35" s="1145" t="s">
        <v>523</v>
      </c>
      <c r="D35" s="1146"/>
      <c r="E35" s="1147"/>
      <c r="F35" s="36">
        <v>6.93</v>
      </c>
      <c r="G35" s="37">
        <v>6.56</v>
      </c>
      <c r="H35" s="37">
        <v>5.27</v>
      </c>
      <c r="I35" s="37">
        <v>7.12</v>
      </c>
      <c r="J35" s="38">
        <v>7.83</v>
      </c>
      <c r="K35" s="22"/>
      <c r="L35" s="22"/>
      <c r="M35" s="22"/>
      <c r="N35" s="22"/>
      <c r="O35" s="22"/>
      <c r="P35" s="22"/>
    </row>
    <row r="36" spans="1:16" ht="39" customHeight="1">
      <c r="A36" s="22"/>
      <c r="B36" s="35"/>
      <c r="C36" s="1145" t="s">
        <v>524</v>
      </c>
      <c r="D36" s="1146"/>
      <c r="E36" s="1147"/>
      <c r="F36" s="36">
        <v>2.71</v>
      </c>
      <c r="G36" s="37">
        <v>5.0599999999999996</v>
      </c>
      <c r="H36" s="37">
        <v>5.9</v>
      </c>
      <c r="I36" s="37">
        <v>6.59</v>
      </c>
      <c r="J36" s="38">
        <v>6.89</v>
      </c>
      <c r="K36" s="22"/>
      <c r="L36" s="22"/>
      <c r="M36" s="22"/>
      <c r="N36" s="22"/>
      <c r="O36" s="22"/>
      <c r="P36" s="22"/>
    </row>
    <row r="37" spans="1:16" ht="39" customHeight="1">
      <c r="A37" s="22"/>
      <c r="B37" s="35"/>
      <c r="C37" s="1145" t="s">
        <v>525</v>
      </c>
      <c r="D37" s="1146"/>
      <c r="E37" s="1147"/>
      <c r="F37" s="36">
        <v>1</v>
      </c>
      <c r="G37" s="37">
        <v>0.28999999999999998</v>
      </c>
      <c r="H37" s="37">
        <v>0.3</v>
      </c>
      <c r="I37" s="37">
        <v>0.46</v>
      </c>
      <c r="J37" s="38">
        <v>0.92</v>
      </c>
      <c r="K37" s="22"/>
      <c r="L37" s="22"/>
      <c r="M37" s="22"/>
      <c r="N37" s="22"/>
      <c r="O37" s="22"/>
      <c r="P37" s="22"/>
    </row>
    <row r="38" spans="1:16" ht="39" customHeight="1">
      <c r="A38" s="22"/>
      <c r="B38" s="35"/>
      <c r="C38" s="1145" t="s">
        <v>526</v>
      </c>
      <c r="D38" s="1146"/>
      <c r="E38" s="1147"/>
      <c r="F38" s="36">
        <v>0.01</v>
      </c>
      <c r="G38" s="37">
        <v>0.02</v>
      </c>
      <c r="H38" s="37">
        <v>0.03</v>
      </c>
      <c r="I38" s="37">
        <v>0.19</v>
      </c>
      <c r="J38" s="38">
        <v>0.33</v>
      </c>
      <c r="K38" s="22"/>
      <c r="L38" s="22"/>
      <c r="M38" s="22"/>
      <c r="N38" s="22"/>
      <c r="O38" s="22"/>
      <c r="P38" s="22"/>
    </row>
    <row r="39" spans="1:16" ht="39" customHeight="1">
      <c r="A39" s="22"/>
      <c r="B39" s="35"/>
      <c r="C39" s="1145" t="s">
        <v>527</v>
      </c>
      <c r="D39" s="1146"/>
      <c r="E39" s="1147"/>
      <c r="F39" s="36">
        <v>1.69</v>
      </c>
      <c r="G39" s="37">
        <v>1.84</v>
      </c>
      <c r="H39" s="37">
        <v>0.83</v>
      </c>
      <c r="I39" s="37">
        <v>1.83</v>
      </c>
      <c r="J39" s="38">
        <v>0.09</v>
      </c>
      <c r="K39" s="22"/>
      <c r="L39" s="22"/>
      <c r="M39" s="22"/>
      <c r="N39" s="22"/>
      <c r="O39" s="22"/>
      <c r="P39" s="22"/>
    </row>
    <row r="40" spans="1:16" ht="39" customHeight="1">
      <c r="A40" s="22"/>
      <c r="B40" s="35"/>
      <c r="C40" s="1145" t="s">
        <v>528</v>
      </c>
      <c r="D40" s="1146"/>
      <c r="E40" s="1147"/>
      <c r="F40" s="36">
        <v>0.06</v>
      </c>
      <c r="G40" s="37">
        <v>0.05</v>
      </c>
      <c r="H40" s="37">
        <v>0.13</v>
      </c>
      <c r="I40" s="37">
        <v>0</v>
      </c>
      <c r="J40" s="38">
        <v>0.01</v>
      </c>
      <c r="K40" s="22"/>
      <c r="L40" s="22"/>
      <c r="M40" s="22"/>
      <c r="N40" s="22"/>
      <c r="O40" s="22"/>
      <c r="P40" s="22"/>
    </row>
    <row r="41" spans="1:16" ht="39" customHeight="1">
      <c r="A41" s="22"/>
      <c r="B41" s="35"/>
      <c r="C41" s="1145" t="s">
        <v>529</v>
      </c>
      <c r="D41" s="1146"/>
      <c r="E41" s="1147"/>
      <c r="F41" s="36">
        <v>0.02</v>
      </c>
      <c r="G41" s="37">
        <v>0</v>
      </c>
      <c r="H41" s="37">
        <v>0.01</v>
      </c>
      <c r="I41" s="37">
        <v>0.03</v>
      </c>
      <c r="J41" s="38">
        <v>0.01</v>
      </c>
      <c r="K41" s="22"/>
      <c r="L41" s="22"/>
      <c r="M41" s="22"/>
      <c r="N41" s="22"/>
      <c r="O41" s="22"/>
      <c r="P41" s="22"/>
    </row>
    <row r="42" spans="1:16" ht="39" customHeight="1">
      <c r="A42" s="22"/>
      <c r="B42" s="39"/>
      <c r="C42" s="1145" t="s">
        <v>530</v>
      </c>
      <c r="D42" s="1146"/>
      <c r="E42" s="1147"/>
      <c r="F42" s="36" t="s">
        <v>531</v>
      </c>
      <c r="G42" s="37" t="s">
        <v>532</v>
      </c>
      <c r="H42" s="37" t="s">
        <v>533</v>
      </c>
      <c r="I42" s="37" t="s">
        <v>474</v>
      </c>
      <c r="J42" s="38" t="s">
        <v>474</v>
      </c>
      <c r="K42" s="22"/>
      <c r="L42" s="22"/>
      <c r="M42" s="22"/>
      <c r="N42" s="22"/>
      <c r="O42" s="22"/>
      <c r="P42" s="22"/>
    </row>
    <row r="43" spans="1:16" ht="39" customHeight="1" thickBot="1">
      <c r="A43" s="22"/>
      <c r="B43" s="40"/>
      <c r="C43" s="1148" t="s">
        <v>534</v>
      </c>
      <c r="D43" s="1149"/>
      <c r="E43" s="1150"/>
      <c r="F43" s="41">
        <v>0</v>
      </c>
      <c r="G43" s="42" t="s">
        <v>474</v>
      </c>
      <c r="H43" s="42" t="s">
        <v>474</v>
      </c>
      <c r="I43" s="42">
        <v>0.19</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1" t="s">
        <v>11</v>
      </c>
      <c r="C45" s="1162"/>
      <c r="D45" s="58"/>
      <c r="E45" s="1167" t="s">
        <v>12</v>
      </c>
      <c r="F45" s="1167"/>
      <c r="G45" s="1167"/>
      <c r="H45" s="1167"/>
      <c r="I45" s="1167"/>
      <c r="J45" s="1168"/>
      <c r="K45" s="59">
        <v>2327</v>
      </c>
      <c r="L45" s="60">
        <v>2399</v>
      </c>
      <c r="M45" s="60">
        <v>2408</v>
      </c>
      <c r="N45" s="60">
        <v>2636</v>
      </c>
      <c r="O45" s="61">
        <v>2723</v>
      </c>
      <c r="P45" s="48"/>
      <c r="Q45" s="48"/>
      <c r="R45" s="48"/>
      <c r="S45" s="48"/>
      <c r="T45" s="48"/>
      <c r="U45" s="48"/>
    </row>
    <row r="46" spans="1:21" ht="30.75" customHeight="1">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c r="A47" s="48"/>
      <c r="B47" s="1163"/>
      <c r="C47" s="1164"/>
      <c r="D47" s="62"/>
      <c r="E47" s="1155" t="s">
        <v>14</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c r="A48" s="48"/>
      <c r="B48" s="1163"/>
      <c r="C48" s="1164"/>
      <c r="D48" s="62"/>
      <c r="E48" s="1155" t="s">
        <v>15</v>
      </c>
      <c r="F48" s="1155"/>
      <c r="G48" s="1155"/>
      <c r="H48" s="1155"/>
      <c r="I48" s="1155"/>
      <c r="J48" s="1156"/>
      <c r="K48" s="63">
        <v>1511</v>
      </c>
      <c r="L48" s="64">
        <v>1477</v>
      </c>
      <c r="M48" s="64">
        <v>1465</v>
      </c>
      <c r="N48" s="64">
        <v>1448</v>
      </c>
      <c r="O48" s="65">
        <v>1181</v>
      </c>
      <c r="P48" s="48"/>
      <c r="Q48" s="48"/>
      <c r="R48" s="48"/>
      <c r="S48" s="48"/>
      <c r="T48" s="48"/>
      <c r="U48" s="48"/>
    </row>
    <row r="49" spans="1:21" ht="30.75" customHeight="1">
      <c r="A49" s="48"/>
      <c r="B49" s="1163"/>
      <c r="C49" s="1164"/>
      <c r="D49" s="62"/>
      <c r="E49" s="1155" t="s">
        <v>16</v>
      </c>
      <c r="F49" s="1155"/>
      <c r="G49" s="1155"/>
      <c r="H49" s="1155"/>
      <c r="I49" s="1155"/>
      <c r="J49" s="1156"/>
      <c r="K49" s="63">
        <v>12</v>
      </c>
      <c r="L49" s="64">
        <v>9</v>
      </c>
      <c r="M49" s="64">
        <v>2</v>
      </c>
      <c r="N49" s="64">
        <v>3</v>
      </c>
      <c r="O49" s="65">
        <v>9</v>
      </c>
      <c r="P49" s="48"/>
      <c r="Q49" s="48"/>
      <c r="R49" s="48"/>
      <c r="S49" s="48"/>
      <c r="T49" s="48"/>
      <c r="U49" s="48"/>
    </row>
    <row r="50" spans="1:21" ht="30.75" customHeight="1">
      <c r="A50" s="48"/>
      <c r="B50" s="1163"/>
      <c r="C50" s="1164"/>
      <c r="D50" s="62"/>
      <c r="E50" s="1155" t="s">
        <v>17</v>
      </c>
      <c r="F50" s="1155"/>
      <c r="G50" s="1155"/>
      <c r="H50" s="1155"/>
      <c r="I50" s="1155"/>
      <c r="J50" s="1156"/>
      <c r="K50" s="63">
        <v>94</v>
      </c>
      <c r="L50" s="64">
        <v>83</v>
      </c>
      <c r="M50" s="64">
        <v>81</v>
      </c>
      <c r="N50" s="64" t="s">
        <v>474</v>
      </c>
      <c r="O50" s="65" t="s">
        <v>474</v>
      </c>
      <c r="P50" s="48"/>
      <c r="Q50" s="48"/>
      <c r="R50" s="48"/>
      <c r="S50" s="48"/>
      <c r="T50" s="48"/>
      <c r="U50" s="48"/>
    </row>
    <row r="51" spans="1:21" ht="30.75" customHeight="1">
      <c r="A51" s="48"/>
      <c r="B51" s="1165"/>
      <c r="C51" s="1166"/>
      <c r="D51" s="66"/>
      <c r="E51" s="1155" t="s">
        <v>18</v>
      </c>
      <c r="F51" s="1155"/>
      <c r="G51" s="1155"/>
      <c r="H51" s="1155"/>
      <c r="I51" s="1155"/>
      <c r="J51" s="1156"/>
      <c r="K51" s="63">
        <v>2</v>
      </c>
      <c r="L51" s="64">
        <v>1</v>
      </c>
      <c r="M51" s="64">
        <v>2</v>
      </c>
      <c r="N51" s="64">
        <v>2</v>
      </c>
      <c r="O51" s="65">
        <v>2</v>
      </c>
      <c r="P51" s="48"/>
      <c r="Q51" s="48"/>
      <c r="R51" s="48"/>
      <c r="S51" s="48"/>
      <c r="T51" s="48"/>
      <c r="U51" s="48"/>
    </row>
    <row r="52" spans="1:21" ht="30.75" customHeight="1">
      <c r="A52" s="48"/>
      <c r="B52" s="1153" t="s">
        <v>19</v>
      </c>
      <c r="C52" s="1154"/>
      <c r="D52" s="66"/>
      <c r="E52" s="1155" t="s">
        <v>20</v>
      </c>
      <c r="F52" s="1155"/>
      <c r="G52" s="1155"/>
      <c r="H52" s="1155"/>
      <c r="I52" s="1155"/>
      <c r="J52" s="1156"/>
      <c r="K52" s="63">
        <v>2684</v>
      </c>
      <c r="L52" s="64">
        <v>2644</v>
      </c>
      <c r="M52" s="64">
        <v>2681</v>
      </c>
      <c r="N52" s="64">
        <v>2700</v>
      </c>
      <c r="O52" s="65">
        <v>2743</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1262</v>
      </c>
      <c r="L53" s="69">
        <v>1325</v>
      </c>
      <c r="M53" s="69">
        <v>1277</v>
      </c>
      <c r="N53" s="69">
        <v>1389</v>
      </c>
      <c r="O53" s="70">
        <v>1172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天理市役所</cp:lastModifiedBy>
  <dcterms:created xsi:type="dcterms:W3CDTF">2016-02-15T01:50:26Z</dcterms:created>
  <dcterms:modified xsi:type="dcterms:W3CDTF">2017-03-02T08:36:58Z</dcterms:modified>
  <cp:category/>
</cp:coreProperties>
</file>