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AM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U37" i="9" s="1"/>
  <c r="AM34" i="9"/>
</calcChain>
</file>

<file path=xl/sharedStrings.xml><?xml version="1.0" encoding="utf-8"?>
<sst xmlns="http://schemas.openxmlformats.org/spreadsheetml/2006/main" count="957" uniqueCount="544">
  <si>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</si>
  <si>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</si>
  <si>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</si>
  <si>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</si>
  <si>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</si>
  <si>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</si>
  <si>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</si>
  <si>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</si>
  <si>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</si>
  <si>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</si>
  <si>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</si>
  <si>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</si>
  <si>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</si>
  <si>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</si>
  <si>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</si>
  <si>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</si>
  <si>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</si>
  <si>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</si>
  <si>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</si>
  <si>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</si>
  <si>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</si>
  <si>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</si>
  <si>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</si>
  <si>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</si>
  <si>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</si>
  <si>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</si>
  <si>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</si>
  <si>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</si>
  <si>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</si>
  <si>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</si>
  <si>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</si>
  <si>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</si>
  <si>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</si>
  <si>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</si>
  <si>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</si>
  <si>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</si>
  <si>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</si>
  <si>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</si>
  <si>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</si>
  <si>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</si>
  <si>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</si>
  <si>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</si>
  <si>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</si>
  <si>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</si>
  <si>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</si>
  <si>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</si>
  <si>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</si>
  <si>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</si>
  <si>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</si>
  <si>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</si>
  <si>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</si>
  <si>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</si>
  <si>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</si>
  <si>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</si>
  <si>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</si>
  <si>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</si>
  <si>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</si>
  <si>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</si>
  <si>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</si>
  <si>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</si>
  <si>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</si>
  <si>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</si>
  <si>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</si>
  <si>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</si>
  <si>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</si>
  <si>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</si>
  <si>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</si>
  <si>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</si>
  <si>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</si>
  <si>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</si>
  <si>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</si>
  <si>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</si>
  <si>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</si>
  <si>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</si>
  <si>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</si>
  <si>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</si>
  <si>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</si>
  <si>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</si>
  <si>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</si>
  <si>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</si>
  <si>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</si>
  <si>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</si>
  <si>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</si>
  <si>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</si>
  <si>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</si>
  <si>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</si>
  <si>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</si>
  <si>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</si>
  <si>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</si>
  <si>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</si>
  <si>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</si>
  <si>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</si>
  <si>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</si>
  <si>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</si>
  <si>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</si>
  <si>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</si>
  <si>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</si>
  <si>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</si>
  <si>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</si>
  <si>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</si>
  <si>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</si>
  <si>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</si>
  <si>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</si>
  <si>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</si>
  <si>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</si>
  <si>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</si>
  <si>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</si>
  <si>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</si>
  <si>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</si>
  <si>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</si>
  <si>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</si>
  <si>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</si>
  <si>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</si>
  <si>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</si>
  <si>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</si>
  <si>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</si>
  <si>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</si>
  <si>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</si>
  <si>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</si>
  <si>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</si>
  <si>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</si>
  <si>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</si>
  <si>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</si>
  <si>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</si>
  <si>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</si>
  <si>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</si>
  <si>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</si>
  <si>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</si>
  <si>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</si>
  <si>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</si>
  <si>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</si>
  <si>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</si>
  <si>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</si>
  <si>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</si>
  <si>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</si>
  <si>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</si>
  <si>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</si>
  <si>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</si>
  <si>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</si>
  <si>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</si>
  <si>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</si>
  <si>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</si>
  <si>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</si>
  <si>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</si>
  <si>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</si>
  <si>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</si>
  <si>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</si>
  <si>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</si>
  <si>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</si>
  <si>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</si>
  <si>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</si>
  <si>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</si>
  <si>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</si>
  <si>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</si>
  <si>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</si>
  <si>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</si>
  <si>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</si>
  <si>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</si>
  <si>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</si>
  <si>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</si>
  <si>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</si>
  <si>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</si>
  <si>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</si>
  <si>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</si>
  <si>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</si>
  <si>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</si>
  <si>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</si>
  <si>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</si>
  <si>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</si>
  <si>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</si>
  <si>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</si>
  <si>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</si>
  <si>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</si>
  <si>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</si>
  <si>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</si>
  <si>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</si>
  <si>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</si>
  <si>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</si>
  <si>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</si>
  <si>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</si>
  <si>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</si>
  <si>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</si>
  <si>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</si>
  <si>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</si>
  <si>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</si>
  <si>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</si>
  <si>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</si>
  <si>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</si>
  <si>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</si>
  <si>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</si>
  <si>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</si>
  <si>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</si>
  <si>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</si>
  <si>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</si>
  <si>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奈良県橿原市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</si>
  <si>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</si>
  <si>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</si>
  <si>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</si>
  <si>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</si>
  <si>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</si>
  <si>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</si>
  <si>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</si>
  <si>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</si>
  <si>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</si>
  <si>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</si>
  <si>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</si>
  <si>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</si>
  <si>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</si>
  <si>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</si>
  <si>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</si>
  <si>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</si>
  <si>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</si>
  <si>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</si>
  <si>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</si>
  <si>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</si>
  <si>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</si>
  <si>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</si>
  <si>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</si>
  <si>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</si>
  <si>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</si>
  <si>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</si>
  <si>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</si>
  <si>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</si>
  <si>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</si>
  <si>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</si>
  <si>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</si>
  <si>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</si>
  <si>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</si>
  <si>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</si>
  <si>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</si>
  <si>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</si>
  <si>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</si>
  <si>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</si>
  <si>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</si>
  <si>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</si>
  <si>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</si>
  <si>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</si>
  <si>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</si>
  <si>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</si>
  <si>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</si>
  <si>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</si>
  <si>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</si>
  <si>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</si>
  <si>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</si>
  <si>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</si>
  <si>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</si>
  <si>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</si>
  <si>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</si>
  <si>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</si>
  <si>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</si>
  <si>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</si>
  <si>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</si>
  <si>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</si>
  <si>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</si>
  <si>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</si>
  <si>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</si>
  <si>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</si>
  <si>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</si>
  <si>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</si>
  <si>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</si>
  <si>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</si>
  <si>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</si>
  <si>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</si>
  <si>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</si>
  <si>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</si>
  <si>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</si>
  <si>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</si>
  <si>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</si>
  <si>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</si>
  <si>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</si>
  <si>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</si>
  <si>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</si>
  <si>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</si>
  <si>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</si>
  <si>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</si>
  <si>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</si>
  <si>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</si>
  <si>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</si>
  <si>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</si>
  <si>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</si>
  <si>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</si>
  <si>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</si>
  <si>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</si>
  <si>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</si>
  <si>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</si>
  <si>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</si>
  <si>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</si>
  <si>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</si>
  <si>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</si>
  <si>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</si>
  <si>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</si>
  <si>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</si>
  <si>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</si>
  <si>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</si>
  <si>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</si>
  <si>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</si>
  <si>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</si>
  <si>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</si>
  <si>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</si>
  <si>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</si>
  <si>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</si>
  <si>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</si>
  <si>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</si>
  <si>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</si>
  <si>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</si>
  <si>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</si>
  <si>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</si>
  <si>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</si>
  <si>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</si>
  <si>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</si>
  <si>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</si>
  <si>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</si>
  <si>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</si>
  <si>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</si>
  <si>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</si>
  <si>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</si>
  <si>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</si>
  <si>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</si>
  <si>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</si>
  <si>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</si>
  <si>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</si>
  <si>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</si>
  <si>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</si>
  <si>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</si>
  <si>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</si>
  <si>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</si>
  <si>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</si>
  <si>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</si>
  <si>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</si>
  <si>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</si>
  <si>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</si>
  <si>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</si>
  <si>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</si>
  <si>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</si>
  <si>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</si>
  <si>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</si>
  <si>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</si>
  <si>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</si>
  <si>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</si>
  <si>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</si>
  <si>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</si>
  <si>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</si>
  <si>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</si>
  <si>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奈良県橿原市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</si>
  <si>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</si>
  <si>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</si>
  <si>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</si>
  <si>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</si>
  <si>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</si>
  <si>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</si>
  <si>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</si>
  <si>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</si>
  <si>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</si>
  <si>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</si>
  <si>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</si>
  <si>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</si>
  <si>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</si>
  <si>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</si>
  <si>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</si>
  <si>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</si>
  <si>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</si>
  <si>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</si>
  <si>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</si>
  <si>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</si>
  <si>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</si>
  <si>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墓園事業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</si>
  <si>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</si>
  <si>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</si>
  <si>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</si>
  <si>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</si>
  <si>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</si>
  <si>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</si>
  <si>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</si>
  <si>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</si>
  <si>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</si>
  <si>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</si>
  <si>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</si>
  <si>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</si>
  <si>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</si>
  <si>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</si>
  <si>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</si>
  <si>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</si>
  <si>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駐車場事業</t>
    <phoneticPr fontId="5"/>
  </si>
  <si>
    <t>上水道事業</t>
    <phoneticPr fontId="5"/>
  </si>
  <si>
    <t>法適用企業</t>
    <phoneticPr fontId="5"/>
  </si>
  <si>
    <t>公共下水道事業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</si>
  <si>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</si>
  <si>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</si>
  <si>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</si>
  <si>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</si>
  <si>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</si>
  <si>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</si>
  <si>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</si>
  <si>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</si>
  <si>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</si>
  <si>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</si>
  <si>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</si>
  <si>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</si>
  <si>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</si>
  <si>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</si>
  <si>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</si>
  <si>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</si>
  <si>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</si>
  <si>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</si>
  <si>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</si>
  <si>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</si>
  <si>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</si>
  <si>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</si>
  <si>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</si>
  <si>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</si>
  <si>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</si>
  <si>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</si>
  <si>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</si>
  <si>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</si>
  <si>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</si>
  <si>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</si>
  <si>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</si>
  <si>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</si>
  <si>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</si>
  <si>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</si>
  <si>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</si>
  <si>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</si>
  <si>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</si>
  <si>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</si>
  <si>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</si>
  <si>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</si>
  <si>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</si>
  <si>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</si>
  <si>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</si>
  <si>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</si>
  <si>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</si>
  <si>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</si>
  <si>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</si>
  <si>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</si>
  <si>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</si>
  <si>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</si>
  <si>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</si>
  <si>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</si>
  <si>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</si>
  <si>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</si>
  <si>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</si>
  <si>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</si>
  <si>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</si>
  <si>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</si>
  <si>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</si>
  <si>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</si>
  <si>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</si>
  <si>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</si>
  <si>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</si>
  <si>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</si>
  <si>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</si>
  <si>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</si>
  <si>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</si>
  <si>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</si>
  <si>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</si>
  <si>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</si>
  <si>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</si>
  <si>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</si>
  <si>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</si>
  <si>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</si>
  <si>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</si>
  <si>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</si>
  <si>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</si>
  <si>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</si>
  <si>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</si>
  <si>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</si>
  <si>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</si>
  <si>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</si>
  <si>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</si>
  <si>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</si>
  <si>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</si>
  <si>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</si>
  <si>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</si>
  <si>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</si>
  <si>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</si>
  <si>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</si>
  <si>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</si>
  <si>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</si>
  <si>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</si>
  <si>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</si>
  <si>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</si>
  <si>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</si>
  <si>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</si>
  <si>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</si>
  <si>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</si>
  <si>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</si>
  <si>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</si>
  <si>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</si>
  <si>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</si>
  <si>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</si>
  <si>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</si>
  <si>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</si>
  <si>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</si>
  <si>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</si>
  <si>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</si>
  <si>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</si>
  <si>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</si>
  <si>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</si>
  <si>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</si>
  <si>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</si>
  <si>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</si>
  <si>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</si>
  <si>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</si>
  <si>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</si>
  <si>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</si>
  <si>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</si>
  <si>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</si>
  <si>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</si>
  <si>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</si>
  <si>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</si>
  <si>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</si>
  <si>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</si>
  <si>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</si>
  <si>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</si>
  <si>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</si>
  <si>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</si>
  <si>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</si>
  <si>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</si>
  <si>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</si>
  <si>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</si>
  <si>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</si>
  <si>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</si>
  <si>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住宅新築資金等貸付事業</t>
  </si>
  <si>
    <t>▲ 0.01</t>
  </si>
  <si>
    <t>▲ 0.04</t>
  </si>
  <si>
    <t>▲ 0.09</t>
  </si>
  <si>
    <t>▲ 0.12</t>
  </si>
  <si>
    <t>▲ 0.13</t>
  </si>
  <si>
    <t>上水道事業</t>
  </si>
  <si>
    <t>一般会計</t>
  </si>
  <si>
    <t>国民健康保険</t>
  </si>
  <si>
    <t>介護保険</t>
  </si>
  <si>
    <t>墓園事業</t>
  </si>
  <si>
    <t>駐車場事業</t>
  </si>
  <si>
    <t>後期高齢者医療</t>
  </si>
  <si>
    <t>その他会計（赤字）</t>
  </si>
  <si>
    <t>その他会計（黒字）</t>
  </si>
  <si>
    <t>奈良県市町村総合事務組合</t>
    <phoneticPr fontId="2"/>
  </si>
  <si>
    <t>奈良広域水質検査センター組合</t>
    <phoneticPr fontId="2"/>
  </si>
  <si>
    <t>飛鳥広域行政事務組合</t>
    <phoneticPr fontId="2"/>
  </si>
  <si>
    <t>奈良県住宅新築資金等貸付金回収管理組合</t>
    <phoneticPr fontId="2"/>
  </si>
  <si>
    <t>奈良県後期高齢者医療広域連合</t>
    <phoneticPr fontId="2"/>
  </si>
  <si>
    <t>奈良県広域消防組合</t>
    <phoneticPr fontId="2"/>
  </si>
  <si>
    <t>橿原市土地開発公社</t>
    <rPh sb="0" eb="3">
      <t>カシハラシ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</si>
</sst>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34361</c:v>
                </c:pt>
                <c:pt idx="1">
                  <c:v>37197</c:v>
                </c:pt>
                <c:pt idx="2">
                  <c:v>27322</c:v>
                </c:pt>
                <c:pt idx="3">
                  <c:v>36637</c:v>
                </c:pt>
                <c:pt idx="4">
                  <c:v>24891</c:v>
                </c:pt>
              </c:numCache>
            </c:numRef>
          </c:val>
          <c:smooth val="0"/>
        </c:ser>
        <c:dLbls>
          <c:showLegendKey val="0"/>
          <c:showVal val="0"/>
          <c:showCatName val="0"/>
          <c:showSerName val="0"/>
          <c:showPercent val="0"/>
          <c:showBubbleSize val="0"/>
        </c:dLbls>
        <c:marker val="1"/>
        <c:smooth val="0"/>
        <c:axId val="41671680"/>
        <c:axId val="41886848"/>
      </c:lineChart>
      <c:catAx>
        <c:axId val="41671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86848"/>
        <c:crosses val="autoZero"/>
        <c:auto val="1"/>
        <c:lblAlgn val="ctr"/>
        <c:lblOffset val="100"/>
        <c:tickLblSkip val="1"/>
        <c:tickMarkSkip val="1"/>
        <c:noMultiLvlLbl val="0"/>
      </c:catAx>
      <c:valAx>
        <c:axId val="418868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7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2.17</c:v>
                </c:pt>
                <c:pt idx="1">
                  <c:v>3.13</c:v>
                </c:pt>
                <c:pt idx="2">
                  <c:v>3.24</c:v>
                </c:pt>
                <c:pt idx="3">
                  <c:v>7.3</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3.85</c:v>
                </c:pt>
                <c:pt idx="1">
                  <c:v>4.33</c:v>
                </c:pt>
                <c:pt idx="2">
                  <c:v>4.7699999999999996</c:v>
                </c:pt>
                <c:pt idx="3">
                  <c:v>4.71</c:v>
                </c:pt>
                <c:pt idx="4">
                  <c:v>6.83</c:v>
                </c:pt>
              </c:numCache>
            </c:numRef>
          </c:val>
        </c:ser>
        <c:dLbls>
          <c:showLegendKey val="0"/>
          <c:showVal val="0"/>
          <c:showCatName val="0"/>
          <c:showSerName val="0"/>
          <c:showPercent val="0"/>
          <c:showBubbleSize val="0"/>
        </c:dLbls>
        <c:gapWidth val="250"/>
        <c:overlap val="100"/>
        <c:axId val="99016704"/>
        <c:axId val="9901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1.65</c:v>
                </c:pt>
                <c:pt idx="1">
                  <c:v>1.46</c:v>
                </c:pt>
                <c:pt idx="2">
                  <c:v>0.56000000000000005</c:v>
                </c:pt>
                <c:pt idx="3">
                  <c:v>4.1100000000000003</c:v>
                </c:pt>
                <c:pt idx="4">
                  <c:v>1.41</c:v>
                </c:pt>
              </c:numCache>
            </c:numRef>
          </c:val>
          <c:smooth val="0"/>
        </c:ser>
        <c:dLbls>
          <c:showLegendKey val="0"/>
          <c:showVal val="0"/>
          <c:showCatName val="0"/>
          <c:showSerName val="0"/>
          <c:showPercent val="0"/>
          <c:showBubbleSize val="0"/>
        </c:dLbls>
        <c:marker val="1"/>
        <c:smooth val="0"/>
        <c:axId val="99016704"/>
        <c:axId val="99018624"/>
      </c:lineChart>
      <c:catAx>
        <c:axId val="99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018624"/>
        <c:crosses val="autoZero"/>
        <c:auto val="1"/>
        <c:lblAlgn val="ctr"/>
        <c:lblOffset val="100"/>
        <c:tickLblSkip val="1"/>
        <c:tickMarkSkip val="1"/>
        <c:noMultiLvlLbl val="0"/>
      </c:catAx>
      <c:valAx>
        <c:axId val="9901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0.04</c:v>
                </c:pt>
                <c:pt idx="8">
                  <c:v>#N/A</c:v>
                </c:pt>
                <c:pt idx="9">
                  <c:v>0.04</c:v>
                </c:pt>
              </c:numCache>
            </c:numRef>
          </c:val>
        </c:ser>
        <c:ser>
          <c:idx val="4"/>
          <c:order val="4"/>
          <c:tx>
            <c:strRef>
              <c:f>データシート!$A$31</c:f>
              <c:strCache>
                <c:ptCount val="1"/>
                <c:pt idx="0">
                  <c:v>墓園事業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c:v>
                </c:pt>
                <c:pt idx="4">
                  <c:v>#N/A</c:v>
                </c:pt>
                <c:pt idx="5">
                  <c:v>0.1</c:v>
                </c:pt>
                <c:pt idx="6">
                  <c:v>#N/A</c:v>
                </c:pt>
                <c:pt idx="7">
                  <c:v>0.05</c:v>
                </c:pt>
                <c:pt idx="8">
                  <c:v>#N/A</c:v>
                </c:pt>
                <c:pt idx="9">
                  <c:v>0.05</c:v>
                </c:pt>
              </c:numCache>
            </c:numRef>
          </c:val>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0.89</c:v>
                </c:pt>
                <c:pt idx="2">
                  <c:v>#N/A</c:v>
                </c:pt>
                <c:pt idx="3">
                  <c:v>0.32</c:v>
                </c:pt>
                <c:pt idx="4">
                  <c:v>#N/A</c:v>
                </c:pt>
                <c:pt idx="5">
                  <c:v>0.15</c:v>
                </c:pt>
                <c:pt idx="6">
                  <c:v>#N/A</c:v>
                </c:pt>
                <c:pt idx="7">
                  <c:v>0.21</c:v>
                </c:pt>
                <c:pt idx="8">
                  <c:v>#N/A</c:v>
                </c:pt>
                <c:pt idx="9">
                  <c:v>0.76</c:v>
                </c:pt>
              </c:numCache>
            </c:numRef>
          </c:val>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1.18</c:v>
                </c:pt>
                <c:pt idx="4">
                  <c:v>#N/A</c:v>
                </c:pt>
                <c:pt idx="5">
                  <c:v>1.7</c:v>
                </c:pt>
                <c:pt idx="6">
                  <c:v>#N/A</c:v>
                </c:pt>
                <c:pt idx="7">
                  <c:v>0.84</c:v>
                </c:pt>
                <c:pt idx="8">
                  <c:v>#N/A</c:v>
                </c:pt>
                <c:pt idx="9">
                  <c:v>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2.04</c:v>
                </c:pt>
                <c:pt idx="2">
                  <c:v>#N/A</c:v>
                </c:pt>
                <c:pt idx="3">
                  <c:v>3.06</c:v>
                </c:pt>
                <c:pt idx="4">
                  <c:v>#N/A</c:v>
                </c:pt>
                <c:pt idx="5">
                  <c:v>3.23</c:v>
                </c:pt>
                <c:pt idx="6">
                  <c:v>#N/A</c:v>
                </c:pt>
                <c:pt idx="7">
                  <c:v>7.36</c:v>
                </c:pt>
                <c:pt idx="8">
                  <c:v>#N/A</c:v>
                </c:pt>
                <c:pt idx="9">
                  <c:v>6.62</c:v>
                </c:pt>
              </c:numCache>
            </c:numRef>
          </c:val>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4.45</c:v>
                </c:pt>
                <c:pt idx="2">
                  <c:v>#N/A</c:v>
                </c:pt>
                <c:pt idx="3">
                  <c:v>5.71</c:v>
                </c:pt>
                <c:pt idx="4">
                  <c:v>#N/A</c:v>
                </c:pt>
                <c:pt idx="5">
                  <c:v>7.29</c:v>
                </c:pt>
                <c:pt idx="6">
                  <c:v>#N/A</c:v>
                </c:pt>
                <c:pt idx="7">
                  <c:v>9.58</c:v>
                </c:pt>
                <c:pt idx="8">
                  <c:v>#N/A</c:v>
                </c:pt>
                <c:pt idx="9">
                  <c:v>10.8</c:v>
                </c:pt>
              </c:numCache>
            </c:numRef>
          </c:val>
        </c:ser>
        <c:ser>
          <c:idx val="9"/>
          <c:order val="9"/>
          <c:tx>
            <c:strRef>
              <c:f>データシート!$A$36</c:f>
              <c:strCache>
                <c:ptCount val="1"/>
                <c:pt idx="0">
                  <c:v>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0.01</c:v>
                </c:pt>
                <c:pt idx="1">
                  <c:v>#N/A</c:v>
                </c:pt>
                <c:pt idx="2">
                  <c:v>0.04</c:v>
                </c:pt>
                <c:pt idx="3">
                  <c:v>#N/A</c:v>
                </c:pt>
                <c:pt idx="4">
                  <c:v>0.09</c:v>
                </c:pt>
                <c:pt idx="5">
                  <c:v>#N/A</c:v>
                </c:pt>
                <c:pt idx="6">
                  <c:v>0.12</c:v>
                </c:pt>
                <c:pt idx="7">
                  <c:v>#N/A</c:v>
                </c:pt>
                <c:pt idx="8">
                  <c:v>0.13</c:v>
                </c:pt>
                <c:pt idx="9">
                  <c:v>#N/A</c:v>
                </c:pt>
              </c:numCache>
            </c:numRef>
          </c:val>
        </c:ser>
        <c:dLbls>
          <c:showLegendKey val="0"/>
          <c:showVal val="0"/>
          <c:showCatName val="0"/>
          <c:showSerName val="0"/>
          <c:showPercent val="0"/>
          <c:showBubbleSize val="0"/>
        </c:dLbls>
        <c:gapWidth val="150"/>
        <c:overlap val="100"/>
        <c:axId val="99157888"/>
        <c:axId val="99159424"/>
      </c:barChart>
      <c:catAx>
        <c:axId val="991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59424"/>
        <c:crosses val="autoZero"/>
        <c:auto val="1"/>
        <c:lblAlgn val="ctr"/>
        <c:lblOffset val="100"/>
        <c:tickLblSkip val="1"/>
        <c:tickMarkSkip val="1"/>
        <c:noMultiLvlLbl val="0"/>
      </c:catAx>
      <c:valAx>
        <c:axId val="9915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5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4364</c:v>
                </c:pt>
                <c:pt idx="5">
                  <c:v>4409</c:v>
                </c:pt>
                <c:pt idx="8">
                  <c:v>4372</c:v>
                </c:pt>
                <c:pt idx="11">
                  <c:v>4356</c:v>
                </c:pt>
                <c:pt idx="14">
                  <c:v>4414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158</c:v>
                </c:pt>
                <c:pt idx="3">
                  <c:v>400</c:v>
                </c:pt>
                <c:pt idx="6">
                  <c:v>400</c:v>
                </c:pt>
                <c:pt idx="9">
                  <c:v>400</c:v>
                </c:pt>
                <c:pt idx="12">
                  <c:v>400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60</c:v>
                </c:pt>
                <c:pt idx="6">
                  <c:v>57</c:v>
                </c:pt>
                <c:pt idx="9">
                  <c:v>56</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625</c:v>
                </c:pt>
                <c:pt idx="3">
                  <c:v>670</c:v>
                </c:pt>
                <c:pt idx="6">
                  <c:v>659</c:v>
                </c:pt>
                <c:pt idx="9">
                  <c:v>665</c:v>
                </c:pt>
                <c:pt idx="12">
                  <c:v>704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5509</c:v>
                </c:pt>
                <c:pt idx="3">
                  <c:v>5117</c:v>
                </c:pt>
                <c:pt idx="6">
                  <c:v>5102</c:v>
                </c:pt>
                <c:pt idx="9">
                  <c:v>5054</c:v>
                </c:pt>
                <c:pt idx="12">
                  <c:v>5040</c:v>
                </c:pt>
              </c:numCache>
            </c:numRef>
          </c:val>
        </c:ser>
        <c:dLbls>
          <c:showLegendKey val="0"/>
          <c:showVal val="0"/>
          <c:showCatName val="0"/>
          <c:showSerName val="0"/>
          <c:showPercent val="0"/>
          <c:showBubbleSize val="0"/>
        </c:dLbls>
        <c:gapWidth val="100"/>
        <c:overlap val="100"/>
        <c:axId val="98122368"/>
        <c:axId val="9813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1987</c:v>
                </c:pt>
                <c:pt idx="2">
                  <c:v>#N/A</c:v>
                </c:pt>
                <c:pt idx="3">
                  <c:v>#N/A</c:v>
                </c:pt>
                <c:pt idx="4">
                  <c:v>1838</c:v>
                </c:pt>
                <c:pt idx="5">
                  <c:v>#N/A</c:v>
                </c:pt>
                <c:pt idx="6">
                  <c:v>#N/A</c:v>
                </c:pt>
                <c:pt idx="7">
                  <c:v>1846</c:v>
                </c:pt>
                <c:pt idx="8">
                  <c:v>#N/A</c:v>
                </c:pt>
                <c:pt idx="9">
                  <c:v>#N/A</c:v>
                </c:pt>
                <c:pt idx="10">
                  <c:v>1819</c:v>
                </c:pt>
                <c:pt idx="11">
                  <c:v>#N/A</c:v>
                </c:pt>
                <c:pt idx="12">
                  <c:v>#N/A</c:v>
                </c:pt>
                <c:pt idx="13">
                  <c:v>1778</c:v>
                </c:pt>
                <c:pt idx="14">
                  <c:v>#N/A</c:v>
                </c:pt>
              </c:numCache>
            </c:numRef>
          </c:val>
          <c:smooth val="0"/>
        </c:ser>
        <c:dLbls>
          <c:showLegendKey val="0"/>
          <c:showVal val="0"/>
          <c:showCatName val="0"/>
          <c:showSerName val="0"/>
          <c:showPercent val="0"/>
          <c:showBubbleSize val="0"/>
        </c:dLbls>
        <c:marker val="1"/>
        <c:smooth val="0"/>
        <c:axId val="98122368"/>
        <c:axId val="98132736"/>
      </c:lineChart>
      <c:catAx>
        <c:axId val="981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32736"/>
        <c:crosses val="autoZero"/>
        <c:auto val="1"/>
        <c:lblAlgn val="ctr"/>
        <c:lblOffset val="100"/>
        <c:tickLblSkip val="1"/>
        <c:tickMarkSkip val="1"/>
        <c:noMultiLvlLbl val="0"/>
      </c:catAx>
      <c:valAx>
        <c:axId val="9813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39178</c:v>
                </c:pt>
                <c:pt idx="5">
                  <c:v>38747</c:v>
                </c:pt>
                <c:pt idx="8">
                  <c:v>38546</c:v>
                </c:pt>
                <c:pt idx="11">
                  <c:v>38054</c:v>
                </c:pt>
                <c:pt idx="14">
                  <c:v>37444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10471</c:v>
                </c:pt>
                <c:pt idx="5">
                  <c:v>8948</c:v>
                </c:pt>
                <c:pt idx="8">
                  <c:v>7606</c:v>
                </c:pt>
                <c:pt idx="11">
                  <c:v>5759</c:v>
                </c:pt>
                <c:pt idx="14">
                  <c:v>4706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2330</c:v>
                </c:pt>
                <c:pt idx="5">
                  <c:v>3011</c:v>
                </c:pt>
                <c:pt idx="8">
                  <c:v>4044</c:v>
                </c:pt>
                <c:pt idx="11">
                  <c:v>4406</c:v>
                </c:pt>
                <c:pt idx="14">
                  <c:v>5073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4632</c:v>
                </c:pt>
                <c:pt idx="3">
                  <c:v>4126</c:v>
                </c:pt>
                <c:pt idx="6">
                  <c:v>4145</c:v>
                </c:pt>
                <c:pt idx="9">
                  <c:v>4057</c:v>
                </c:pt>
                <c:pt idx="12">
                  <c:v>3938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7315</c:v>
                </c:pt>
                <c:pt idx="3">
                  <c:v>6994</c:v>
                </c:pt>
                <c:pt idx="6">
                  <c:v>6675</c:v>
                </c:pt>
                <c:pt idx="9">
                  <c:v>6317</c:v>
                </c:pt>
                <c:pt idx="12">
                  <c:v>5384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275</c:v>
                </c:pt>
                <c:pt idx="3">
                  <c:v>227</c:v>
                </c:pt>
                <c:pt idx="6">
                  <c:v>195</c:v>
                </c:pt>
                <c:pt idx="9">
                  <c:v>173</c:v>
                </c:pt>
                <c:pt idx="12">
                  <c:v>260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11616</c:v>
                </c:pt>
                <c:pt idx="3">
                  <c:v>12356</c:v>
                </c:pt>
                <c:pt idx="6">
                  <c:v>12678</c:v>
                </c:pt>
                <c:pt idx="9">
                  <c:v>12834</c:v>
                </c:pt>
                <c:pt idx="12">
                  <c:v>12939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4559</c:v>
                </c:pt>
                <c:pt idx="3">
                  <c:v>3969</c:v>
                </c:pt>
                <c:pt idx="6">
                  <c:v>3134</c:v>
                </c:pt>
                <c:pt idx="9">
                  <c:v>2484</c:v>
                </c:pt>
                <c:pt idx="12">
                  <c:v>1997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44594</c:v>
                </c:pt>
                <c:pt idx="3">
                  <c:v>43596</c:v>
                </c:pt>
                <c:pt idx="6">
                  <c:v>42143</c:v>
                </c:pt>
                <c:pt idx="9">
                  <c:v>41044</c:v>
                </c:pt>
                <c:pt idx="12">
                  <c:v>39442</c:v>
                </c:pt>
              </c:numCache>
            </c:numRef>
          </c:val>
        </c:ser>
        <c:dLbls>
          <c:showLegendKey val="0"/>
          <c:showVal val="0"/>
          <c:showCatName val="0"/>
          <c:showSerName val="0"/>
          <c:showPercent val="0"/>
          <c:showBubbleSize val="0"/>
        </c:dLbls>
        <c:gapWidth val="100"/>
        <c:overlap val="100"/>
        <c:axId val="99078912"/>
        <c:axId val="9908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21012</c:v>
                </c:pt>
                <c:pt idx="2">
                  <c:v>#N/A</c:v>
                </c:pt>
                <c:pt idx="3">
                  <c:v>#N/A</c:v>
                </c:pt>
                <c:pt idx="4">
                  <c:v>20563</c:v>
                </c:pt>
                <c:pt idx="5">
                  <c:v>#N/A</c:v>
                </c:pt>
                <c:pt idx="6">
                  <c:v>#N/A</c:v>
                </c:pt>
                <c:pt idx="7">
                  <c:v>18773</c:v>
                </c:pt>
                <c:pt idx="8">
                  <c:v>#N/A</c:v>
                </c:pt>
                <c:pt idx="9">
                  <c:v>#N/A</c:v>
                </c:pt>
                <c:pt idx="10">
                  <c:v>18691</c:v>
                </c:pt>
                <c:pt idx="11">
                  <c:v>#N/A</c:v>
                </c:pt>
                <c:pt idx="12">
                  <c:v>#N/A</c:v>
                </c:pt>
                <c:pt idx="13">
                  <c:v>16736</c:v>
                </c:pt>
                <c:pt idx="14">
                  <c:v>#N/A</c:v>
                </c:pt>
              </c:numCache>
            </c:numRef>
          </c:val>
          <c:smooth val="0"/>
        </c:ser>
        <c:dLbls>
          <c:showLegendKey val="0"/>
          <c:showVal val="0"/>
          <c:showCatName val="0"/>
          <c:showSerName val="0"/>
          <c:showPercent val="0"/>
          <c:showBubbleSize val="0"/>
        </c:dLbls>
        <c:marker val="1"/>
        <c:smooth val="0"/>
        <c:axId val="99078912"/>
        <c:axId val="99080832"/>
      </c:lineChart>
      <c:catAx>
        <c:axId val="990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80832"/>
        <c:crosses val="autoZero"/>
        <c:auto val="1"/>
        <c:lblAlgn val="ctr"/>
        <c:lblOffset val="100"/>
        <c:tickLblSkip val="1"/>
        <c:tickMarkSkip val="1"/>
        <c:noMultiLvlLbl val="0"/>
      </c:catAx>
      <c:valAx>
        <c:axId val="9908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7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124,779
123,705
39.56
42,176,639
40,374,644
1,537,526
23,492,780
39,441,974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0.68</a:t>
          </a:r>
          <a:r>
            <a:rPr kumimoji="1" lang="ja-JP" altLang="en-US" sz="1300">
              <a:latin typeface="ＭＳ Ｐゴシック"/>
            </a:rPr>
            <a:t>、類似団体</a:t>
          </a:r>
          <a:r>
            <a:rPr kumimoji="1" lang="en-US" altLang="ja-JP" sz="1300">
              <a:latin typeface="ＭＳ Ｐゴシック"/>
            </a:rPr>
            <a:t>53</a:t>
          </a:r>
          <a:r>
            <a:rPr kumimoji="1" lang="ja-JP" altLang="en-US" sz="1300">
              <a:latin typeface="ＭＳ Ｐゴシック"/>
            </a:rPr>
            <a:t>位）と比較し、数値は横ばい、順位は</a:t>
          </a:r>
          <a:r>
            <a:rPr kumimoji="1" lang="en-US" altLang="ja-JP" sz="1300">
              <a:latin typeface="ＭＳ Ｐゴシック"/>
            </a:rPr>
            <a:t>1</a:t>
          </a:r>
          <a:r>
            <a:rPr kumimoji="1" lang="ja-JP" altLang="en-US" sz="1300">
              <a:latin typeface="ＭＳ Ｐゴシック"/>
            </a:rPr>
            <a:t>つ上昇した。景気低迷により低迷していた市税は僅かながら回復傾向にあり、市民税・固定資産税ともに前年度よりも増収となった。全国平均（</a:t>
          </a:r>
          <a:r>
            <a:rPr kumimoji="1" lang="en-US" altLang="ja-JP" sz="1300">
              <a:latin typeface="ＭＳ Ｐゴシック"/>
            </a:rPr>
            <a:t>0.49</a:t>
          </a:r>
          <a:r>
            <a:rPr kumimoji="1" lang="ja-JP" altLang="en-US" sz="1300">
              <a:latin typeface="ＭＳ Ｐゴシック"/>
            </a:rPr>
            <a:t>）や奈良県平均（</a:t>
          </a:r>
          <a:r>
            <a:rPr kumimoji="1" lang="en-US" altLang="ja-JP" sz="1300">
              <a:latin typeface="ＭＳ Ｐゴシック"/>
            </a:rPr>
            <a:t>0.39</a:t>
          </a:r>
          <a:r>
            <a:rPr kumimoji="1" lang="ja-JP" altLang="en-US" sz="1300">
              <a:latin typeface="ＭＳ Ｐゴシック"/>
            </a:rPr>
            <a:t>）を上回ったのは、税収の増加とともに、技能労務職の退職者不補充等による人件費の削減、行財政の効率化や既存事業の徹底した見直し等を実施した結果である。しかしながら、財政力指数は普通交付税の交付基準にとどまってり、類似団体においても下位となっている。今後とも歳出の徹底した見直しを実施し、歳入確保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163285</xdr:rowOff>
    </xdr:to>
    <xdr:cxnSp macro="">
      <xdr:nvCxnSpPr>
        <xdr:cNvPr id="75" name="直線コネクタ 74"/>
        <xdr:cNvCxnSpPr/>
      </xdr:nvCxnSpPr>
      <xdr:spPr>
        <a:xfrm>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146050</xdr:rowOff>
    </xdr:to>
    <xdr:cxnSp macro="">
      <xdr:nvCxnSpPr>
        <xdr:cNvPr id="78" name="直線コネクタ 77"/>
        <xdr:cNvCxnSpPr/>
      </xdr:nvCxnSpPr>
      <xdr:spPr>
        <a:xfrm>
          <a:off x="1447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93.8</a:t>
          </a:r>
          <a:r>
            <a:rPr kumimoji="1" lang="ja-JP" altLang="en-US" sz="1300">
              <a:latin typeface="ＭＳ Ｐゴシック"/>
            </a:rPr>
            <a:t>、類似団体</a:t>
          </a:r>
          <a:r>
            <a:rPr kumimoji="1" lang="en-US" altLang="ja-JP" sz="1300">
              <a:latin typeface="ＭＳ Ｐゴシック"/>
            </a:rPr>
            <a:t>70</a:t>
          </a:r>
          <a:r>
            <a:rPr kumimoji="1" lang="ja-JP" altLang="en-US" sz="1300">
              <a:latin typeface="ＭＳ Ｐゴシック"/>
            </a:rPr>
            <a:t>位）と比較し、数値は</a:t>
          </a:r>
          <a:r>
            <a:rPr kumimoji="1" lang="en-US" altLang="ja-JP" sz="1300">
              <a:latin typeface="ＭＳ Ｐゴシック"/>
            </a:rPr>
            <a:t>2.1</a:t>
          </a:r>
          <a:r>
            <a:rPr kumimoji="1" lang="ja-JP" altLang="en-US" sz="1300">
              <a:latin typeface="ＭＳ Ｐゴシック"/>
            </a:rPr>
            <a:t>ポイント悪化、類似団体内順位も</a:t>
          </a:r>
          <a:r>
            <a:rPr kumimoji="1" lang="en-US" altLang="ja-JP" sz="1300">
              <a:latin typeface="ＭＳ Ｐゴシック"/>
            </a:rPr>
            <a:t>5</a:t>
          </a:r>
          <a:r>
            <a:rPr kumimoji="1" lang="ja-JP" altLang="en-US" sz="1300">
              <a:latin typeface="ＭＳ Ｐゴシック"/>
            </a:rPr>
            <a:t>下降となった。原因は物件費の増加（前年比</a:t>
          </a:r>
          <a:r>
            <a:rPr kumimoji="1" lang="en-US" altLang="ja-JP" sz="1300">
              <a:latin typeface="ＭＳ Ｐゴシック"/>
            </a:rPr>
            <a:t>9.4</a:t>
          </a:r>
          <a:r>
            <a:rPr kumimoji="1" lang="ja-JP" altLang="en-US" sz="1300">
              <a:latin typeface="ＭＳ Ｐゴシック"/>
            </a:rPr>
            <a:t>ポイント）、補助費の増加（前年比</a:t>
          </a:r>
          <a:r>
            <a:rPr kumimoji="1" lang="en-US" altLang="ja-JP" sz="1300">
              <a:latin typeface="ＭＳ Ｐゴシック"/>
            </a:rPr>
            <a:t>8.7</a:t>
          </a:r>
          <a:r>
            <a:rPr kumimoji="1" lang="ja-JP" altLang="en-US" sz="1300">
              <a:latin typeface="ＭＳ Ｐゴシック"/>
            </a:rPr>
            <a:t>ポイント）、繰出金の増加（前年比</a:t>
          </a:r>
          <a:r>
            <a:rPr kumimoji="1" lang="en-US" altLang="ja-JP" sz="1300">
              <a:latin typeface="ＭＳ Ｐゴシック"/>
            </a:rPr>
            <a:t>6.4</a:t>
          </a:r>
          <a:r>
            <a:rPr kumimoji="1" lang="ja-JP" altLang="en-US" sz="1300">
              <a:latin typeface="ＭＳ Ｐゴシック"/>
            </a:rPr>
            <a:t>ポイント）、扶助費の増加（前年比</a:t>
          </a:r>
          <a:r>
            <a:rPr kumimoji="1" lang="en-US" altLang="ja-JP" sz="1300">
              <a:latin typeface="ＭＳ Ｐゴシック"/>
            </a:rPr>
            <a:t>5.7</a:t>
          </a:r>
          <a:r>
            <a:rPr kumimoji="1" lang="ja-JP" altLang="en-US" sz="1300">
              <a:latin typeface="ＭＳ Ｐゴシック"/>
            </a:rPr>
            <a:t>ポイント）によるものである。人件費の抑制（前年比▲</a:t>
          </a:r>
          <a:r>
            <a:rPr kumimoji="1" lang="en-US" altLang="ja-JP" sz="1300">
              <a:latin typeface="ＭＳ Ｐゴシック"/>
            </a:rPr>
            <a:t>3.3</a:t>
          </a:r>
          <a:r>
            <a:rPr kumimoji="1" lang="ja-JP" altLang="en-US" sz="1300">
              <a:latin typeface="ＭＳ Ｐゴシック"/>
            </a:rPr>
            <a:t>ポイント）や経常経費の削減にも取り組んでいるが、今後も老朽化の進む公共施設への対応などが必要となることから、より一層の事務事業の見直しを進めるとともに、経常経費の削減に努める。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37084</xdr:rowOff>
    </xdr:to>
    <xdr:cxnSp macro="">
      <xdr:nvCxnSpPr>
        <xdr:cNvPr id="130" name="直線コネクタ 129"/>
        <xdr:cNvCxnSpPr/>
      </xdr:nvCxnSpPr>
      <xdr:spPr>
        <a:xfrm>
          <a:off x="4114800" y="1073708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63</xdr:row>
      <xdr:rowOff>17780</xdr:rowOff>
    </xdr:to>
    <xdr:cxnSp macro="">
      <xdr:nvCxnSpPr>
        <xdr:cNvPr id="133" name="直線コネクタ 132"/>
        <xdr:cNvCxnSpPr/>
      </xdr:nvCxnSpPr>
      <xdr:spPr>
        <a:xfrm flipV="1">
          <a:off x="3225800" y="107370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46736</xdr:rowOff>
    </xdr:to>
    <xdr:cxnSp macro="">
      <xdr:nvCxnSpPr>
        <xdr:cNvPr id="136" name="直線コネクタ 135"/>
        <xdr:cNvCxnSpPr/>
      </xdr:nvCxnSpPr>
      <xdr:spPr>
        <a:xfrm flipV="1">
          <a:off x="2336800" y="108191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46736</xdr:rowOff>
    </xdr:to>
    <xdr:cxnSp macro="">
      <xdr:nvCxnSpPr>
        <xdr:cNvPr id="139" name="直線コネクタ 138"/>
        <xdr:cNvCxnSpPr/>
      </xdr:nvCxnSpPr>
      <xdr:spPr>
        <a:xfrm>
          <a:off x="1447800" y="107612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49" name="円/楕円 148"/>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129811</xdr:rowOff>
    </xdr:from>
    <xdr:ext cx="762000" cy="259045"/>
    <xdr:sp macro="" textlink="">
      <xdr:nvSpPr>
        <xdr:cNvPr id="150" name="財政構造の弾力性該当値テキスト"/>
        <xdr:cNvSpPr txBox="1"/>
      </xdr:nvSpPr>
      <xdr:spPr>
        <a:xfrm>
          <a:off x="5041900" y="10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1" name="円/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4" name="テキスト ボックス 153"/>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5" name="円/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82313</xdr:rowOff>
    </xdr:from>
    <xdr:ext cx="762000" cy="259045"/>
    <xdr:sp macro="" textlink="">
      <xdr:nvSpPr>
        <xdr:cNvPr id="156" name="テキスト ボックス 155"/>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7" name="円/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58" name="テキスト ボックス 157"/>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99,978</a:t>
          </a:r>
          <a:r>
            <a:rPr kumimoji="1" lang="ja-JP" altLang="en-US" sz="1300">
              <a:latin typeface="ＭＳ Ｐゴシック"/>
            </a:rPr>
            <a:t>円、類似団体</a:t>
          </a:r>
          <a:r>
            <a:rPr kumimoji="1" lang="en-US" altLang="ja-JP" sz="1300">
              <a:latin typeface="ＭＳ Ｐゴシック"/>
            </a:rPr>
            <a:t>39</a:t>
          </a:r>
          <a:r>
            <a:rPr kumimoji="1" lang="ja-JP" altLang="en-US" sz="1300">
              <a:latin typeface="ＭＳ Ｐゴシック"/>
            </a:rPr>
            <a:t>位）と比較し、決算額は</a:t>
          </a:r>
          <a:r>
            <a:rPr kumimoji="1" lang="en-US" altLang="ja-JP" sz="1300">
              <a:latin typeface="ＭＳ Ｐゴシック"/>
            </a:rPr>
            <a:t>6,209</a:t>
          </a:r>
          <a:r>
            <a:rPr kumimoji="1" lang="ja-JP" altLang="en-US" sz="1300">
              <a:latin typeface="ＭＳ Ｐゴシック"/>
            </a:rPr>
            <a:t>円の増加、類似団体内順位は</a:t>
          </a:r>
          <a:r>
            <a:rPr kumimoji="1" lang="en-US" altLang="ja-JP" sz="1300">
              <a:latin typeface="ＭＳ Ｐゴシック"/>
            </a:rPr>
            <a:t>3</a:t>
          </a:r>
          <a:r>
            <a:rPr kumimoji="1" lang="ja-JP" altLang="en-US" sz="1300">
              <a:latin typeface="ＭＳ Ｐゴシック"/>
            </a:rPr>
            <a:t>下降となった。退職金の増加による人件費の増加や物件費の増加によるものである。全国平均（</a:t>
          </a:r>
          <a:r>
            <a:rPr kumimoji="1" lang="en-US" altLang="ja-JP" sz="1300">
              <a:latin typeface="ＭＳ Ｐゴシック"/>
            </a:rPr>
            <a:t>119,964</a:t>
          </a:r>
          <a:r>
            <a:rPr kumimoji="1" lang="ja-JP" altLang="en-US" sz="1300">
              <a:latin typeface="ＭＳ Ｐゴシック"/>
            </a:rPr>
            <a:t>円に対し▲</a:t>
          </a:r>
          <a:r>
            <a:rPr kumimoji="1" lang="en-US" altLang="ja-JP" sz="1300">
              <a:latin typeface="ＭＳ Ｐゴシック"/>
            </a:rPr>
            <a:t>13,777</a:t>
          </a:r>
          <a:r>
            <a:rPr kumimoji="1" lang="ja-JP" altLang="en-US" sz="1300">
              <a:latin typeface="ＭＳ Ｐゴシック"/>
            </a:rPr>
            <a:t>円）や奈良県平均（</a:t>
          </a:r>
          <a:r>
            <a:rPr kumimoji="1" lang="en-US" altLang="ja-JP" sz="1300">
              <a:latin typeface="ＭＳ Ｐゴシック"/>
            </a:rPr>
            <a:t>119,621</a:t>
          </a:r>
          <a:r>
            <a:rPr kumimoji="1" lang="ja-JP" altLang="en-US" sz="1300">
              <a:latin typeface="ＭＳ Ｐゴシック"/>
            </a:rPr>
            <a:t>に対し▲</a:t>
          </a:r>
          <a:r>
            <a:rPr kumimoji="1" lang="en-US" altLang="ja-JP" sz="1300">
              <a:latin typeface="ＭＳ Ｐゴシック"/>
            </a:rPr>
            <a:t>13,434</a:t>
          </a:r>
          <a:r>
            <a:rPr kumimoji="1" lang="ja-JP" altLang="en-US" sz="1300">
              <a:latin typeface="ＭＳ Ｐゴシック"/>
            </a:rPr>
            <a:t>円）と比較して低くなっているのは、人件費の独自削減や物件費の削減取組みを実施した結果である。今後も事務事業の見直しを進めるとともに、経常経費の削減に努める。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30463</xdr:rowOff>
    </xdr:from>
    <xdr:to>
      <xdr:col>7</xdr:col>
      <xdr:colOff>152400</xdr:colOff>
      <xdr:row>84</xdr:row>
      <xdr:rowOff>137480</xdr:rowOff>
    </xdr:to>
    <xdr:cxnSp macro="">
      <xdr:nvCxnSpPr>
        <xdr:cNvPr id="195" name="直線コネクタ 194"/>
        <xdr:cNvCxnSpPr/>
      </xdr:nvCxnSpPr>
      <xdr:spPr>
        <a:xfrm>
          <a:off x="4114800" y="14432263"/>
          <a:ext cx="8382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30463</xdr:rowOff>
    </xdr:from>
    <xdr:to>
      <xdr:col>6</xdr:col>
      <xdr:colOff>0</xdr:colOff>
      <xdr:row>84</xdr:row>
      <xdr:rowOff>44838</xdr:rowOff>
    </xdr:to>
    <xdr:cxnSp macro="">
      <xdr:nvCxnSpPr>
        <xdr:cNvPr id="198" name="直線コネクタ 197"/>
        <xdr:cNvCxnSpPr/>
      </xdr:nvCxnSpPr>
      <xdr:spPr>
        <a:xfrm flipV="1">
          <a:off x="3225800" y="14432263"/>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44838</xdr:rowOff>
    </xdr:from>
    <xdr:to>
      <xdr:col>4</xdr:col>
      <xdr:colOff>482600</xdr:colOff>
      <xdr:row>84</xdr:row>
      <xdr:rowOff>125898</xdr:rowOff>
    </xdr:to>
    <xdr:cxnSp macro="">
      <xdr:nvCxnSpPr>
        <xdr:cNvPr id="201" name="直線コネクタ 200"/>
        <xdr:cNvCxnSpPr/>
      </xdr:nvCxnSpPr>
      <xdr:spPr>
        <a:xfrm flipV="1">
          <a:off x="2336800" y="14446638"/>
          <a:ext cx="889000" cy="8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80741</xdr:rowOff>
    </xdr:from>
    <xdr:to>
      <xdr:col>3</xdr:col>
      <xdr:colOff>279400</xdr:colOff>
      <xdr:row>84</xdr:row>
      <xdr:rowOff>125898</xdr:rowOff>
    </xdr:to>
    <xdr:cxnSp macro="">
      <xdr:nvCxnSpPr>
        <xdr:cNvPr id="204" name="直線コネクタ 203"/>
        <xdr:cNvCxnSpPr/>
      </xdr:nvCxnSpPr>
      <xdr:spPr>
        <a:xfrm>
          <a:off x="1447800" y="14482541"/>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86680</xdr:rowOff>
    </xdr:from>
    <xdr:to>
      <xdr:col>7</xdr:col>
      <xdr:colOff>203200</xdr:colOff>
      <xdr:row>85</xdr:row>
      <xdr:rowOff>16830</xdr:rowOff>
    </xdr:to>
    <xdr:sp macro="" textlink="">
      <xdr:nvSpPr>
        <xdr:cNvPr id="214" name="円/楕円 213"/>
        <xdr:cNvSpPr/>
      </xdr:nvSpPr>
      <xdr:spPr>
        <a:xfrm>
          <a:off x="4902200" y="14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103207</xdr:rowOff>
    </xdr:from>
    <xdr:ext cx="762000" cy="259045"/>
    <xdr:sp macro="" textlink="">
      <xdr:nvSpPr>
        <xdr:cNvPr id="215" name="人件費・物件費等の状況該当値テキスト"/>
        <xdr:cNvSpPr txBox="1"/>
      </xdr:nvSpPr>
      <xdr:spPr>
        <a:xfrm>
          <a:off x="5041900" y="143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151113</xdr:rowOff>
    </xdr:from>
    <xdr:to>
      <xdr:col>6</xdr:col>
      <xdr:colOff>50800</xdr:colOff>
      <xdr:row>84</xdr:row>
      <xdr:rowOff>81263</xdr:rowOff>
    </xdr:to>
    <xdr:sp macro="" textlink="">
      <xdr:nvSpPr>
        <xdr:cNvPr id="216" name="円/楕円 215"/>
        <xdr:cNvSpPr/>
      </xdr:nvSpPr>
      <xdr:spPr>
        <a:xfrm>
          <a:off x="4064000" y="143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91440</xdr:rowOff>
    </xdr:from>
    <xdr:ext cx="736600" cy="259045"/>
    <xdr:sp macro="" textlink="">
      <xdr:nvSpPr>
        <xdr:cNvPr id="217" name="テキスト ボックス 216"/>
        <xdr:cNvSpPr txBox="1"/>
      </xdr:nvSpPr>
      <xdr:spPr>
        <a:xfrm>
          <a:off x="3733800" y="1415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165488</xdr:rowOff>
    </xdr:from>
    <xdr:to>
      <xdr:col>4</xdr:col>
      <xdr:colOff>533400</xdr:colOff>
      <xdr:row>84</xdr:row>
      <xdr:rowOff>95638</xdr:rowOff>
    </xdr:to>
    <xdr:sp macro="" textlink="">
      <xdr:nvSpPr>
        <xdr:cNvPr id="218" name="円/楕円 217"/>
        <xdr:cNvSpPr/>
      </xdr:nvSpPr>
      <xdr:spPr>
        <a:xfrm>
          <a:off x="3175000" y="143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105815</xdr:rowOff>
    </xdr:from>
    <xdr:ext cx="762000" cy="259045"/>
    <xdr:sp macro="" textlink="">
      <xdr:nvSpPr>
        <xdr:cNvPr id="219" name="テキスト ボックス 218"/>
        <xdr:cNvSpPr txBox="1"/>
      </xdr:nvSpPr>
      <xdr:spPr>
        <a:xfrm>
          <a:off x="2844800" y="1416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75098</xdr:rowOff>
    </xdr:from>
    <xdr:to>
      <xdr:col>3</xdr:col>
      <xdr:colOff>330200</xdr:colOff>
      <xdr:row>85</xdr:row>
      <xdr:rowOff>5248</xdr:rowOff>
    </xdr:to>
    <xdr:sp macro="" textlink="">
      <xdr:nvSpPr>
        <xdr:cNvPr id="220" name="円/楕円 219"/>
        <xdr:cNvSpPr/>
      </xdr:nvSpPr>
      <xdr:spPr>
        <a:xfrm>
          <a:off x="2286000" y="14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15425</xdr:rowOff>
    </xdr:from>
    <xdr:ext cx="762000" cy="259045"/>
    <xdr:sp macro="" textlink="">
      <xdr:nvSpPr>
        <xdr:cNvPr id="221" name="テキスト ボックス 220"/>
        <xdr:cNvSpPr txBox="1"/>
      </xdr:nvSpPr>
      <xdr:spPr>
        <a:xfrm>
          <a:off x="1955800" y="142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105,515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29941</xdr:rowOff>
    </xdr:from>
    <xdr:to>
      <xdr:col>2</xdr:col>
      <xdr:colOff>127000</xdr:colOff>
      <xdr:row>84</xdr:row>
      <xdr:rowOff>131541</xdr:rowOff>
    </xdr:to>
    <xdr:sp macro="" textlink="">
      <xdr:nvSpPr>
        <xdr:cNvPr id="222" name="円/楕円 221"/>
        <xdr:cNvSpPr/>
      </xdr:nvSpPr>
      <xdr:spPr>
        <a:xfrm>
          <a:off x="1397000" y="14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141718</xdr:rowOff>
    </xdr:from>
    <xdr:ext cx="762000" cy="259045"/>
    <xdr:sp macro="" textlink="">
      <xdr:nvSpPr>
        <xdr:cNvPr id="223" name="テキスト ボックス 222"/>
        <xdr:cNvSpPr txBox="1"/>
      </xdr:nvSpPr>
      <xdr:spPr>
        <a:xfrm>
          <a:off x="1066800" y="142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94.1</a:t>
          </a:r>
          <a:r>
            <a:rPr kumimoji="1" lang="ja-JP" altLang="en-US" sz="1300">
              <a:latin typeface="ＭＳ Ｐゴシック"/>
            </a:rPr>
            <a:t>、類似団体</a:t>
          </a:r>
          <a:r>
            <a:rPr kumimoji="1" lang="en-US" altLang="ja-JP" sz="1300">
              <a:latin typeface="ＭＳ Ｐゴシック"/>
            </a:rPr>
            <a:t>6</a:t>
          </a:r>
          <a:r>
            <a:rPr kumimoji="1" lang="ja-JP" altLang="en-US" sz="1300">
              <a:latin typeface="ＭＳ Ｐゴシック"/>
            </a:rPr>
            <a:t>位）と比較し、数値は</a:t>
          </a:r>
          <a:r>
            <a:rPr kumimoji="1" lang="en-US" altLang="ja-JP" sz="1300">
              <a:latin typeface="ＭＳ Ｐゴシック"/>
            </a:rPr>
            <a:t>6.7</a:t>
          </a:r>
          <a:r>
            <a:rPr kumimoji="1" lang="ja-JP" altLang="en-US" sz="1300">
              <a:latin typeface="ＭＳ Ｐゴシック"/>
            </a:rPr>
            <a:t>上昇し、類似団体内順位は</a:t>
          </a:r>
          <a:r>
            <a:rPr kumimoji="1" lang="en-US" altLang="ja-JP" sz="1300">
              <a:latin typeface="ＭＳ Ｐゴシック"/>
            </a:rPr>
            <a:t>62</a:t>
          </a:r>
          <a:r>
            <a:rPr kumimoji="1" lang="ja-JP" altLang="en-US" sz="1300">
              <a:latin typeface="ＭＳ Ｐゴシック"/>
            </a:rPr>
            <a:t>下がった。数値があがったのは、平成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月までの一般職員の給与減額臨時特例措置（</a:t>
          </a:r>
          <a:r>
            <a:rPr kumimoji="1" lang="en-US" altLang="ja-JP" sz="1300">
              <a:latin typeface="ＭＳ Ｐゴシック"/>
            </a:rPr>
            <a:t>4.77</a:t>
          </a:r>
          <a:r>
            <a:rPr kumimoji="1" lang="ja-JP" altLang="en-US" sz="1300">
              <a:latin typeface="ＭＳ Ｐゴシック"/>
            </a:rPr>
            <a:t>％～</a:t>
          </a:r>
          <a:r>
            <a:rPr kumimoji="1" lang="en-US" altLang="ja-JP" sz="1300">
              <a:latin typeface="ＭＳ Ｐゴシック"/>
            </a:rPr>
            <a:t>9.77</a:t>
          </a:r>
          <a:r>
            <a:rPr kumimoji="1" lang="ja-JP" altLang="en-US" sz="1300">
              <a:latin typeface="ＭＳ Ｐゴシック"/>
            </a:rPr>
            <a:t>％）が終了したことよる。平成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月から</a:t>
          </a:r>
          <a:r>
            <a:rPr kumimoji="1" lang="en-US" altLang="ja-JP" sz="1300">
              <a:latin typeface="ＭＳ Ｐゴシック"/>
            </a:rPr>
            <a:t>12</a:t>
          </a:r>
          <a:r>
            <a:rPr kumimoji="1" lang="ja-JP" altLang="en-US" sz="1300">
              <a:latin typeface="ＭＳ Ｐゴシック"/>
            </a:rPr>
            <a:t>月までは通常の給与減額（</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％）を実施し、平成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月以降は管理職のみ給与減額を実施した。今後もワークライフバランスを考えつつ、給与の適正化に努める。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71543</xdr:rowOff>
    </xdr:from>
    <xdr:to>
      <xdr:col>24</xdr:col>
      <xdr:colOff>558800</xdr:colOff>
      <xdr:row>85</xdr:row>
      <xdr:rowOff>96096</xdr:rowOff>
    </xdr:to>
    <xdr:cxnSp macro="">
      <xdr:nvCxnSpPr>
        <xdr:cNvPr id="257" name="直線コネクタ 256"/>
        <xdr:cNvCxnSpPr/>
      </xdr:nvCxnSpPr>
      <xdr:spPr>
        <a:xfrm>
          <a:off x="16179800" y="14130443"/>
          <a:ext cx="8382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71543</xdr:rowOff>
    </xdr:from>
    <xdr:to>
      <xdr:col>23</xdr:col>
      <xdr:colOff>406400</xdr:colOff>
      <xdr:row>88</xdr:row>
      <xdr:rowOff>136737</xdr:rowOff>
    </xdr:to>
    <xdr:cxnSp macro="">
      <xdr:nvCxnSpPr>
        <xdr:cNvPr id="260" name="直線コネクタ 259"/>
        <xdr:cNvCxnSpPr/>
      </xdr:nvCxnSpPr>
      <xdr:spPr>
        <a:xfrm flipV="1">
          <a:off x="15290800" y="14130443"/>
          <a:ext cx="889000" cy="10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136737</xdr:rowOff>
    </xdr:from>
    <xdr:to>
      <xdr:col>22</xdr:col>
      <xdr:colOff>203200</xdr:colOff>
      <xdr:row>89</xdr:row>
      <xdr:rowOff>5504</xdr:rowOff>
    </xdr:to>
    <xdr:cxnSp macro="">
      <xdr:nvCxnSpPr>
        <xdr:cNvPr id="263" name="直線コネクタ 262"/>
        <xdr:cNvCxnSpPr/>
      </xdr:nvCxnSpPr>
      <xdr:spPr>
        <a:xfrm flipV="1">
          <a:off x="14401800" y="1522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89</xdr:row>
      <xdr:rowOff>5504</xdr:rowOff>
    </xdr:to>
    <xdr:cxnSp macro="">
      <xdr:nvCxnSpPr>
        <xdr:cNvPr id="266" name="直線コネクタ 265"/>
        <xdr:cNvCxnSpPr/>
      </xdr:nvCxnSpPr>
      <xdr:spPr>
        <a:xfrm>
          <a:off x="13512800" y="14315439"/>
          <a:ext cx="889000" cy="94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6" name="円/楕円 275"/>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7"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20743</xdr:rowOff>
    </xdr:from>
    <xdr:to>
      <xdr:col>23</xdr:col>
      <xdr:colOff>457200</xdr:colOff>
      <xdr:row>82</xdr:row>
      <xdr:rowOff>122343</xdr:rowOff>
    </xdr:to>
    <xdr:sp macro="" textlink="">
      <xdr:nvSpPr>
        <xdr:cNvPr id="278" name="円/楕円 277"/>
        <xdr:cNvSpPr/>
      </xdr:nvSpPr>
      <xdr:spPr>
        <a:xfrm>
          <a:off x="16129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132520</xdr:rowOff>
    </xdr:from>
    <xdr:ext cx="736600" cy="259045"/>
    <xdr:sp macro="" textlink="">
      <xdr:nvSpPr>
        <xdr:cNvPr id="279" name="テキスト ボックス 278"/>
        <xdr:cNvSpPr txBox="1"/>
      </xdr:nvSpPr>
      <xdr:spPr>
        <a:xfrm>
          <a:off x="15798800" y="1384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80" name="円/楕円 279"/>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81" name="テキスト ボックス 280"/>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2" name="円/楕円 281"/>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3" name="テキスト ボックス 282"/>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84" name="円/楕円 283"/>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5" name="テキスト ボックス 284"/>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6.43</a:t>
          </a:r>
          <a:r>
            <a:rPr kumimoji="1" lang="ja-JP" altLang="en-US" sz="1300">
              <a:latin typeface="ＭＳ Ｐゴシック"/>
            </a:rPr>
            <a:t>人、類似団体</a:t>
          </a:r>
          <a:r>
            <a:rPr kumimoji="1" lang="en-US" altLang="ja-JP" sz="1300">
              <a:latin typeface="ＭＳ Ｐゴシック"/>
            </a:rPr>
            <a:t>47</a:t>
          </a:r>
          <a:r>
            <a:rPr kumimoji="1" lang="ja-JP" altLang="en-US" sz="1300">
              <a:latin typeface="ＭＳ Ｐゴシック"/>
            </a:rPr>
            <a:t>位）と比較し、</a:t>
          </a:r>
          <a:r>
            <a:rPr kumimoji="1" lang="en-US" altLang="ja-JP" sz="1300">
              <a:latin typeface="ＭＳ Ｐゴシック"/>
            </a:rPr>
            <a:t>0.05</a:t>
          </a:r>
          <a:r>
            <a:rPr kumimoji="1" lang="ja-JP" altLang="en-US" sz="1300">
              <a:latin typeface="ＭＳ Ｐゴシック"/>
            </a:rPr>
            <a:t>人増加し、類似団体内順位は</a:t>
          </a:r>
          <a:r>
            <a:rPr kumimoji="1" lang="en-US" altLang="ja-JP" sz="1300">
              <a:latin typeface="ＭＳ Ｐゴシック"/>
            </a:rPr>
            <a:t>2</a:t>
          </a:r>
          <a:r>
            <a:rPr kumimoji="1" lang="ja-JP" altLang="en-US" sz="1300">
              <a:latin typeface="ＭＳ Ｐゴシック"/>
            </a:rPr>
            <a:t>下がった。職員数については、平成２３年度より「橿原市定員適正化計画」により、</a:t>
          </a:r>
          <a:r>
            <a:rPr kumimoji="1" lang="en-US" altLang="ja-JP" sz="1300">
              <a:latin typeface="ＭＳ Ｐゴシック"/>
            </a:rPr>
            <a:t>5</a:t>
          </a:r>
          <a:r>
            <a:rPr kumimoji="1" lang="ja-JP" altLang="en-US" sz="1300">
              <a:latin typeface="ＭＳ Ｐゴシック"/>
            </a:rPr>
            <a:t>ヵ年の合理化目標値を定めており、この計画に基づき新規職員採用を行っている。今後も職員構造の均等化を図りつつ、民間委託化や技能労務職の退職不補充により、適正な定員管理を行う。</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140970</xdr:rowOff>
    </xdr:from>
    <xdr:to>
      <xdr:col>24</xdr:col>
      <xdr:colOff>558800</xdr:colOff>
      <xdr:row>62</xdr:row>
      <xdr:rowOff>158206</xdr:rowOff>
    </xdr:to>
    <xdr:cxnSp macro="">
      <xdr:nvCxnSpPr>
        <xdr:cNvPr id="322" name="直線コネクタ 321"/>
        <xdr:cNvCxnSpPr/>
      </xdr:nvCxnSpPr>
      <xdr:spPr>
        <a:xfrm>
          <a:off x="16179800" y="1077087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140970</xdr:rowOff>
    </xdr:from>
    <xdr:to>
      <xdr:col>23</xdr:col>
      <xdr:colOff>406400</xdr:colOff>
      <xdr:row>62</xdr:row>
      <xdr:rowOff>144417</xdr:rowOff>
    </xdr:to>
    <xdr:cxnSp macro="">
      <xdr:nvCxnSpPr>
        <xdr:cNvPr id="325" name="直線コネクタ 324"/>
        <xdr:cNvCxnSpPr/>
      </xdr:nvCxnSpPr>
      <xdr:spPr>
        <a:xfrm flipV="1">
          <a:off x="15290800" y="107708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130628</xdr:rowOff>
    </xdr:from>
    <xdr:to>
      <xdr:col>22</xdr:col>
      <xdr:colOff>203200</xdr:colOff>
      <xdr:row>62</xdr:row>
      <xdr:rowOff>144417</xdr:rowOff>
    </xdr:to>
    <xdr:cxnSp macro="">
      <xdr:nvCxnSpPr>
        <xdr:cNvPr id="328" name="直線コネクタ 327"/>
        <xdr:cNvCxnSpPr/>
      </xdr:nvCxnSpPr>
      <xdr:spPr>
        <a:xfrm>
          <a:off x="14401800" y="1076052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130628</xdr:rowOff>
    </xdr:from>
    <xdr:to>
      <xdr:col>21</xdr:col>
      <xdr:colOff>0</xdr:colOff>
      <xdr:row>62</xdr:row>
      <xdr:rowOff>161653</xdr:rowOff>
    </xdr:to>
    <xdr:cxnSp macro="">
      <xdr:nvCxnSpPr>
        <xdr:cNvPr id="331" name="直線コネクタ 330"/>
        <xdr:cNvCxnSpPr/>
      </xdr:nvCxnSpPr>
      <xdr:spPr>
        <a:xfrm flipV="1">
          <a:off x="13512800" y="107605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107406</xdr:rowOff>
    </xdr:from>
    <xdr:to>
      <xdr:col>24</xdr:col>
      <xdr:colOff>609600</xdr:colOff>
      <xdr:row>63</xdr:row>
      <xdr:rowOff>37556</xdr:rowOff>
    </xdr:to>
    <xdr:sp macro="" textlink="">
      <xdr:nvSpPr>
        <xdr:cNvPr id="341" name="円/楕円 340"/>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79483</xdr:rowOff>
    </xdr:from>
    <xdr:ext cx="762000" cy="259045"/>
    <xdr:sp macro="" textlink="">
      <xdr:nvSpPr>
        <xdr:cNvPr id="342"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43" name="円/楕円 342"/>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44" name="テキスト ボックス 343"/>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93617</xdr:rowOff>
    </xdr:from>
    <xdr:to>
      <xdr:col>22</xdr:col>
      <xdr:colOff>254000</xdr:colOff>
      <xdr:row>63</xdr:row>
      <xdr:rowOff>23767</xdr:rowOff>
    </xdr:to>
    <xdr:sp macro="" textlink="">
      <xdr:nvSpPr>
        <xdr:cNvPr id="345" name="円/楕円 344"/>
        <xdr:cNvSpPr/>
      </xdr:nvSpPr>
      <xdr:spPr>
        <a:xfrm>
          <a:off x="15240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8544</xdr:rowOff>
    </xdr:from>
    <xdr:ext cx="762000" cy="259045"/>
    <xdr:sp macro="" textlink="">
      <xdr:nvSpPr>
        <xdr:cNvPr id="346" name="テキスト ボックス 345"/>
        <xdr:cNvSpPr txBox="1"/>
      </xdr:nvSpPr>
      <xdr:spPr>
        <a:xfrm>
          <a:off x="14909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79828</xdr:rowOff>
    </xdr:from>
    <xdr:to>
      <xdr:col>21</xdr:col>
      <xdr:colOff>50800</xdr:colOff>
      <xdr:row>63</xdr:row>
      <xdr:rowOff>9978</xdr:rowOff>
    </xdr:to>
    <xdr:sp macro="" textlink="">
      <xdr:nvSpPr>
        <xdr:cNvPr id="347" name="円/楕円 346"/>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20155</xdr:rowOff>
    </xdr:from>
    <xdr:ext cx="762000" cy="259045"/>
    <xdr:sp macro="" textlink="">
      <xdr:nvSpPr>
        <xdr:cNvPr id="348" name="テキスト ボックス 347"/>
        <xdr:cNvSpPr txBox="1"/>
      </xdr:nvSpPr>
      <xdr:spPr>
        <a:xfrm>
          <a:off x="14020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110853</xdr:rowOff>
    </xdr:from>
    <xdr:to>
      <xdr:col>19</xdr:col>
      <xdr:colOff>533400</xdr:colOff>
      <xdr:row>63</xdr:row>
      <xdr:rowOff>41003</xdr:rowOff>
    </xdr:to>
    <xdr:sp macro="" textlink="">
      <xdr:nvSpPr>
        <xdr:cNvPr id="349" name="円/楕円 348"/>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25780</xdr:rowOff>
    </xdr:from>
    <xdr:ext cx="762000" cy="259045"/>
    <xdr:sp macro="" textlink="">
      <xdr:nvSpPr>
        <xdr:cNvPr id="350" name="テキスト ボックス 349"/>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9.3</a:t>
          </a:r>
          <a:r>
            <a:rPr kumimoji="1" lang="ja-JP" altLang="en-US" sz="1300">
              <a:latin typeface="ＭＳ Ｐゴシック"/>
            </a:rPr>
            <a:t>、類似団体</a:t>
          </a:r>
          <a:r>
            <a:rPr kumimoji="1" lang="en-US" altLang="ja-JP" sz="1300">
              <a:latin typeface="ＭＳ Ｐゴシック"/>
            </a:rPr>
            <a:t>54</a:t>
          </a:r>
          <a:r>
            <a:rPr kumimoji="1" lang="ja-JP" altLang="en-US" sz="1300">
              <a:latin typeface="ＭＳ Ｐゴシック"/>
            </a:rPr>
            <a:t>位）と比較し、数値は</a:t>
          </a:r>
          <a:r>
            <a:rPr kumimoji="1" lang="en-US" altLang="ja-JP" sz="1300">
              <a:latin typeface="ＭＳ Ｐゴシック"/>
            </a:rPr>
            <a:t>0.1</a:t>
          </a:r>
          <a:r>
            <a:rPr kumimoji="1" lang="ja-JP" altLang="en-US" sz="1300">
              <a:latin typeface="ＭＳ Ｐゴシック"/>
            </a:rPr>
            <a:t>改善したが、類似団体内順位は</a:t>
          </a:r>
          <a:r>
            <a:rPr kumimoji="1" lang="en-US" altLang="ja-JP" sz="1300">
              <a:latin typeface="ＭＳ Ｐゴシック"/>
            </a:rPr>
            <a:t>3</a:t>
          </a:r>
          <a:r>
            <a:rPr kumimoji="1" lang="ja-JP" altLang="en-US" sz="1300">
              <a:latin typeface="ＭＳ Ｐゴシック"/>
            </a:rPr>
            <a:t>下降した。わずかながら改善となったのは、大型投資事業の適切な取捨選択や市場金利を反映した地方債借入による元利償還金額の抑制を継続して実施した結果である。しかし、全国平均（</a:t>
          </a:r>
          <a:r>
            <a:rPr kumimoji="1" lang="en-US" altLang="ja-JP" sz="1300">
              <a:latin typeface="ＭＳ Ｐゴシック"/>
            </a:rPr>
            <a:t>8.0</a:t>
          </a:r>
          <a:r>
            <a:rPr kumimoji="1" lang="ja-JP" altLang="en-US" sz="1300">
              <a:latin typeface="ＭＳ Ｐゴシック"/>
            </a:rPr>
            <a:t>）や類似団体内平均（</a:t>
          </a:r>
          <a:r>
            <a:rPr kumimoji="1" lang="en-US" altLang="ja-JP" sz="1300">
              <a:latin typeface="ＭＳ Ｐゴシック"/>
            </a:rPr>
            <a:t>7.1</a:t>
          </a:r>
          <a:r>
            <a:rPr kumimoji="1" lang="ja-JP" altLang="en-US" sz="1300">
              <a:latin typeface="ＭＳ Ｐゴシック"/>
            </a:rPr>
            <a:t>）を上回っていることから、今後とも大規模な事業計画の整理・縮小を図るなど、地方債依存型の事業実施を見直し、比率改善に努める。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23368</xdr:rowOff>
    </xdr:to>
    <xdr:cxnSp macro="">
      <xdr:nvCxnSpPr>
        <xdr:cNvPr id="382" name="直線コネクタ 381"/>
        <xdr:cNvCxnSpPr/>
      </xdr:nvCxnSpPr>
      <xdr:spPr>
        <a:xfrm flipV="1">
          <a:off x="16179800" y="67050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23368</xdr:rowOff>
    </xdr:from>
    <xdr:to>
      <xdr:col>23</xdr:col>
      <xdr:colOff>406400</xdr:colOff>
      <xdr:row>39</xdr:row>
      <xdr:rowOff>42672</xdr:rowOff>
    </xdr:to>
    <xdr:cxnSp macro="">
      <xdr:nvCxnSpPr>
        <xdr:cNvPr id="385" name="直線コネクタ 384"/>
        <xdr:cNvCxnSpPr/>
      </xdr:nvCxnSpPr>
      <xdr:spPr>
        <a:xfrm flipV="1">
          <a:off x="15290800" y="67099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42672</xdr:rowOff>
    </xdr:from>
    <xdr:to>
      <xdr:col>22</xdr:col>
      <xdr:colOff>203200</xdr:colOff>
      <xdr:row>39</xdr:row>
      <xdr:rowOff>57150</xdr:rowOff>
    </xdr:to>
    <xdr:cxnSp macro="">
      <xdr:nvCxnSpPr>
        <xdr:cNvPr id="388" name="直線コネクタ 387"/>
        <xdr:cNvCxnSpPr/>
      </xdr:nvCxnSpPr>
      <xdr:spPr>
        <a:xfrm flipV="1">
          <a:off x="14401800" y="67292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86106</xdr:rowOff>
    </xdr:to>
    <xdr:cxnSp macro="">
      <xdr:nvCxnSpPr>
        <xdr:cNvPr id="391" name="直線コネクタ 390"/>
        <xdr:cNvCxnSpPr/>
      </xdr:nvCxnSpPr>
      <xdr:spPr>
        <a:xfrm flipV="1">
          <a:off x="13512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401" name="円/楕円 400"/>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111269</xdr:rowOff>
    </xdr:from>
    <xdr:ext cx="762000" cy="259045"/>
    <xdr:sp macro="" textlink="">
      <xdr:nvSpPr>
        <xdr:cNvPr id="402" name="公債費負担の状況該当値テキスト"/>
        <xdr:cNvSpPr txBox="1"/>
      </xdr:nvSpPr>
      <xdr:spPr>
        <a:xfrm>
          <a:off x="17106900" y="66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144018</xdr:rowOff>
    </xdr:from>
    <xdr:to>
      <xdr:col>23</xdr:col>
      <xdr:colOff>457200</xdr:colOff>
      <xdr:row>39</xdr:row>
      <xdr:rowOff>74168</xdr:rowOff>
    </xdr:to>
    <xdr:sp macro="" textlink="">
      <xdr:nvSpPr>
        <xdr:cNvPr id="403" name="円/楕円 402"/>
        <xdr:cNvSpPr/>
      </xdr:nvSpPr>
      <xdr:spPr>
        <a:xfrm>
          <a:off x="16129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58945</xdr:rowOff>
    </xdr:from>
    <xdr:ext cx="736600" cy="259045"/>
    <xdr:sp macro="" textlink="">
      <xdr:nvSpPr>
        <xdr:cNvPr id="404" name="テキスト ボックス 403"/>
        <xdr:cNvSpPr txBox="1"/>
      </xdr:nvSpPr>
      <xdr:spPr>
        <a:xfrm>
          <a:off x="15798800" y="674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163322</xdr:rowOff>
    </xdr:from>
    <xdr:to>
      <xdr:col>22</xdr:col>
      <xdr:colOff>254000</xdr:colOff>
      <xdr:row>39</xdr:row>
      <xdr:rowOff>93472</xdr:rowOff>
    </xdr:to>
    <xdr:sp macro="" textlink="">
      <xdr:nvSpPr>
        <xdr:cNvPr id="405" name="円/楕円 404"/>
        <xdr:cNvSpPr/>
      </xdr:nvSpPr>
      <xdr:spPr>
        <a:xfrm>
          <a:off x="15240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78249</xdr:rowOff>
    </xdr:from>
    <xdr:ext cx="762000" cy="259045"/>
    <xdr:sp macro="" textlink="">
      <xdr:nvSpPr>
        <xdr:cNvPr id="406" name="テキスト ボックス 405"/>
        <xdr:cNvSpPr txBox="1"/>
      </xdr:nvSpPr>
      <xdr:spPr>
        <a:xfrm>
          <a:off x="149098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7" name="円/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408" name="テキスト ボックス 407"/>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35306</xdr:rowOff>
    </xdr:from>
    <xdr:to>
      <xdr:col>19</xdr:col>
      <xdr:colOff>533400</xdr:colOff>
      <xdr:row>39</xdr:row>
      <xdr:rowOff>136906</xdr:rowOff>
    </xdr:to>
    <xdr:sp macro="" textlink="">
      <xdr:nvSpPr>
        <xdr:cNvPr id="409" name="円/楕円 408"/>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121683</xdr:rowOff>
    </xdr:from>
    <xdr:ext cx="762000" cy="259045"/>
    <xdr:sp macro="" textlink="">
      <xdr:nvSpPr>
        <xdr:cNvPr id="410" name="テキスト ボックス 409"/>
        <xdr:cNvSpPr txBox="1"/>
      </xdr:nvSpPr>
      <xdr:spPr>
        <a:xfrm>
          <a:off x="13131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94.2</a:t>
          </a:r>
          <a:r>
            <a:rPr kumimoji="1" lang="ja-JP" altLang="en-US" sz="1300">
              <a:latin typeface="ＭＳ Ｐゴシック"/>
            </a:rPr>
            <a:t>、類似団体</a:t>
          </a:r>
          <a:r>
            <a:rPr kumimoji="1" lang="en-US" altLang="ja-JP" sz="1300">
              <a:latin typeface="ＭＳ Ｐゴシック"/>
            </a:rPr>
            <a:t>76</a:t>
          </a:r>
          <a:r>
            <a:rPr kumimoji="1" lang="ja-JP" altLang="en-US" sz="1300">
              <a:latin typeface="ＭＳ Ｐゴシック"/>
            </a:rPr>
            <a:t>位）と比較し、数値は</a:t>
          </a:r>
          <a:r>
            <a:rPr kumimoji="1" lang="en-US" altLang="ja-JP" sz="1300">
              <a:latin typeface="ＭＳ Ｐゴシック"/>
            </a:rPr>
            <a:t>9.7</a:t>
          </a:r>
          <a:r>
            <a:rPr kumimoji="1" lang="ja-JP" altLang="en-US" sz="1300">
              <a:latin typeface="ＭＳ Ｐゴシック"/>
            </a:rPr>
            <a:t>改善し、類似団体内順位は</a:t>
          </a:r>
          <a:r>
            <a:rPr kumimoji="1" lang="en-US" altLang="ja-JP" sz="1300">
              <a:latin typeface="ＭＳ Ｐゴシック"/>
            </a:rPr>
            <a:t>3</a:t>
          </a:r>
          <a:r>
            <a:rPr kumimoji="1" lang="ja-JP" altLang="en-US" sz="1300">
              <a:latin typeface="ＭＳ Ｐゴシック"/>
            </a:rPr>
            <a:t>上がった。数値改善は、大型投資事業の適切な取捨選択を継続し、繰上償還等により地方債残高の減少に努めた結果である。しかし、全国平均（</a:t>
          </a:r>
          <a:r>
            <a:rPr kumimoji="1" lang="en-US" altLang="ja-JP" sz="1300">
              <a:latin typeface="ＭＳ Ｐゴシック"/>
            </a:rPr>
            <a:t>45.8</a:t>
          </a:r>
          <a:r>
            <a:rPr kumimoji="1" lang="ja-JP" altLang="en-US" sz="1300">
              <a:latin typeface="ＭＳ Ｐゴシック"/>
            </a:rPr>
            <a:t>）と比較すると比率は高く、今後も数値の改善に努める必要がある。将来負担を伴う新規事業については必要性の検証を行い、また交付税措置のある地方債を選択することで充当可能財源等の増加を図ることにより、財政の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115697</xdr:rowOff>
    </xdr:from>
    <xdr:to>
      <xdr:col>24</xdr:col>
      <xdr:colOff>558800</xdr:colOff>
      <xdr:row>16</xdr:row>
      <xdr:rowOff>162509</xdr:rowOff>
    </xdr:to>
    <xdr:cxnSp macro="">
      <xdr:nvCxnSpPr>
        <xdr:cNvPr id="442" name="直線コネクタ 441"/>
        <xdr:cNvCxnSpPr/>
      </xdr:nvCxnSpPr>
      <xdr:spPr>
        <a:xfrm flipV="1">
          <a:off x="16179800" y="2858897"/>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162509</xdr:rowOff>
    </xdr:from>
    <xdr:to>
      <xdr:col>23</xdr:col>
      <xdr:colOff>406400</xdr:colOff>
      <xdr:row>17</xdr:row>
      <xdr:rowOff>2159</xdr:rowOff>
    </xdr:to>
    <xdr:cxnSp macro="">
      <xdr:nvCxnSpPr>
        <xdr:cNvPr id="445" name="直線コネクタ 444"/>
        <xdr:cNvCxnSpPr/>
      </xdr:nvCxnSpPr>
      <xdr:spPr>
        <a:xfrm flipV="1">
          <a:off x="15290800" y="290570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2159</xdr:rowOff>
    </xdr:from>
    <xdr:to>
      <xdr:col>22</xdr:col>
      <xdr:colOff>203200</xdr:colOff>
      <xdr:row>17</xdr:row>
      <xdr:rowOff>45593</xdr:rowOff>
    </xdr:to>
    <xdr:cxnSp macro="">
      <xdr:nvCxnSpPr>
        <xdr:cNvPr id="448" name="直線コネクタ 447"/>
        <xdr:cNvCxnSpPr/>
      </xdr:nvCxnSpPr>
      <xdr:spPr>
        <a:xfrm flipV="1">
          <a:off x="14401800" y="29168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45593</xdr:rowOff>
    </xdr:from>
    <xdr:to>
      <xdr:col>21</xdr:col>
      <xdr:colOff>0</xdr:colOff>
      <xdr:row>17</xdr:row>
      <xdr:rowOff>59588</xdr:rowOff>
    </xdr:to>
    <xdr:cxnSp macro="">
      <xdr:nvCxnSpPr>
        <xdr:cNvPr id="451" name="直線コネクタ 450"/>
        <xdr:cNvCxnSpPr/>
      </xdr:nvCxnSpPr>
      <xdr:spPr>
        <a:xfrm flipV="1">
          <a:off x="13512800" y="2960243"/>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64897</xdr:rowOff>
    </xdr:from>
    <xdr:to>
      <xdr:col>24</xdr:col>
      <xdr:colOff>609600</xdr:colOff>
      <xdr:row>16</xdr:row>
      <xdr:rowOff>166497</xdr:rowOff>
    </xdr:to>
    <xdr:sp macro="" textlink="">
      <xdr:nvSpPr>
        <xdr:cNvPr id="461" name="円/楕円 460"/>
        <xdr:cNvSpPr/>
      </xdr:nvSpPr>
      <xdr:spPr>
        <a:xfrm>
          <a:off x="169672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36974</xdr:rowOff>
    </xdr:from>
    <xdr:ext cx="762000" cy="259045"/>
    <xdr:sp macro="" textlink="">
      <xdr:nvSpPr>
        <xdr:cNvPr id="462" name="将来負担の状況該当値テキスト"/>
        <xdr:cNvSpPr txBox="1"/>
      </xdr:nvSpPr>
      <xdr:spPr>
        <a:xfrm>
          <a:off x="17106900" y="278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111709</xdr:rowOff>
    </xdr:from>
    <xdr:to>
      <xdr:col>23</xdr:col>
      <xdr:colOff>457200</xdr:colOff>
      <xdr:row>17</xdr:row>
      <xdr:rowOff>41859</xdr:rowOff>
    </xdr:to>
    <xdr:sp macro="" textlink="">
      <xdr:nvSpPr>
        <xdr:cNvPr id="463" name="円/楕円 462"/>
        <xdr:cNvSpPr/>
      </xdr:nvSpPr>
      <xdr:spPr>
        <a:xfrm>
          <a:off x="16129000" y="28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26636</xdr:rowOff>
    </xdr:from>
    <xdr:ext cx="736600" cy="259045"/>
    <xdr:sp macro="" textlink="">
      <xdr:nvSpPr>
        <xdr:cNvPr id="464" name="テキスト ボックス 463"/>
        <xdr:cNvSpPr txBox="1"/>
      </xdr:nvSpPr>
      <xdr:spPr>
        <a:xfrm>
          <a:off x="15798800" y="294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122809</xdr:rowOff>
    </xdr:from>
    <xdr:to>
      <xdr:col>22</xdr:col>
      <xdr:colOff>254000</xdr:colOff>
      <xdr:row>17</xdr:row>
      <xdr:rowOff>52959</xdr:rowOff>
    </xdr:to>
    <xdr:sp macro="" textlink="">
      <xdr:nvSpPr>
        <xdr:cNvPr id="465" name="円/楕円 464"/>
        <xdr:cNvSpPr/>
      </xdr:nvSpPr>
      <xdr:spPr>
        <a:xfrm>
          <a:off x="15240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37736</xdr:rowOff>
    </xdr:from>
    <xdr:ext cx="762000" cy="259045"/>
    <xdr:sp macro="" textlink="">
      <xdr:nvSpPr>
        <xdr:cNvPr id="466" name="テキスト ボックス 465"/>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166243</xdr:rowOff>
    </xdr:from>
    <xdr:to>
      <xdr:col>21</xdr:col>
      <xdr:colOff>50800</xdr:colOff>
      <xdr:row>17</xdr:row>
      <xdr:rowOff>96393</xdr:rowOff>
    </xdr:to>
    <xdr:sp macro="" textlink="">
      <xdr:nvSpPr>
        <xdr:cNvPr id="467" name="円/楕円 466"/>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81170</xdr:rowOff>
    </xdr:from>
    <xdr:ext cx="762000" cy="259045"/>
    <xdr:sp macro="" textlink="">
      <xdr:nvSpPr>
        <xdr:cNvPr id="468" name="テキスト ボックス 467"/>
        <xdr:cNvSpPr txBox="1"/>
      </xdr:nvSpPr>
      <xdr:spPr>
        <a:xfrm>
          <a:off x="14020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8788</xdr:rowOff>
    </xdr:from>
    <xdr:to>
      <xdr:col>19</xdr:col>
      <xdr:colOff>533400</xdr:colOff>
      <xdr:row>17</xdr:row>
      <xdr:rowOff>110388</xdr:rowOff>
    </xdr:to>
    <xdr:sp macro="" textlink="">
      <xdr:nvSpPr>
        <xdr:cNvPr id="469" name="円/楕円 468"/>
        <xdr:cNvSpPr/>
      </xdr:nvSpPr>
      <xdr:spPr>
        <a:xfrm>
          <a:off x="13462000" y="2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95165</xdr:rowOff>
    </xdr:from>
    <xdr:ext cx="762000" cy="259045"/>
    <xdr:sp macro="" textlink="">
      <xdr:nvSpPr>
        <xdr:cNvPr id="470" name="テキスト ボックス 469"/>
        <xdr:cNvSpPr txBox="1"/>
      </xdr:nvSpPr>
      <xdr:spPr>
        <a:xfrm>
          <a:off x="13131800" y="30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124,779
123,705
39.56
42,176,639
40,374,644
1,537,526
23,492,780
39,441,974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24.4</a:t>
          </a:r>
          <a:r>
            <a:rPr kumimoji="1" lang="ja-JP" altLang="en-US" sz="1300">
              <a:latin typeface="ＭＳ Ｐゴシック"/>
            </a:rPr>
            <a:t>、類似団体</a:t>
          </a:r>
          <a:r>
            <a:rPr kumimoji="1" lang="en-US" altLang="ja-JP" sz="1300">
              <a:latin typeface="ＭＳ Ｐゴシック"/>
            </a:rPr>
            <a:t>50</a:t>
          </a:r>
          <a:r>
            <a:rPr kumimoji="1" lang="ja-JP" altLang="en-US" sz="1300">
              <a:latin typeface="ＭＳ Ｐゴシック"/>
            </a:rPr>
            <a:t>位）と比較し、数値は</a:t>
          </a:r>
          <a:r>
            <a:rPr kumimoji="1" lang="en-US" altLang="ja-JP" sz="1300">
              <a:latin typeface="ＭＳ Ｐゴシック"/>
            </a:rPr>
            <a:t>1.0</a:t>
          </a:r>
          <a:r>
            <a:rPr kumimoji="1" lang="ja-JP" altLang="en-US" sz="1300">
              <a:latin typeface="ＭＳ Ｐゴシック"/>
            </a:rPr>
            <a:t>ポイント改善し、類似団体内順位は</a:t>
          </a:r>
          <a:r>
            <a:rPr kumimoji="1" lang="en-US" altLang="ja-JP" sz="1300">
              <a:latin typeface="ＭＳ Ｐゴシック"/>
            </a:rPr>
            <a:t>10</a:t>
          </a:r>
          <a:r>
            <a:rPr kumimoji="1" lang="ja-JP" altLang="en-US" sz="1300">
              <a:latin typeface="ＭＳ Ｐゴシック"/>
            </a:rPr>
            <a:t>上がった。平成２６年度には、引き続き一般職員の給料月額の減額や管理職手当の減額など行い、人件費の削減に努めた。今後もワークライフバランスを考えつつ、給与の適正化に努める。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24130</xdr:rowOff>
    </xdr:to>
    <xdr:cxnSp macro="">
      <xdr:nvCxnSpPr>
        <xdr:cNvPr id="64" name="直線コネクタ 63"/>
        <xdr:cNvCxnSpPr/>
      </xdr:nvCxnSpPr>
      <xdr:spPr>
        <a:xfrm flipV="1">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46990</xdr:rowOff>
    </xdr:to>
    <xdr:cxnSp macro="">
      <xdr:nvCxnSpPr>
        <xdr:cNvPr id="67" name="直線コネクタ 66"/>
        <xdr:cNvCxnSpPr/>
      </xdr:nvCxnSpPr>
      <xdr:spPr>
        <a:xfrm flipV="1">
          <a:off x="3098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138430</xdr:rowOff>
    </xdr:to>
    <xdr:cxnSp macro="">
      <xdr:nvCxnSpPr>
        <xdr:cNvPr id="70" name="直線コネクタ 69"/>
        <xdr:cNvCxnSpPr/>
      </xdr:nvCxnSpPr>
      <xdr:spPr>
        <a:xfrm flipV="1">
          <a:off x="2209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138430</xdr:rowOff>
    </xdr:to>
    <xdr:cxnSp macro="">
      <xdr:nvCxnSpPr>
        <xdr:cNvPr id="73" name="直線コネクタ 72"/>
        <xdr:cNvCxnSpPr/>
      </xdr:nvCxnSpPr>
      <xdr:spPr>
        <a:xfrm>
          <a:off x="1320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3" name="円/楕円 82"/>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4"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8" name="テキスト ボックス 87"/>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90" name="テキスト ボックス 89"/>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1" name="円/楕円 90"/>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2" name="テキスト ボックス 91"/>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17.0</a:t>
          </a:r>
          <a:r>
            <a:rPr kumimoji="1" lang="ja-JP" altLang="en-US" sz="1300">
              <a:latin typeface="ＭＳ Ｐゴシック"/>
            </a:rPr>
            <a:t>、類似団体</a:t>
          </a:r>
          <a:r>
            <a:rPr kumimoji="1" lang="en-US" altLang="ja-JP" sz="1300">
              <a:latin typeface="ＭＳ Ｐゴシック"/>
            </a:rPr>
            <a:t>65</a:t>
          </a:r>
          <a:r>
            <a:rPr kumimoji="1" lang="ja-JP" altLang="en-US" sz="1300">
              <a:latin typeface="ＭＳ Ｐゴシック"/>
            </a:rPr>
            <a:t>位）と比較し、数値は</a:t>
          </a:r>
          <a:r>
            <a:rPr kumimoji="1" lang="en-US" altLang="ja-JP" sz="1300">
              <a:latin typeface="ＭＳ Ｐゴシック"/>
            </a:rPr>
            <a:t>1.5</a:t>
          </a:r>
          <a:r>
            <a:rPr kumimoji="1" lang="ja-JP" altLang="en-US" sz="1300">
              <a:latin typeface="ＭＳ Ｐゴシック"/>
            </a:rPr>
            <a:t>ポイント悪化し、類似団体内順位は</a:t>
          </a:r>
          <a:r>
            <a:rPr kumimoji="1" lang="en-US" altLang="ja-JP" sz="1300">
              <a:latin typeface="ＭＳ Ｐゴシック"/>
            </a:rPr>
            <a:t>3</a:t>
          </a:r>
          <a:r>
            <a:rPr kumimoji="1" lang="ja-JP" altLang="en-US" sz="1300">
              <a:latin typeface="ＭＳ Ｐゴシック"/>
            </a:rPr>
            <a:t>下がった。経常経費の削減に努めているものの、基幹系情報システムの入れ替え等に伴う電算処理経費の増加や保育所非常勤職員報酬の増加などにより、物件費が押し上げられる結果となった。今後とも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127000</xdr:rowOff>
    </xdr:to>
    <xdr:cxnSp macro="">
      <xdr:nvCxnSpPr>
        <xdr:cNvPr id="125" name="直線コネクタ 124"/>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50800</xdr:rowOff>
    </xdr:to>
    <xdr:cxnSp macro="">
      <xdr:nvCxnSpPr>
        <xdr:cNvPr id="128" name="直線コネクタ 127"/>
        <xdr:cNvCxnSpPr/>
      </xdr:nvCxnSpPr>
      <xdr:spPr>
        <a:xfrm flipV="1">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50800</xdr:rowOff>
    </xdr:to>
    <xdr:cxnSp macro="">
      <xdr:nvCxnSpPr>
        <xdr:cNvPr id="131" name="直線コネクタ 130"/>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50800</xdr:rowOff>
    </xdr:to>
    <xdr:cxnSp macro="">
      <xdr:nvCxnSpPr>
        <xdr:cNvPr id="134" name="直線コネクタ 133"/>
        <xdr:cNvCxnSpPr/>
      </xdr:nvCxnSpPr>
      <xdr:spPr>
        <a:xfrm>
          <a:off x="13004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3" name="テキスト ボックス 152"/>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11.1</a:t>
          </a:r>
          <a:r>
            <a:rPr kumimoji="1" lang="ja-JP" altLang="en-US" sz="1300">
              <a:latin typeface="ＭＳ Ｐゴシック"/>
            </a:rPr>
            <a:t>、類似団体</a:t>
          </a:r>
          <a:r>
            <a:rPr kumimoji="1" lang="en-US" altLang="ja-JP" sz="1300">
              <a:latin typeface="ＭＳ Ｐゴシック"/>
            </a:rPr>
            <a:t>53</a:t>
          </a:r>
          <a:r>
            <a:rPr kumimoji="1" lang="ja-JP" altLang="en-US" sz="1300">
              <a:latin typeface="ＭＳ Ｐゴシック"/>
            </a:rPr>
            <a:t>位）と比較し、数値は</a:t>
          </a:r>
          <a:r>
            <a:rPr kumimoji="1" lang="en-US" altLang="ja-JP" sz="1300">
              <a:latin typeface="ＭＳ Ｐゴシック"/>
            </a:rPr>
            <a:t>0.6</a:t>
          </a:r>
          <a:r>
            <a:rPr kumimoji="1" lang="ja-JP" altLang="en-US" sz="1300">
              <a:latin typeface="ＭＳ Ｐゴシック"/>
            </a:rPr>
            <a:t>ポイント悪化し、類似団体順位は</a:t>
          </a:r>
          <a:r>
            <a:rPr kumimoji="1" lang="en-US" altLang="ja-JP" sz="1300">
              <a:latin typeface="ＭＳ Ｐゴシック"/>
            </a:rPr>
            <a:t>3</a:t>
          </a:r>
          <a:r>
            <a:rPr kumimoji="1" lang="ja-JP" altLang="en-US" sz="1300">
              <a:latin typeface="ＭＳ Ｐゴシック"/>
            </a:rPr>
            <a:t>下がっている。要因としては、障害者自立支援事業費や生活保護費の増加によるものである。各給付事業について、資格審査等の適正化に今後も努め、財政を圧迫する扶助費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45357</xdr:rowOff>
    </xdr:to>
    <xdr:cxnSp macro="">
      <xdr:nvCxnSpPr>
        <xdr:cNvPr id="188" name="直線コネクタ 187"/>
        <xdr:cNvCxnSpPr/>
      </xdr:nvCxnSpPr>
      <xdr:spPr>
        <a:xfrm>
          <a:off x="3987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151493</xdr:rowOff>
    </xdr:to>
    <xdr:cxnSp macro="">
      <xdr:nvCxnSpPr>
        <xdr:cNvPr id="191" name="直線コネクタ 190"/>
        <xdr:cNvCxnSpPr/>
      </xdr:nvCxnSpPr>
      <xdr:spPr>
        <a:xfrm>
          <a:off x="3098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129722</xdr:rowOff>
    </xdr:to>
    <xdr:cxnSp macro="">
      <xdr:nvCxnSpPr>
        <xdr:cNvPr id="194" name="直線コネクタ 193"/>
        <xdr:cNvCxnSpPr/>
      </xdr:nvCxnSpPr>
      <xdr:spPr>
        <a:xfrm>
          <a:off x="2209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97065</xdr:rowOff>
    </xdr:to>
    <xdr:cxnSp macro="">
      <xdr:nvCxnSpPr>
        <xdr:cNvPr id="197" name="直線コネクタ 196"/>
        <xdr:cNvCxnSpPr/>
      </xdr:nvCxnSpPr>
      <xdr:spPr>
        <a:xfrm flipV="1">
          <a:off x="1320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08"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9" name="円/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0" name="テキスト ボックス 209"/>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1" name="円/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3" name="円/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5" name="円/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16" name="テキスト ボックス 21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13.4</a:t>
          </a:r>
          <a:r>
            <a:rPr kumimoji="1" lang="ja-JP" altLang="en-US" sz="1300">
              <a:latin typeface="ＭＳ Ｐゴシック"/>
            </a:rPr>
            <a:t>、類似団体</a:t>
          </a:r>
          <a:r>
            <a:rPr kumimoji="1" lang="en-US" altLang="ja-JP" sz="1300">
              <a:latin typeface="ＭＳ Ｐゴシック"/>
            </a:rPr>
            <a:t>41</a:t>
          </a:r>
          <a:r>
            <a:rPr kumimoji="1" lang="ja-JP" altLang="en-US" sz="1300">
              <a:latin typeface="ＭＳ Ｐゴシック"/>
            </a:rPr>
            <a:t>位）と比較し、数値は</a:t>
          </a:r>
          <a:r>
            <a:rPr kumimoji="1" lang="en-US" altLang="ja-JP" sz="1300">
              <a:latin typeface="ＭＳ Ｐゴシック"/>
            </a:rPr>
            <a:t>0.6</a:t>
          </a:r>
          <a:r>
            <a:rPr kumimoji="1" lang="ja-JP" altLang="en-US" sz="1300">
              <a:latin typeface="ＭＳ Ｐゴシック"/>
            </a:rPr>
            <a:t>ポイント悪化し、類似団体内順位は</a:t>
          </a:r>
          <a:r>
            <a:rPr kumimoji="1" lang="en-US" altLang="ja-JP" sz="1300">
              <a:latin typeface="ＭＳ Ｐゴシック"/>
            </a:rPr>
            <a:t>3</a:t>
          </a:r>
          <a:r>
            <a:rPr kumimoji="1" lang="ja-JP" altLang="en-US" sz="1300">
              <a:latin typeface="ＭＳ Ｐゴシック"/>
            </a:rPr>
            <a:t>下がった。要因としては、繰出金の増加（前年比</a:t>
          </a:r>
          <a:r>
            <a:rPr kumimoji="1" lang="en-US" altLang="ja-JP" sz="1300">
              <a:latin typeface="ＭＳ Ｐゴシック"/>
            </a:rPr>
            <a:t>6.4</a:t>
          </a:r>
          <a:r>
            <a:rPr kumimoji="1" lang="ja-JP" altLang="en-US" sz="1300">
              <a:latin typeface="ＭＳ Ｐゴシック"/>
            </a:rPr>
            <a:t>％）がある。国民健康保険特別会計、後期高齢者医療特別会計、介護保険特別会計いずれの特別会計への繰出金も増加となった。また、整備を進めている公共下水道事業特別会計への繰出金も増加となった。各会計の健全な運営に努め、税収を主な財源とする普通会計の負担を軽減していくよ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114300</xdr:rowOff>
    </xdr:to>
    <xdr:cxnSp macro="">
      <xdr:nvCxnSpPr>
        <xdr:cNvPr id="249" name="直線コネクタ 248"/>
        <xdr:cNvCxnSpPr/>
      </xdr:nvCxnSpPr>
      <xdr:spPr>
        <a:xfrm>
          <a:off x="15671800" y="963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25400</xdr:rowOff>
    </xdr:from>
    <xdr:to>
      <xdr:col>22</xdr:col>
      <xdr:colOff>565150</xdr:colOff>
      <xdr:row>56</xdr:row>
      <xdr:rowOff>38100</xdr:rowOff>
    </xdr:to>
    <xdr:cxnSp macro="">
      <xdr:nvCxnSpPr>
        <xdr:cNvPr id="252" name="直線コネクタ 251"/>
        <xdr:cNvCxnSpPr/>
      </xdr:nvCxnSpPr>
      <xdr:spPr>
        <a:xfrm>
          <a:off x="14782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25400</xdr:rowOff>
    </xdr:to>
    <xdr:cxnSp macro="">
      <xdr:nvCxnSpPr>
        <xdr:cNvPr id="255" name="直線コネクタ 254"/>
        <xdr:cNvCxnSpPr/>
      </xdr:nvCxnSpPr>
      <xdr:spPr>
        <a:xfrm>
          <a:off x="13893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146050</xdr:rowOff>
    </xdr:to>
    <xdr:cxnSp macro="">
      <xdr:nvCxnSpPr>
        <xdr:cNvPr id="258" name="直線コネクタ 257"/>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8" name="円/楕円 267"/>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69"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70" name="円/楕円 269"/>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71" name="テキスト ボックス 270"/>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2" name="円/楕円 271"/>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86377</xdr:rowOff>
    </xdr:from>
    <xdr:ext cx="762000" cy="259045"/>
    <xdr:sp macro="" textlink="">
      <xdr:nvSpPr>
        <xdr:cNvPr id="273" name="テキスト ボックス 272"/>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4" name="円/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6" name="円/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7" name="テキスト ボックス 276"/>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7.2</a:t>
          </a:r>
          <a:r>
            <a:rPr kumimoji="1" lang="ja-JP" altLang="en-US" sz="1300">
              <a:latin typeface="ＭＳ Ｐゴシック"/>
            </a:rPr>
            <a:t>、類似団体</a:t>
          </a:r>
          <a:r>
            <a:rPr kumimoji="1" lang="en-US" altLang="ja-JP" sz="1300">
              <a:latin typeface="ＭＳ Ｐゴシック"/>
            </a:rPr>
            <a:t>32</a:t>
          </a:r>
          <a:r>
            <a:rPr kumimoji="1" lang="ja-JP" altLang="en-US" sz="1300">
              <a:latin typeface="ＭＳ Ｐゴシック"/>
            </a:rPr>
            <a:t>位）と比較し、</a:t>
          </a:r>
          <a:r>
            <a:rPr kumimoji="1" lang="en-US" altLang="ja-JP" sz="1300">
              <a:latin typeface="ＭＳ Ｐゴシック"/>
            </a:rPr>
            <a:t>0.6</a:t>
          </a:r>
          <a:r>
            <a:rPr kumimoji="1" lang="ja-JP" altLang="en-US" sz="1300">
              <a:latin typeface="ＭＳ Ｐゴシック"/>
            </a:rPr>
            <a:t>ポイント悪化し、類似団体内順位は</a:t>
          </a:r>
          <a:r>
            <a:rPr kumimoji="1" lang="en-US" altLang="ja-JP" sz="1300">
              <a:latin typeface="ＭＳ Ｐゴシック"/>
            </a:rPr>
            <a:t>1</a:t>
          </a:r>
          <a:r>
            <a:rPr kumimoji="1" lang="ja-JP" altLang="en-US" sz="1300">
              <a:latin typeface="ＭＳ Ｐゴシック"/>
            </a:rPr>
            <a:t>下がった。平成</a:t>
          </a:r>
          <a:r>
            <a:rPr kumimoji="1" lang="en-US" altLang="ja-JP" sz="1300">
              <a:latin typeface="ＭＳ Ｐゴシック"/>
            </a:rPr>
            <a:t>26</a:t>
          </a:r>
          <a:r>
            <a:rPr kumimoji="1" lang="ja-JP" altLang="en-US" sz="1300">
              <a:latin typeface="ＭＳ Ｐゴシック"/>
            </a:rPr>
            <a:t>年度は広域消防組合への負担金が増加したこと等により、数値はわずかに上昇した。今後も補助金交付に際して精査を行う等、適正な補助交付に努める。</a:t>
          </a:r>
          <a:endParaRPr kumimoji="1" lang="ja-JP" altLang="en-US" sz="1300" b="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27940</xdr:rowOff>
    </xdr:from>
    <xdr:to>
      <xdr:col>24</xdr:col>
      <xdr:colOff>31750</xdr:colOff>
      <xdr:row>36</xdr:row>
      <xdr:rowOff>73660</xdr:rowOff>
    </xdr:to>
    <xdr:cxnSp macro="">
      <xdr:nvCxnSpPr>
        <xdr:cNvPr id="309" name="直線コネクタ 308"/>
        <xdr:cNvCxnSpPr/>
      </xdr:nvCxnSpPr>
      <xdr:spPr>
        <a:xfrm>
          <a:off x="15671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27940</xdr:rowOff>
    </xdr:from>
    <xdr:to>
      <xdr:col>22</xdr:col>
      <xdr:colOff>565150</xdr:colOff>
      <xdr:row>36</xdr:row>
      <xdr:rowOff>88900</xdr:rowOff>
    </xdr:to>
    <xdr:cxnSp macro="">
      <xdr:nvCxnSpPr>
        <xdr:cNvPr id="312" name="直線コネクタ 311"/>
        <xdr:cNvCxnSpPr/>
      </xdr:nvCxnSpPr>
      <xdr:spPr>
        <a:xfrm flipV="1">
          <a:off x="14782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96520</xdr:rowOff>
    </xdr:to>
    <xdr:cxnSp macro="">
      <xdr:nvCxnSpPr>
        <xdr:cNvPr id="315" name="直線コネクタ 314"/>
        <xdr:cNvCxnSpPr/>
      </xdr:nvCxnSpPr>
      <xdr:spPr>
        <a:xfrm flipV="1">
          <a:off x="13893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36</xdr:row>
      <xdr:rowOff>96520</xdr:rowOff>
    </xdr:to>
    <xdr:cxnSp macro="">
      <xdr:nvCxnSpPr>
        <xdr:cNvPr id="318" name="直線コネクタ 317"/>
        <xdr:cNvCxnSpPr/>
      </xdr:nvCxnSpPr>
      <xdr:spPr>
        <a:xfrm>
          <a:off x="13004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22860</xdr:rowOff>
    </xdr:from>
    <xdr:to>
      <xdr:col>24</xdr:col>
      <xdr:colOff>82550</xdr:colOff>
      <xdr:row>36</xdr:row>
      <xdr:rowOff>124460</xdr:rowOff>
    </xdr:to>
    <xdr:sp macro="" textlink="">
      <xdr:nvSpPr>
        <xdr:cNvPr id="328" name="円/楕円 327"/>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39387</xdr:rowOff>
    </xdr:from>
    <xdr:ext cx="762000" cy="259045"/>
    <xdr:sp macro="" textlink="">
      <xdr:nvSpPr>
        <xdr:cNvPr id="329"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148590</xdr:rowOff>
    </xdr:from>
    <xdr:to>
      <xdr:col>22</xdr:col>
      <xdr:colOff>615950</xdr:colOff>
      <xdr:row>36</xdr:row>
      <xdr:rowOff>78740</xdr:rowOff>
    </xdr:to>
    <xdr:sp macro="" textlink="">
      <xdr:nvSpPr>
        <xdr:cNvPr id="330" name="円/楕円 329"/>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31" name="テキスト ボックス 330"/>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2" name="円/楕円 331"/>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3" name="テキスト ボックス 332"/>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45720</xdr:rowOff>
    </xdr:from>
    <xdr:to>
      <xdr:col>20</xdr:col>
      <xdr:colOff>209550</xdr:colOff>
      <xdr:row>36</xdr:row>
      <xdr:rowOff>147320</xdr:rowOff>
    </xdr:to>
    <xdr:sp macro="" textlink="">
      <xdr:nvSpPr>
        <xdr:cNvPr id="334" name="円/楕円 333"/>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35" name="テキスト ボックス 334"/>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6" name="円/楕円 335"/>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37" name="テキスト ボックス 33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a:t>
          </a:r>
          <a:r>
            <a:rPr kumimoji="1" lang="en-US" altLang="ja-JP" sz="1300">
              <a:latin typeface="ＭＳ Ｐゴシック"/>
            </a:rPr>
            <a:t>20.7</a:t>
          </a:r>
          <a:r>
            <a:rPr kumimoji="1" lang="ja-JP" altLang="en-US" sz="1300">
              <a:latin typeface="ＭＳ Ｐゴシック"/>
            </a:rPr>
            <a:t>、類似団体</a:t>
          </a:r>
          <a:r>
            <a:rPr kumimoji="1" lang="en-US" altLang="ja-JP" sz="1300">
              <a:latin typeface="ＭＳ Ｐゴシック"/>
            </a:rPr>
            <a:t>74</a:t>
          </a:r>
          <a:r>
            <a:rPr kumimoji="1" lang="ja-JP" altLang="en-US" sz="1300">
              <a:latin typeface="ＭＳ Ｐゴシック"/>
            </a:rPr>
            <a:t>位）と比較し、数値は</a:t>
          </a:r>
          <a:r>
            <a:rPr kumimoji="1" lang="en-US" altLang="ja-JP" sz="1300">
              <a:latin typeface="ＭＳ Ｐゴシック"/>
            </a:rPr>
            <a:t>0.2</a:t>
          </a:r>
          <a:r>
            <a:rPr kumimoji="1" lang="ja-JP" altLang="en-US" sz="1300">
              <a:latin typeface="ＭＳ Ｐゴシック"/>
            </a:rPr>
            <a:t>ポイント改善し、類似団体内順位も</a:t>
          </a:r>
          <a:r>
            <a:rPr kumimoji="1" lang="en-US" altLang="ja-JP" sz="1300">
              <a:latin typeface="ＭＳ Ｐゴシック"/>
            </a:rPr>
            <a:t>2</a:t>
          </a:r>
          <a:r>
            <a:rPr kumimoji="1" lang="ja-JP" altLang="en-US" sz="1300">
              <a:latin typeface="ＭＳ Ｐゴシック"/>
            </a:rPr>
            <a:t>上昇した。</a:t>
          </a:r>
          <a:r>
            <a:rPr kumimoji="1" lang="ja-JP" altLang="ja-JP" sz="1300">
              <a:solidFill>
                <a:schemeClr val="dk1"/>
              </a:solidFill>
              <a:effectLst/>
              <a:latin typeface="+mn-lt"/>
              <a:ea typeface="+mn-ea"/>
              <a:cs typeface="+mn-cs"/>
            </a:rPr>
            <a:t>大型投資事業の適切な取捨選択や市場金利を反映した地方債借入による元利償還金額の抑制を継続して実施した結果である。しかし、全国平均（</a:t>
          </a:r>
          <a:r>
            <a:rPr kumimoji="1" lang="en-US" altLang="ja-JP" sz="1300">
              <a:solidFill>
                <a:schemeClr val="dk1"/>
              </a:solidFill>
              <a:effectLst/>
              <a:latin typeface="+mn-lt"/>
              <a:ea typeface="+mn-ea"/>
              <a:cs typeface="+mn-cs"/>
            </a:rPr>
            <a:t>18.2</a:t>
          </a:r>
          <a:r>
            <a:rPr kumimoji="1" lang="ja-JP" altLang="ja-JP" sz="1300">
              <a:solidFill>
                <a:schemeClr val="dk1"/>
              </a:solidFill>
              <a:effectLst/>
              <a:latin typeface="+mn-lt"/>
              <a:ea typeface="+mn-ea"/>
              <a:cs typeface="+mn-cs"/>
            </a:rPr>
            <a:t>）や類似団体内平均（</a:t>
          </a:r>
          <a:r>
            <a:rPr kumimoji="1" lang="en-US" altLang="ja-JP" sz="1300">
              <a:solidFill>
                <a:schemeClr val="dk1"/>
              </a:solidFill>
              <a:effectLst/>
              <a:latin typeface="+mn-lt"/>
              <a:ea typeface="+mn-ea"/>
              <a:cs typeface="+mn-cs"/>
            </a:rPr>
            <a:t>16.6</a:t>
          </a:r>
          <a:r>
            <a:rPr kumimoji="1" lang="ja-JP" altLang="ja-JP" sz="1300">
              <a:solidFill>
                <a:schemeClr val="dk1"/>
              </a:solidFill>
              <a:effectLst/>
              <a:latin typeface="+mn-lt"/>
              <a:ea typeface="+mn-ea"/>
              <a:cs typeface="+mn-cs"/>
            </a:rPr>
            <a:t>）を上回っていることから、今後も</a:t>
          </a:r>
          <a:r>
            <a:rPr kumimoji="1" lang="ja-JP" altLang="en-US" sz="1300">
              <a:solidFill>
                <a:schemeClr val="dk1"/>
              </a:solidFill>
              <a:effectLst/>
              <a:latin typeface="+mn-lt"/>
              <a:ea typeface="+mn-ea"/>
              <a:cs typeface="+mn-cs"/>
            </a:rPr>
            <a:t>新規事業の実施等見直し</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継続し、財政の健全化を</a:t>
          </a:r>
          <a:r>
            <a:rPr kumimoji="1" lang="ja-JP" altLang="ja-JP" sz="1300">
              <a:solidFill>
                <a:schemeClr val="dk1"/>
              </a:solidFill>
              <a:effectLst/>
              <a:latin typeface="+mn-lt"/>
              <a:ea typeface="+mn-ea"/>
              <a:cs typeface="+mn-cs"/>
            </a:rPr>
            <a:t>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78</xdr:row>
      <xdr:rowOff>159004</xdr:rowOff>
    </xdr:to>
    <xdr:cxnSp macro="">
      <xdr:nvCxnSpPr>
        <xdr:cNvPr id="367" name="直線コネクタ 366"/>
        <xdr:cNvCxnSpPr/>
      </xdr:nvCxnSpPr>
      <xdr:spPr>
        <a:xfrm flipV="1">
          <a:off x="3987800" y="135229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5842</xdr:rowOff>
    </xdr:to>
    <xdr:cxnSp macro="">
      <xdr:nvCxnSpPr>
        <xdr:cNvPr id="370" name="直線コネクタ 369"/>
        <xdr:cNvCxnSpPr/>
      </xdr:nvCxnSpPr>
      <xdr:spPr>
        <a:xfrm flipV="1">
          <a:off x="3098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14987</xdr:rowOff>
    </xdr:to>
    <xdr:cxnSp macro="">
      <xdr:nvCxnSpPr>
        <xdr:cNvPr id="373" name="直線コネクタ 372"/>
        <xdr:cNvCxnSpPr/>
      </xdr:nvCxnSpPr>
      <xdr:spPr>
        <a:xfrm flipV="1">
          <a:off x="2209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78994</xdr:rowOff>
    </xdr:to>
    <xdr:cxnSp macro="">
      <xdr:nvCxnSpPr>
        <xdr:cNvPr id="376" name="直線コネクタ 375"/>
        <xdr:cNvCxnSpPr/>
      </xdr:nvCxnSpPr>
      <xdr:spPr>
        <a:xfrm flipV="1">
          <a:off x="1320800" y="135595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6" name="円/楕円 385"/>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7"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8" name="円/楕円 387"/>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9" name="テキスト ボックス 388"/>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90" name="円/楕円 389"/>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91" name="テキスト ボックス 390"/>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92" name="円/楕円 391"/>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93" name="テキスト ボックス 392"/>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28194</xdr:rowOff>
    </xdr:from>
    <xdr:to>
      <xdr:col>1</xdr:col>
      <xdr:colOff>676275</xdr:colOff>
      <xdr:row>79</xdr:row>
      <xdr:rowOff>129794</xdr:rowOff>
    </xdr:to>
    <xdr:sp macro="" textlink="">
      <xdr:nvSpPr>
        <xdr:cNvPr id="394" name="円/楕円 393"/>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114571</xdr:rowOff>
    </xdr:from>
    <xdr:ext cx="762000" cy="259045"/>
    <xdr:sp macro="" textlink="">
      <xdr:nvSpPr>
        <xdr:cNvPr id="395" name="テキスト ボックス 394"/>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73.1</a:t>
          </a:r>
          <a:r>
            <a:rPr kumimoji="1" lang="ja-JP" altLang="en-US" sz="1300">
              <a:latin typeface="ＭＳ Ｐゴシック"/>
            </a:rPr>
            <a:t>、類似団体</a:t>
          </a:r>
          <a:r>
            <a:rPr kumimoji="1" lang="en-US" altLang="ja-JP" sz="1300">
              <a:latin typeface="ＭＳ Ｐゴシック"/>
            </a:rPr>
            <a:t>47</a:t>
          </a:r>
          <a:r>
            <a:rPr kumimoji="1" lang="ja-JP" altLang="en-US" sz="1300">
              <a:latin typeface="ＭＳ Ｐゴシック"/>
            </a:rPr>
            <a:t>位）と比較し、数値は</a:t>
          </a:r>
          <a:r>
            <a:rPr kumimoji="1" lang="en-US" altLang="ja-JP" sz="1300">
              <a:latin typeface="ＭＳ Ｐゴシック"/>
            </a:rPr>
            <a:t>2.4</a:t>
          </a:r>
          <a:r>
            <a:rPr kumimoji="1" lang="ja-JP" altLang="en-US" sz="1300">
              <a:latin typeface="ＭＳ Ｐゴシック"/>
            </a:rPr>
            <a:t>ポイント増加し、類似団体内順位は</a:t>
          </a:r>
          <a:r>
            <a:rPr kumimoji="1" lang="en-US" altLang="ja-JP" sz="1300">
              <a:latin typeface="ＭＳ Ｐゴシック"/>
            </a:rPr>
            <a:t>1</a:t>
          </a:r>
          <a:r>
            <a:rPr kumimoji="1" lang="ja-JP" altLang="en-US" sz="1300">
              <a:latin typeface="ＭＳ Ｐゴシック"/>
            </a:rPr>
            <a:t>下がった。人件費ではわずかながら改善したものの、物件費、扶助費、補助費等、繰出金では前年度の数値を上回った。数値の上昇を抑えるため、より一層の経常経費の削減に努める。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88137</xdr:rowOff>
    </xdr:to>
    <xdr:cxnSp macro="">
      <xdr:nvCxnSpPr>
        <xdr:cNvPr id="426" name="直線コネクタ 425"/>
        <xdr:cNvCxnSpPr/>
      </xdr:nvCxnSpPr>
      <xdr:spPr>
        <a:xfrm>
          <a:off x="15671800" y="131846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42418</xdr:rowOff>
    </xdr:to>
    <xdr:cxnSp macro="">
      <xdr:nvCxnSpPr>
        <xdr:cNvPr id="429" name="直線コネクタ 428"/>
        <xdr:cNvCxnSpPr/>
      </xdr:nvCxnSpPr>
      <xdr:spPr>
        <a:xfrm flipV="1">
          <a:off x="14782800" y="13184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60706</xdr:rowOff>
    </xdr:to>
    <xdr:cxnSp macro="">
      <xdr:nvCxnSpPr>
        <xdr:cNvPr id="432" name="直線コネクタ 431"/>
        <xdr:cNvCxnSpPr/>
      </xdr:nvCxnSpPr>
      <xdr:spPr>
        <a:xfrm flipV="1">
          <a:off x="13893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77</xdr:row>
      <xdr:rowOff>60706</xdr:rowOff>
    </xdr:to>
    <xdr:cxnSp macro="">
      <xdr:nvCxnSpPr>
        <xdr:cNvPr id="435" name="直線コネクタ 434"/>
        <xdr:cNvCxnSpPr/>
      </xdr:nvCxnSpPr>
      <xdr:spPr>
        <a:xfrm>
          <a:off x="13004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5" name="円/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7" name="円/楕円 446"/>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8" name="テキスト ボックス 447"/>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49" name="円/楕円 448"/>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0" name="テキスト ボックス 449"/>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1" name="円/楕円 450"/>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2" name="テキスト ボックス 451"/>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3" name="円/楕円 452"/>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4" name="テキスト ボックス 453"/>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奈良県橿原市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138212</xdr:rowOff>
    </xdr:from>
    <xdr:to>
      <xdr:col>4</xdr:col>
      <xdr:colOff>1117600</xdr:colOff>
      <xdr:row>16</xdr:row>
      <xdr:rowOff>19373</xdr:rowOff>
    </xdr:to>
    <xdr:cxnSp macro="">
      <xdr:nvCxnSpPr>
        <xdr:cNvPr id="52" name="直線コネクタ 51"/>
        <xdr:cNvCxnSpPr/>
      </xdr:nvCxnSpPr>
      <xdr:spPr bwMode="auto">
        <a:xfrm flipV="1">
          <a:off x="5003800" y="2757587"/>
          <a:ext cx="647700" cy="5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122989</xdr:rowOff>
    </xdr:from>
    <xdr:ext cx="762000" cy="259045"/>
    <xdr:sp macro="" textlink="">
      <xdr:nvSpPr>
        <xdr:cNvPr id="53" name="人口1人当たり決算額の推移平均値テキスト130"/>
        <xdr:cNvSpPr txBox="1"/>
      </xdr:nvSpPr>
      <xdr:spPr>
        <a:xfrm>
          <a:off x="5740400" y="27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128938</xdr:rowOff>
    </xdr:from>
    <xdr:to>
      <xdr:col>4</xdr:col>
      <xdr:colOff>469900</xdr:colOff>
      <xdr:row>16</xdr:row>
      <xdr:rowOff>19373</xdr:rowOff>
    </xdr:to>
    <xdr:cxnSp macro="">
      <xdr:nvCxnSpPr>
        <xdr:cNvPr id="55" name="直線コネクタ 54"/>
        <xdr:cNvCxnSpPr/>
      </xdr:nvCxnSpPr>
      <xdr:spPr bwMode="auto">
        <a:xfrm>
          <a:off x="4305300" y="2748313"/>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94190</xdr:rowOff>
    </xdr:from>
    <xdr:to>
      <xdr:col>3</xdr:col>
      <xdr:colOff>904875</xdr:colOff>
      <xdr:row>15</xdr:row>
      <xdr:rowOff>128938</xdr:rowOff>
    </xdr:to>
    <xdr:cxnSp macro="">
      <xdr:nvCxnSpPr>
        <xdr:cNvPr id="58" name="直線コネクタ 57"/>
        <xdr:cNvCxnSpPr/>
      </xdr:nvCxnSpPr>
      <xdr:spPr bwMode="auto">
        <a:xfrm>
          <a:off x="3606800" y="2713565"/>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94190</xdr:rowOff>
    </xdr:from>
    <xdr:to>
      <xdr:col>3</xdr:col>
      <xdr:colOff>206375</xdr:colOff>
      <xdr:row>15</xdr:row>
      <xdr:rowOff>123549</xdr:rowOff>
    </xdr:to>
    <xdr:cxnSp macro="">
      <xdr:nvCxnSpPr>
        <xdr:cNvPr id="61" name="直線コネクタ 60"/>
        <xdr:cNvCxnSpPr/>
      </xdr:nvCxnSpPr>
      <xdr:spPr bwMode="auto">
        <a:xfrm flipV="1">
          <a:off x="2908300" y="2713565"/>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87412</xdr:rowOff>
    </xdr:from>
    <xdr:to>
      <xdr:col>5</xdr:col>
      <xdr:colOff>34925</xdr:colOff>
      <xdr:row>16</xdr:row>
      <xdr:rowOff>17562</xdr:rowOff>
    </xdr:to>
    <xdr:sp macro="" textlink="">
      <xdr:nvSpPr>
        <xdr:cNvPr id="71" name="円/楕円 70"/>
        <xdr:cNvSpPr/>
      </xdr:nvSpPr>
      <xdr:spPr bwMode="auto">
        <a:xfrm>
          <a:off x="56007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103939</xdr:rowOff>
    </xdr:from>
    <xdr:ext cx="762000" cy="259045"/>
    <xdr:sp macro="" textlink="">
      <xdr:nvSpPr>
        <xdr:cNvPr id="72" name="人口1人当たり決算額の推移該当値テキスト130"/>
        <xdr:cNvSpPr txBox="1"/>
      </xdr:nvSpPr>
      <xdr:spPr>
        <a:xfrm>
          <a:off x="5740400" y="25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66,115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140023</xdr:rowOff>
    </xdr:from>
    <xdr:to>
      <xdr:col>4</xdr:col>
      <xdr:colOff>520700</xdr:colOff>
      <xdr:row>16</xdr:row>
      <xdr:rowOff>70173</xdr:rowOff>
    </xdr:to>
    <xdr:sp macro="" textlink="">
      <xdr:nvSpPr>
        <xdr:cNvPr id="73" name="円/楕円 72"/>
        <xdr:cNvSpPr/>
      </xdr:nvSpPr>
      <xdr:spPr bwMode="auto">
        <a:xfrm>
          <a:off x="4953000" y="27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80350</xdr:rowOff>
    </xdr:from>
    <xdr:ext cx="736600" cy="259045"/>
    <xdr:sp macro="" textlink="">
      <xdr:nvSpPr>
        <xdr:cNvPr id="74" name="テキスト ボックス 73"/>
        <xdr:cNvSpPr txBox="1"/>
      </xdr:nvSpPr>
      <xdr:spPr>
        <a:xfrm>
          <a:off x="4622800" y="252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78138</xdr:rowOff>
    </xdr:from>
    <xdr:to>
      <xdr:col>3</xdr:col>
      <xdr:colOff>955675</xdr:colOff>
      <xdr:row>16</xdr:row>
      <xdr:rowOff>8288</xdr:rowOff>
    </xdr:to>
    <xdr:sp macro="" textlink="">
      <xdr:nvSpPr>
        <xdr:cNvPr id="75" name="円/楕円 74"/>
        <xdr:cNvSpPr/>
      </xdr:nvSpPr>
      <xdr:spPr bwMode="auto">
        <a:xfrm>
          <a:off x="4254500" y="269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18465</xdr:rowOff>
    </xdr:from>
    <xdr:ext cx="762000" cy="259045"/>
    <xdr:sp macro="" textlink="">
      <xdr:nvSpPr>
        <xdr:cNvPr id="76" name="テキスト ボックス 75"/>
        <xdr:cNvSpPr txBox="1"/>
      </xdr:nvSpPr>
      <xdr:spPr>
        <a:xfrm>
          <a:off x="3924300" y="246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43390</xdr:rowOff>
    </xdr:from>
    <xdr:to>
      <xdr:col>3</xdr:col>
      <xdr:colOff>257175</xdr:colOff>
      <xdr:row>15</xdr:row>
      <xdr:rowOff>144990</xdr:rowOff>
    </xdr:to>
    <xdr:sp macro="" textlink="">
      <xdr:nvSpPr>
        <xdr:cNvPr id="77" name="円/楕円 76"/>
        <xdr:cNvSpPr/>
      </xdr:nvSpPr>
      <xdr:spPr bwMode="auto">
        <a:xfrm>
          <a:off x="3556000" y="266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129767</xdr:rowOff>
    </xdr:from>
    <xdr:ext cx="762000" cy="259045"/>
    <xdr:sp macro="" textlink="">
      <xdr:nvSpPr>
        <xdr:cNvPr id="78" name="テキスト ボックス 77"/>
        <xdr:cNvSpPr txBox="1"/>
      </xdr:nvSpPr>
      <xdr:spPr>
        <a:xfrm>
          <a:off x="3225800" y="274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72749</xdr:rowOff>
    </xdr:from>
    <xdr:to>
      <xdr:col>2</xdr:col>
      <xdr:colOff>692150</xdr:colOff>
      <xdr:row>16</xdr:row>
      <xdr:rowOff>2899</xdr:rowOff>
    </xdr:to>
    <xdr:sp macro="" textlink="">
      <xdr:nvSpPr>
        <xdr:cNvPr id="79" name="円/楕円 78"/>
        <xdr:cNvSpPr/>
      </xdr:nvSpPr>
      <xdr:spPr bwMode="auto">
        <a:xfrm>
          <a:off x="2857500" y="2692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13076</xdr:rowOff>
    </xdr:from>
    <xdr:ext cx="762000" cy="259045"/>
    <xdr:sp macro="" textlink="">
      <xdr:nvSpPr>
        <xdr:cNvPr id="80" name="テキスト ボックス 79"/>
        <xdr:cNvSpPr txBox="1"/>
      </xdr:nvSpPr>
      <xdr:spPr>
        <a:xfrm>
          <a:off x="2527300" y="246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199891</xdr:rowOff>
    </xdr:from>
    <xdr:to>
      <xdr:col>4</xdr:col>
      <xdr:colOff>1117600</xdr:colOff>
      <xdr:row>35</xdr:row>
      <xdr:rowOff>208512</xdr:rowOff>
    </xdr:to>
    <xdr:cxnSp macro="">
      <xdr:nvCxnSpPr>
        <xdr:cNvPr id="115" name="直線コネクタ 114"/>
        <xdr:cNvCxnSpPr/>
      </xdr:nvCxnSpPr>
      <xdr:spPr bwMode="auto">
        <a:xfrm>
          <a:off x="5003800" y="6810241"/>
          <a:ext cx="647700" cy="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192967</xdr:rowOff>
    </xdr:from>
    <xdr:to>
      <xdr:col>4</xdr:col>
      <xdr:colOff>469900</xdr:colOff>
      <xdr:row>35</xdr:row>
      <xdr:rowOff>199891</xdr:rowOff>
    </xdr:to>
    <xdr:cxnSp macro="">
      <xdr:nvCxnSpPr>
        <xdr:cNvPr id="118" name="直線コネクタ 117"/>
        <xdr:cNvCxnSpPr/>
      </xdr:nvCxnSpPr>
      <xdr:spPr bwMode="auto">
        <a:xfrm>
          <a:off x="4305300" y="6803317"/>
          <a:ext cx="698500" cy="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191498</xdr:rowOff>
    </xdr:from>
    <xdr:to>
      <xdr:col>3</xdr:col>
      <xdr:colOff>904875</xdr:colOff>
      <xdr:row>35</xdr:row>
      <xdr:rowOff>192967</xdr:rowOff>
    </xdr:to>
    <xdr:cxnSp macro="">
      <xdr:nvCxnSpPr>
        <xdr:cNvPr id="121" name="直線コネクタ 120"/>
        <xdr:cNvCxnSpPr/>
      </xdr:nvCxnSpPr>
      <xdr:spPr bwMode="auto">
        <a:xfrm>
          <a:off x="3606800" y="6801848"/>
          <a:ext cx="698500" cy="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152897</xdr:rowOff>
    </xdr:from>
    <xdr:to>
      <xdr:col>3</xdr:col>
      <xdr:colOff>206375</xdr:colOff>
      <xdr:row>35</xdr:row>
      <xdr:rowOff>191498</xdr:rowOff>
    </xdr:to>
    <xdr:cxnSp macro="">
      <xdr:nvCxnSpPr>
        <xdr:cNvPr id="124" name="直線コネクタ 123"/>
        <xdr:cNvCxnSpPr/>
      </xdr:nvCxnSpPr>
      <xdr:spPr bwMode="auto">
        <a:xfrm>
          <a:off x="2908300" y="6763247"/>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157712</xdr:rowOff>
    </xdr:from>
    <xdr:to>
      <xdr:col>5</xdr:col>
      <xdr:colOff>34925</xdr:colOff>
      <xdr:row>35</xdr:row>
      <xdr:rowOff>259312</xdr:rowOff>
    </xdr:to>
    <xdr:sp macro="" textlink="">
      <xdr:nvSpPr>
        <xdr:cNvPr id="134" name="円/楕円 133"/>
        <xdr:cNvSpPr/>
      </xdr:nvSpPr>
      <xdr:spPr bwMode="auto">
        <a:xfrm>
          <a:off x="5600700" y="676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2789</xdr:rowOff>
    </xdr:from>
    <xdr:ext cx="762000" cy="259045"/>
    <xdr:sp macro="" textlink="">
      <xdr:nvSpPr>
        <xdr:cNvPr id="135" name="人口1人当たり決算額の推移該当値テキスト445"/>
        <xdr:cNvSpPr txBox="1"/>
      </xdr:nvSpPr>
      <xdr:spPr>
        <a:xfrm>
          <a:off x="5740400" y="661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149091</xdr:rowOff>
    </xdr:from>
    <xdr:to>
      <xdr:col>4</xdr:col>
      <xdr:colOff>520700</xdr:colOff>
      <xdr:row>35</xdr:row>
      <xdr:rowOff>250691</xdr:rowOff>
    </xdr:to>
    <xdr:sp macro="" textlink="">
      <xdr:nvSpPr>
        <xdr:cNvPr id="136" name="円/楕円 135"/>
        <xdr:cNvSpPr/>
      </xdr:nvSpPr>
      <xdr:spPr bwMode="auto">
        <a:xfrm>
          <a:off x="4953000" y="675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260868</xdr:rowOff>
    </xdr:from>
    <xdr:ext cx="736600" cy="259045"/>
    <xdr:sp macro="" textlink="">
      <xdr:nvSpPr>
        <xdr:cNvPr id="137" name="テキスト ボックス 136"/>
        <xdr:cNvSpPr txBox="1"/>
      </xdr:nvSpPr>
      <xdr:spPr>
        <a:xfrm>
          <a:off x="4622800" y="652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142167</xdr:rowOff>
    </xdr:from>
    <xdr:to>
      <xdr:col>3</xdr:col>
      <xdr:colOff>955675</xdr:colOff>
      <xdr:row>35</xdr:row>
      <xdr:rowOff>243767</xdr:rowOff>
    </xdr:to>
    <xdr:sp macro="" textlink="">
      <xdr:nvSpPr>
        <xdr:cNvPr id="138" name="円/楕円 137"/>
        <xdr:cNvSpPr/>
      </xdr:nvSpPr>
      <xdr:spPr bwMode="auto">
        <a:xfrm>
          <a:off x="4254500" y="675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253944</xdr:rowOff>
    </xdr:from>
    <xdr:ext cx="762000" cy="259045"/>
    <xdr:sp macro="" textlink="">
      <xdr:nvSpPr>
        <xdr:cNvPr id="139" name="テキスト ボックス 138"/>
        <xdr:cNvSpPr txBox="1"/>
      </xdr:nvSpPr>
      <xdr:spPr>
        <a:xfrm>
          <a:off x="3924300" y="652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140698</xdr:rowOff>
    </xdr:from>
    <xdr:to>
      <xdr:col>3</xdr:col>
      <xdr:colOff>257175</xdr:colOff>
      <xdr:row>35</xdr:row>
      <xdr:rowOff>242298</xdr:rowOff>
    </xdr:to>
    <xdr:sp macro="" textlink="">
      <xdr:nvSpPr>
        <xdr:cNvPr id="140" name="円/楕円 139"/>
        <xdr:cNvSpPr/>
      </xdr:nvSpPr>
      <xdr:spPr bwMode="auto">
        <a:xfrm>
          <a:off x="3556000" y="675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227075</xdr:rowOff>
    </xdr:from>
    <xdr:ext cx="762000" cy="259045"/>
    <xdr:sp macro="" textlink="">
      <xdr:nvSpPr>
        <xdr:cNvPr id="141" name="テキスト ボックス 140"/>
        <xdr:cNvSpPr txBox="1"/>
      </xdr:nvSpPr>
      <xdr:spPr>
        <a:xfrm>
          <a:off x="3225800" y="68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102097</xdr:rowOff>
    </xdr:from>
    <xdr:to>
      <xdr:col>2</xdr:col>
      <xdr:colOff>692150</xdr:colOff>
      <xdr:row>35</xdr:row>
      <xdr:rowOff>203697</xdr:rowOff>
    </xdr:to>
    <xdr:sp macro="" textlink="">
      <xdr:nvSpPr>
        <xdr:cNvPr id="142" name="円/楕円 141"/>
        <xdr:cNvSpPr/>
      </xdr:nvSpPr>
      <xdr:spPr bwMode="auto">
        <a:xfrm>
          <a:off x="2857500" y="671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213874</xdr:rowOff>
    </xdr:from>
    <xdr:ext cx="762000" cy="259045"/>
    <xdr:sp macro="" textlink="">
      <xdr:nvSpPr>
        <xdr:cNvPr id="143" name="テキスト ボックス 142"/>
        <xdr:cNvSpPr txBox="1"/>
      </xdr:nvSpPr>
      <xdr:spPr>
        <a:xfrm>
          <a:off x="2527300" y="648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年度から経常経費・投資的経費の一律削減を行い、それ以降も継続して歳出の見直しを実施した。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年度は削減なし）</a:t>
          </a:r>
          <a:endParaRPr kumimoji="1" lang="en-US" altLang="ja-JP" sz="1200">
            <a:solidFill>
              <a:schemeClr val="dk1"/>
            </a:solidFill>
            <a:effectLst/>
            <a:latin typeface="+mn-lt"/>
            <a:ea typeface="+mn-ea"/>
            <a:cs typeface="+mn-cs"/>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年度では当初予算において経常経費の一部で</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％、投資的経費</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の削減を見込んだ。その結果、財政調整基金の積立の実施や実質収支比率の高さにつながった。しかし、標準財政規模には臨時財政対策債発行可能額が含まれており、地方債でまかなうことになるため、今後も歳出の見直し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連結実質赤字比率は概ね黒字となっている・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住宅新築資金等貸付事業特別会計においては、平成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年度に地方債の借換を実施し、利子償還額の圧縮を図った。しかし、貸付金元利徴収金収入が伸び悩み、標準財政規模比の改善にはつながらなかった。一般会計においては、平成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年度から実施している一律削減により、改善につながっている。ただし、一律削減に頼るのではなく、各事業の見直しや取捨選択を念頭に置き、今後も経費削減に努める。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過去に行った大型施設整備の償還は進んでいるものの、老朽化の進む公共施設への修繕対応や公園整備事業等により、元利償還金残高は依然として高くなっている。平成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年度には、奈良県市町村財政健全化支援事業を活用して高金利の地方債の繰上償還を行い、利子償還額の圧縮を行った。また、市場金利に応じた地方債借入による利子償還額の圧縮も行っている。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今後も将来負担を少しでも軽減するよう、投資的経費の見直しにより新規発行を抑制していく。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一般会計に係る地方債の現在額については、順調に償還が進んでいる。（前年比▲</a:t>
          </a:r>
          <a:r>
            <a:rPr kumimoji="1" lang="en-US" altLang="ja-JP" sz="1400">
              <a:latin typeface="ＭＳ ゴシック" pitchFamily="49" charset="-128"/>
              <a:ea typeface="ＭＳ ゴシック" pitchFamily="49" charset="-128"/>
            </a:rPr>
            <a:t>1,602</a:t>
          </a:r>
          <a:r>
            <a:rPr kumimoji="1" lang="ja-JP" altLang="en-US" sz="1400">
              <a:latin typeface="ＭＳ ゴシック" pitchFamily="49" charset="-128"/>
              <a:ea typeface="ＭＳ ゴシック" pitchFamily="49" charset="-128"/>
            </a:rPr>
            <a:t>百万円）金融市場の動向にも注意し、今後も適正な資金調達に努める。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充当可能基金については増加してきている。（前年比</a:t>
          </a:r>
          <a:r>
            <a:rPr kumimoji="1" lang="en-US" altLang="ja-JP" sz="1400">
              <a:latin typeface="ＭＳ ゴシック" pitchFamily="49" charset="-128"/>
              <a:ea typeface="ＭＳ ゴシック" pitchFamily="49" charset="-128"/>
            </a:rPr>
            <a:t>667</a:t>
          </a:r>
          <a:r>
            <a:rPr kumimoji="1" lang="ja-JP" altLang="en-US" sz="1400">
              <a:latin typeface="ＭＳ ゴシック" pitchFamily="49" charset="-128"/>
              <a:ea typeface="ＭＳ ゴシック" pitchFamily="49" charset="-128"/>
            </a:rPr>
            <a:t>百万円）これは、財政調整基金や公共施設整備基金への積立によるものである。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充当可能特定歳入の減少については、基準財政需要額算入見込額の減少、都市計画税の減少等が挙げられる。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将来負担額、充当可能財源等どちらも減少傾向にあるため、将来負担率の分子数値も減少となっている。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42176639</v>
      </c>
      <c r="BO4" s="349"/>
      <c r="BP4" s="349"/>
      <c r="BQ4" s="349"/>
      <c r="BR4" s="349"/>
      <c r="BS4" s="349"/>
      <c r="BT4" s="349"/>
      <c r="BU4" s="350"/>
      <c r="BV4" s="348">
        <v>40732962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40374644</v>
      </c>
      <c r="BO5" s="386"/>
      <c r="BP5" s="386"/>
      <c r="BQ5" s="386"/>
      <c r="BR5" s="386"/>
      <c r="BS5" s="386"/>
      <c r="BT5" s="386"/>
      <c r="BU5" s="387"/>
      <c r="BV5" s="385">
        <v>38856220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95.9</v>
      </c>
      <c r="CU5" s="383"/>
      <c r="CV5" s="383"/>
      <c r="CW5" s="383"/>
      <c r="CX5" s="383"/>
      <c r="CY5" s="383"/>
      <c r="CZ5" s="383"/>
      <c r="DA5" s="384"/>
      <c r="DB5" s="382">
        <v>93.8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1801995</v>
      </c>
      <c r="BO6" s="386"/>
      <c r="BP6" s="386"/>
      <c r="BQ6" s="386"/>
      <c r="BR6" s="386"/>
      <c r="BS6" s="386"/>
      <c r="BT6" s="386"/>
      <c r="BU6" s="387"/>
      <c r="BV6" s="385">
        <v>1876742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105.1</v>
      </c>
      <c r="CU6" s="423"/>
      <c r="CV6" s="423"/>
      <c r="CW6" s="423"/>
      <c r="CX6" s="423"/>
      <c r="CY6" s="423"/>
      <c r="CZ6" s="423"/>
      <c r="DA6" s="424"/>
      <c r="DB6" s="422">
        <v>103.2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264469</v>
      </c>
      <c r="BO7" s="386"/>
      <c r="BP7" s="386"/>
      <c r="BQ7" s="386"/>
      <c r="BR7" s="386"/>
      <c r="BS7" s="386"/>
      <c r="BT7" s="386"/>
      <c r="BU7" s="387"/>
      <c r="BV7" s="385">
        <v>167293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23492780</v>
      </c>
      <c r="CU7" s="386"/>
      <c r="CV7" s="386"/>
      <c r="CW7" s="386"/>
      <c r="CX7" s="386"/>
      <c r="CY7" s="386"/>
      <c r="CZ7" s="386"/>
      <c r="DA7" s="387"/>
      <c r="DB7" s="385">
        <v>23419394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1537526</v>
      </c>
      <c r="BO8" s="386"/>
      <c r="BP8" s="386"/>
      <c r="BQ8" s="386"/>
      <c r="BR8" s="386"/>
      <c r="BS8" s="386"/>
      <c r="BT8" s="386"/>
      <c r="BU8" s="387"/>
      <c r="BV8" s="385">
        <v>1709449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125605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-171923</v>
      </c>
      <c r="BO9" s="386"/>
      <c r="BP9" s="386"/>
      <c r="BQ9" s="386"/>
      <c r="BR9" s="386"/>
      <c r="BS9" s="386"/>
      <c r="BT9" s="386"/>
      <c r="BU9" s="387"/>
      <c r="BV9" s="385">
        <v>961000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17.100000000000001</v>
      </c>
      <c r="CU9" s="383"/>
      <c r="CV9" s="383"/>
      <c r="CW9" s="383"/>
      <c r="CX9" s="383"/>
      <c r="CY9" s="383"/>
      <c r="CZ9" s="383"/>
      <c r="DA9" s="384"/>
      <c r="DB9" s="382">
        <v>17.399999999999999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124728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502311</v>
      </c>
      <c r="BO10" s="386"/>
      <c r="BP10" s="386"/>
      <c r="BQ10" s="386"/>
      <c r="BR10" s="386"/>
      <c r="BS10" s="386"/>
      <c r="BT10" s="386"/>
      <c r="BU10" s="387"/>
      <c r="BV10" s="385">
        <v>1573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124779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123705</v>
      </c>
      <c r="S13" s="467"/>
      <c r="T13" s="467"/>
      <c r="U13" s="467"/>
      <c r="V13" s="468"/>
      <c r="W13" s="401" t="s">
        <v>123</v>
      </c>
      <c r="X13" s="402"/>
      <c r="Y13" s="402"/>
      <c r="Z13" s="402"/>
      <c r="AA13" s="402"/>
      <c r="AB13" s="392"/>
      <c r="AC13" s="436">
        <v>686</v>
      </c>
      <c r="AD13" s="437"/>
      <c r="AE13" s="437"/>
      <c r="AF13" s="437"/>
      <c r="AG13" s="476"/>
      <c r="AH13" s="436">
        <v>757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330388</v>
      </c>
      <c r="BO13" s="386"/>
      <c r="BP13" s="386"/>
      <c r="BQ13" s="386"/>
      <c r="BR13" s="386"/>
      <c r="BS13" s="386"/>
      <c r="BT13" s="386"/>
      <c r="BU13" s="387"/>
      <c r="BV13" s="385">
        <v>962573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125288</v>
      </c>
      <c r="S14" s="467"/>
      <c r="T14" s="467"/>
      <c r="U14" s="467"/>
      <c r="V14" s="468"/>
      <c r="W14" s="375"/>
      <c r="X14" s="376"/>
      <c r="Y14" s="376"/>
      <c r="Z14" s="376"/>
      <c r="AA14" s="376"/>
      <c r="AB14" s="365"/>
      <c r="AC14" s="469">
        <v>1.4</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84.5</v>
      </c>
      <c r="CU14" s="481"/>
      <c r="CV14" s="481"/>
      <c r="CW14" s="481"/>
      <c r="CX14" s="481"/>
      <c r="CY14" s="481"/>
      <c r="CZ14" s="481"/>
      <c r="DA14" s="482"/>
      <c r="DB14" s="480">
        <v>94.2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124155</v>
      </c>
      <c r="S15" s="467"/>
      <c r="T15" s="467"/>
      <c r="U15" s="467"/>
      <c r="V15" s="468"/>
      <c r="W15" s="401" t="s">
        <v>130</v>
      </c>
      <c r="X15" s="402"/>
      <c r="Y15" s="402"/>
      <c r="Z15" s="402"/>
      <c r="AA15" s="402"/>
      <c r="AB15" s="392"/>
      <c r="AC15" s="436">
        <v>12046</v>
      </c>
      <c r="AD15" s="437"/>
      <c r="AE15" s="437"/>
      <c r="AF15" s="437"/>
      <c r="AG15" s="476"/>
      <c r="AH15" s="436">
        <v>14620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12306993</v>
      </c>
      <c r="BO15" s="349"/>
      <c r="BP15" s="349"/>
      <c r="BQ15" s="349"/>
      <c r="BR15" s="349"/>
      <c r="BS15" s="349"/>
      <c r="BT15" s="349"/>
      <c r="BU15" s="350"/>
      <c r="BV15" s="348">
        <v>12065629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24.5</v>
      </c>
      <c r="AD16" s="470"/>
      <c r="AE16" s="470"/>
      <c r="AF16" s="470"/>
      <c r="AG16" s="471"/>
      <c r="AH16" s="469">
        <v>26.4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17778075</v>
      </c>
      <c r="BO16" s="386"/>
      <c r="BP16" s="386"/>
      <c r="BQ16" s="386"/>
      <c r="BR16" s="386"/>
      <c r="BS16" s="386"/>
      <c r="BT16" s="386"/>
      <c r="BU16" s="387"/>
      <c r="BV16" s="385">
        <v>17650423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36412</v>
      </c>
      <c r="AD17" s="437"/>
      <c r="AE17" s="437"/>
      <c r="AF17" s="437"/>
      <c r="AG17" s="476"/>
      <c r="AH17" s="436">
        <v>38130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15924273</v>
      </c>
      <c r="BO17" s="386"/>
      <c r="BP17" s="386"/>
      <c r="BQ17" s="386"/>
      <c r="BR17" s="386"/>
      <c r="BS17" s="386"/>
      <c r="BT17" s="386"/>
      <c r="BU17" s="387"/>
      <c r="BV17" s="385">
        <v>15661897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39.56</v>
      </c>
      <c r="M18" s="498"/>
      <c r="N18" s="498"/>
      <c r="O18" s="498"/>
      <c r="P18" s="498"/>
      <c r="Q18" s="498"/>
      <c r="R18" s="499"/>
      <c r="S18" s="499"/>
      <c r="T18" s="499"/>
      <c r="U18" s="499"/>
      <c r="V18" s="500"/>
      <c r="W18" s="403"/>
      <c r="X18" s="404"/>
      <c r="Y18" s="404"/>
      <c r="Z18" s="404"/>
      <c r="AA18" s="404"/>
      <c r="AB18" s="395"/>
      <c r="AC18" s="501">
        <v>74.099999999999994</v>
      </c>
      <c r="AD18" s="502"/>
      <c r="AE18" s="502"/>
      <c r="AF18" s="502"/>
      <c r="AG18" s="503"/>
      <c r="AH18" s="501">
        <v>68.8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23040411</v>
      </c>
      <c r="BO18" s="386"/>
      <c r="BP18" s="386"/>
      <c r="BQ18" s="386"/>
      <c r="BR18" s="386"/>
      <c r="BS18" s="386"/>
      <c r="BT18" s="386"/>
      <c r="BU18" s="387"/>
      <c r="BV18" s="385">
        <v>22402007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3175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28934166</v>
      </c>
      <c r="BO19" s="386"/>
      <c r="BP19" s="386"/>
      <c r="BQ19" s="386"/>
      <c r="BR19" s="386"/>
      <c r="BS19" s="386"/>
      <c r="BT19" s="386"/>
      <c r="BU19" s="387"/>
      <c r="BV19" s="385">
        <v>28384185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48740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39441974</v>
      </c>
      <c r="BO23" s="386"/>
      <c r="BP23" s="386"/>
      <c r="BQ23" s="386"/>
      <c r="BR23" s="386"/>
      <c r="BS23" s="386"/>
      <c r="BT23" s="386"/>
      <c r="BU23" s="387"/>
      <c r="BV23" s="385">
        <v>41044179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9063</v>
      </c>
      <c r="R24" s="437"/>
      <c r="S24" s="437"/>
      <c r="T24" s="437"/>
      <c r="U24" s="437"/>
      <c r="V24" s="476"/>
      <c r="W24" s="531"/>
      <c r="X24" s="519"/>
      <c r="Y24" s="520"/>
      <c r="Z24" s="435" t="s">
        <v>153</v>
      </c>
      <c r="AA24" s="415"/>
      <c r="AB24" s="415"/>
      <c r="AC24" s="415"/>
      <c r="AD24" s="415"/>
      <c r="AE24" s="415"/>
      <c r="AF24" s="415"/>
      <c r="AG24" s="416"/>
      <c r="AH24" s="436">
        <v>762</v>
      </c>
      <c r="AI24" s="437"/>
      <c r="AJ24" s="437"/>
      <c r="AK24" s="437"/>
      <c r="AL24" s="476"/>
      <c r="AM24" s="436">
        <v>2330958</v>
      </c>
      <c r="AN24" s="437"/>
      <c r="AO24" s="437"/>
      <c r="AP24" s="437"/>
      <c r="AQ24" s="437"/>
      <c r="AR24" s="476"/>
      <c r="AS24" s="436">
        <v>3059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33998824</v>
      </c>
      <c r="BO24" s="386"/>
      <c r="BP24" s="386"/>
      <c r="BQ24" s="386"/>
      <c r="BR24" s="386"/>
      <c r="BS24" s="386"/>
      <c r="BT24" s="386"/>
      <c r="BU24" s="387"/>
      <c r="BV24" s="385">
        <v>35757239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7363</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20923566</v>
      </c>
      <c r="BO25" s="349"/>
      <c r="BP25" s="349"/>
      <c r="BQ25" s="349"/>
      <c r="BR25" s="349"/>
      <c r="BS25" s="349"/>
      <c r="BT25" s="349"/>
      <c r="BU25" s="350"/>
      <c r="BV25" s="348">
        <v>11673266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6156</v>
      </c>
      <c r="R26" s="437"/>
      <c r="S26" s="437"/>
      <c r="T26" s="437"/>
      <c r="U26" s="437"/>
      <c r="V26" s="476"/>
      <c r="W26" s="531"/>
      <c r="X26" s="519"/>
      <c r="Y26" s="520"/>
      <c r="Z26" s="435" t="s">
        <v>159</v>
      </c>
      <c r="AA26" s="541"/>
      <c r="AB26" s="541"/>
      <c r="AC26" s="541"/>
      <c r="AD26" s="541"/>
      <c r="AE26" s="541"/>
      <c r="AF26" s="541"/>
      <c r="AG26" s="542"/>
      <c r="AH26" s="436">
        <v>101</v>
      </c>
      <c r="AI26" s="437"/>
      <c r="AJ26" s="437"/>
      <c r="AK26" s="437"/>
      <c r="AL26" s="476"/>
      <c r="AM26" s="436">
        <v>328957</v>
      </c>
      <c r="AN26" s="437"/>
      <c r="AO26" s="437"/>
      <c r="AP26" s="437"/>
      <c r="AQ26" s="437"/>
      <c r="AR26" s="476"/>
      <c r="AS26" s="436">
        <v>3257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6220</v>
      </c>
      <c r="R27" s="437"/>
      <c r="S27" s="437"/>
      <c r="T27" s="437"/>
      <c r="U27" s="437"/>
      <c r="V27" s="476"/>
      <c r="W27" s="531"/>
      <c r="X27" s="519"/>
      <c r="Y27" s="520"/>
      <c r="Z27" s="435" t="s">
        <v>162</v>
      </c>
      <c r="AA27" s="415"/>
      <c r="AB27" s="415"/>
      <c r="AC27" s="415"/>
      <c r="AD27" s="415"/>
      <c r="AE27" s="415"/>
      <c r="AF27" s="415"/>
      <c r="AG27" s="416"/>
      <c r="AH27" s="436">
        <v>47</v>
      </c>
      <c r="AI27" s="437"/>
      <c r="AJ27" s="437"/>
      <c r="AK27" s="437"/>
      <c r="AL27" s="476"/>
      <c r="AM27" s="436">
        <v>140251</v>
      </c>
      <c r="AN27" s="437"/>
      <c r="AO27" s="437"/>
      <c r="AP27" s="437"/>
      <c r="AQ27" s="437"/>
      <c r="AR27" s="476"/>
      <c r="AS27" s="436">
        <v>2984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450920</v>
      </c>
      <c r="BO27" s="555"/>
      <c r="BP27" s="555"/>
      <c r="BQ27" s="555"/>
      <c r="BR27" s="555"/>
      <c r="BS27" s="555"/>
      <c r="BT27" s="555"/>
      <c r="BU27" s="556"/>
      <c r="BV27" s="554">
        <v>450472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5560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1604739</v>
      </c>
      <c r="BO28" s="349"/>
      <c r="BP28" s="349"/>
      <c r="BQ28" s="349"/>
      <c r="BR28" s="349"/>
      <c r="BS28" s="349"/>
      <c r="BT28" s="349"/>
      <c r="BU28" s="350"/>
      <c r="BV28" s="348">
        <v>1102428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5090</v>
      </c>
      <c r="R29" s="437"/>
      <c r="S29" s="437"/>
      <c r="T29" s="437"/>
      <c r="U29" s="437"/>
      <c r="V29" s="476"/>
      <c r="W29" s="532"/>
      <c r="X29" s="533"/>
      <c r="Y29" s="534"/>
      <c r="Z29" s="435" t="s">
        <v>169</v>
      </c>
      <c r="AA29" s="415"/>
      <c r="AB29" s="415"/>
      <c r="AC29" s="415"/>
      <c r="AD29" s="415"/>
      <c r="AE29" s="415"/>
      <c r="AF29" s="415"/>
      <c r="AG29" s="416"/>
      <c r="AH29" s="436">
        <v>809</v>
      </c>
      <c r="AI29" s="437"/>
      <c r="AJ29" s="437"/>
      <c r="AK29" s="437"/>
      <c r="AL29" s="476"/>
      <c r="AM29" s="436">
        <v>2471209</v>
      </c>
      <c r="AN29" s="437"/>
      <c r="AO29" s="437"/>
      <c r="AP29" s="437"/>
      <c r="AQ29" s="437"/>
      <c r="AR29" s="476"/>
      <c r="AS29" s="436">
        <v>3055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300289</v>
      </c>
      <c r="BO29" s="386"/>
      <c r="BP29" s="386"/>
      <c r="BQ29" s="386"/>
      <c r="BR29" s="386"/>
      <c r="BS29" s="386"/>
      <c r="BT29" s="386"/>
      <c r="BU29" s="387"/>
      <c r="BV29" s="385">
        <v>417868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3163910</v>
      </c>
      <c r="BO30" s="555"/>
      <c r="BP30" s="555"/>
      <c r="BQ30" s="555"/>
      <c r="BR30" s="555"/>
      <c r="BS30" s="555"/>
      <c r="BT30" s="555"/>
      <c r="BU30" s="556"/>
      <c r="BV30" s="554">
        <v>2881667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上水道事業</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公共下水道事業</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橿原市土地開発公社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奈良広域水質検査センター組合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墓園事業</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飛鳥広域行政事務組合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奈良県住宅新築資金等貸付金回収管理組合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奈良県後期高齢者医療広域連合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奈良県広域消防組合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44594</v>
      </c>
      <c r="J41" s="83">
        <v>43596</v>
      </c>
      <c r="K41" s="83">
        <v>42143</v>
      </c>
      <c r="L41" s="83">
        <v>41044</v>
      </c>
      <c r="M41" s="84">
        <v>39442</v>
      </c>
    </row>
    <row r="42" spans="2:13" ht="27.75" customHeight="1">
      <c r="B42" s="1171"/>
      <c r="C42" s="1172"/>
      <c r="D42" s="85"/>
      <c r="E42" s="1177" t="s">
        <v>26</v>
      </c>
      <c r="F42" s="1177"/>
      <c r="G42" s="1177"/>
      <c r="H42" s="1178"/>
      <c r="I42" s="86">
        <v>4559</v>
      </c>
      <c r="J42" s="87">
        <v>3969</v>
      </c>
      <c r="K42" s="87">
        <v>3134</v>
      </c>
      <c r="L42" s="87">
        <v>2484</v>
      </c>
      <c r="M42" s="88">
        <v>1997</v>
      </c>
    </row>
    <row r="43" spans="2:13" ht="27.75" customHeight="1">
      <c r="B43" s="1171"/>
      <c r="C43" s="1172"/>
      <c r="D43" s="85"/>
      <c r="E43" s="1177" t="s">
        <v>27</v>
      </c>
      <c r="F43" s="1177"/>
      <c r="G43" s="1177"/>
      <c r="H43" s="1178"/>
      <c r="I43" s="86">
        <v>11616</v>
      </c>
      <c r="J43" s="87">
        <v>12356</v>
      </c>
      <c r="K43" s="87">
        <v>12678</v>
      </c>
      <c r="L43" s="87">
        <v>12834</v>
      </c>
      <c r="M43" s="88">
        <v>12939</v>
      </c>
    </row>
    <row r="44" spans="2:13" ht="27.75" customHeight="1">
      <c r="B44" s="1171"/>
      <c r="C44" s="1172"/>
      <c r="D44" s="85"/>
      <c r="E44" s="1177" t="s">
        <v>28</v>
      </c>
      <c r="F44" s="1177"/>
      <c r="G44" s="1177"/>
      <c r="H44" s="1178"/>
      <c r="I44" s="86">
        <v>275</v>
      </c>
      <c r="J44" s="87">
        <v>227</v>
      </c>
      <c r="K44" s="87">
        <v>195</v>
      </c>
      <c r="L44" s="87">
        <v>173</v>
      </c>
      <c r="M44" s="88">
        <v>260</v>
      </c>
    </row>
    <row r="45" spans="2:13" ht="27.75" customHeight="1">
      <c r="B45" s="1171"/>
      <c r="C45" s="1172"/>
      <c r="D45" s="85"/>
      <c r="E45" s="1177" t="s">
        <v>29</v>
      </c>
      <c r="F45" s="1177"/>
      <c r="G45" s="1177"/>
      <c r="H45" s="1178"/>
      <c r="I45" s="86">
        <v>7315</v>
      </c>
      <c r="J45" s="87">
        <v>6994</v>
      </c>
      <c r="K45" s="87">
        <v>6675</v>
      </c>
      <c r="L45" s="87">
        <v>6317</v>
      </c>
      <c r="M45" s="88">
        <v>5384</v>
      </c>
    </row>
    <row r="46" spans="2:13" ht="27.75" customHeight="1">
      <c r="B46" s="1171"/>
      <c r="C46" s="1172"/>
      <c r="D46" s="85"/>
      <c r="E46" s="1177" t="s">
        <v>30</v>
      </c>
      <c r="F46" s="1177"/>
      <c r="G46" s="1177"/>
      <c r="H46" s="1178"/>
      <c r="I46" s="86">
        <v>4632</v>
      </c>
      <c r="J46" s="87">
        <v>4126</v>
      </c>
      <c r="K46" s="87">
        <v>4145</v>
      </c>
      <c r="L46" s="87">
        <v>4057</v>
      </c>
      <c r="M46" s="88">
        <v>3938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2330</v>
      </c>
      <c r="J49" s="87">
        <v>3011</v>
      </c>
      <c r="K49" s="87">
        <v>4044</v>
      </c>
      <c r="L49" s="87">
        <v>4406</v>
      </c>
      <c r="M49" s="88">
        <v>5073</v>
      </c>
    </row>
    <row r="50" spans="2:13" ht="27.75" customHeight="1">
      <c r="B50" s="1171"/>
      <c r="C50" s="1172"/>
      <c r="D50" s="85"/>
      <c r="E50" s="1177" t="s">
        <v>35</v>
      </c>
      <c r="F50" s="1177"/>
      <c r="G50" s="1177"/>
      <c r="H50" s="1178"/>
      <c r="I50" s="86">
        <v>10471</v>
      </c>
      <c r="J50" s="87">
        <v>8948</v>
      </c>
      <c r="K50" s="87">
        <v>7606</v>
      </c>
      <c r="L50" s="87">
        <v>5759</v>
      </c>
      <c r="M50" s="88">
        <v>4706</v>
      </c>
    </row>
    <row r="51" spans="2:13" ht="27.75" customHeight="1">
      <c r="B51" s="1173"/>
      <c r="C51" s="1174"/>
      <c r="D51" s="85"/>
      <c r="E51" s="1177" t="s">
        <v>36</v>
      </c>
      <c r="F51" s="1177"/>
      <c r="G51" s="1177"/>
      <c r="H51" s="1178"/>
      <c r="I51" s="86">
        <v>39178</v>
      </c>
      <c r="J51" s="87">
        <v>38747</v>
      </c>
      <c r="K51" s="87">
        <v>38546</v>
      </c>
      <c r="L51" s="87">
        <v>38054</v>
      </c>
      <c r="M51" s="88">
        <v>37444</v>
      </c>
    </row>
    <row r="52" spans="2:13" ht="27.75" customHeight="1" thickBot="1">
      <c r="B52" s="1181" t="s">
        <v>37</v>
      </c>
      <c r="C52" s="1182"/>
      <c r="D52" s="90"/>
      <c r="E52" s="1183" t="s">
        <v>38</v>
      </c>
      <c r="F52" s="1183"/>
      <c r="G52" s="1183"/>
      <c r="H52" s="1184"/>
      <c r="I52" s="91">
        <v>21012</v>
      </c>
      <c r="J52" s="92">
        <v>20563</v>
      </c>
      <c r="K52" s="92">
        <v>18773</v>
      </c>
      <c r="L52" s="92">
        <v>18691</v>
      </c>
      <c r="M52" s="93">
        <v>16736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34361</v>
      </c>
      <c r="E3" s="116"/>
      <c r="F3" s="117">
        <v>35965</v>
      </c>
      <c r="G3" s="118"/>
      <c r="H3" s="119"/>
    </row>
    <row r="4" spans="1:8">
      <c r="A4" s="120"/>
      <c r="B4" s="121"/>
      <c r="C4" s="122"/>
      <c r="D4" s="123">
        <v>18448</v>
      </c>
      <c r="E4" s="124"/>
      <c r="F4" s="125">
        <v>20136</v>
      </c>
      <c r="G4" s="126"/>
      <c r="H4" s="127"/>
    </row>
    <row r="5" spans="1:8">
      <c r="A5" s="108" t="s">
        <v>511</v>
      </c>
      <c r="B5" s="113"/>
      <c r="C5" s="114"/>
      <c r="D5" s="115">
        <v>37197</v>
      </c>
      <c r="E5" s="116"/>
      <c r="F5" s="117">
        <v>41433</v>
      </c>
      <c r="G5" s="118"/>
      <c r="H5" s="119"/>
    </row>
    <row r="6" spans="1:8">
      <c r="A6" s="120"/>
      <c r="B6" s="121"/>
      <c r="C6" s="122"/>
      <c r="D6" s="123">
        <v>24387</v>
      </c>
      <c r="E6" s="124"/>
      <c r="F6" s="125">
        <v>22351</v>
      </c>
      <c r="G6" s="126"/>
      <c r="H6" s="127"/>
    </row>
    <row r="7" spans="1:8">
      <c r="A7" s="108" t="s">
        <v>512</v>
      </c>
      <c r="B7" s="113"/>
      <c r="C7" s="114"/>
      <c r="D7" s="115">
        <v>27322</v>
      </c>
      <c r="E7" s="116"/>
      <c r="F7" s="117">
        <v>43493</v>
      </c>
      <c r="G7" s="118"/>
      <c r="H7" s="119"/>
    </row>
    <row r="8" spans="1:8">
      <c r="A8" s="120"/>
      <c r="B8" s="121"/>
      <c r="C8" s="122"/>
      <c r="D8" s="123">
        <v>20130</v>
      </c>
      <c r="E8" s="124"/>
      <c r="F8" s="125">
        <v>23254</v>
      </c>
      <c r="G8" s="126"/>
      <c r="H8" s="127"/>
    </row>
    <row r="9" spans="1:8">
      <c r="A9" s="108" t="s">
        <v>513</v>
      </c>
      <c r="B9" s="113"/>
      <c r="C9" s="114"/>
      <c r="D9" s="115">
        <v>36637</v>
      </c>
      <c r="E9" s="116"/>
      <c r="F9" s="117">
        <v>50840</v>
      </c>
      <c r="G9" s="118"/>
      <c r="H9" s="119"/>
    </row>
    <row r="10" spans="1:8">
      <c r="A10" s="120"/>
      <c r="B10" s="121"/>
      <c r="C10" s="122"/>
      <c r="D10" s="123">
        <v>25914</v>
      </c>
      <c r="E10" s="124"/>
      <c r="F10" s="125">
        <v>25367</v>
      </c>
      <c r="G10" s="126"/>
      <c r="H10" s="127"/>
    </row>
    <row r="11" spans="1:8">
      <c r="A11" s="108" t="s">
        <v>514</v>
      </c>
      <c r="B11" s="113"/>
      <c r="C11" s="114"/>
      <c r="D11" s="115">
        <v>24891</v>
      </c>
      <c r="E11" s="116"/>
      <c r="F11" s="117">
        <v>53605</v>
      </c>
      <c r="G11" s="118"/>
      <c r="H11" s="119"/>
    </row>
    <row r="12" spans="1:8">
      <c r="A12" s="120"/>
      <c r="B12" s="121"/>
      <c r="C12" s="128"/>
      <c r="D12" s="123">
        <v>14738</v>
      </c>
      <c r="E12" s="124"/>
      <c r="F12" s="125">
        <v>28343</v>
      </c>
      <c r="G12" s="126"/>
      <c r="H12" s="127"/>
    </row>
    <row r="13" spans="1:8">
      <c r="A13" s="108"/>
      <c r="B13" s="113"/>
      <c r="C13" s="129"/>
      <c r="D13" s="130">
        <v>32082</v>
      </c>
      <c r="E13" s="131"/>
      <c r="F13" s="132">
        <v>45067</v>
      </c>
      <c r="G13" s="133"/>
      <c r="H13" s="119"/>
    </row>
    <row r="14" spans="1:8">
      <c r="A14" s="120"/>
      <c r="B14" s="121"/>
      <c r="C14" s="122"/>
      <c r="D14" s="123">
        <v>20723</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2.17</v>
      </c>
      <c r="C19" s="134">
        <f>ROUND(VALUE(SUBSTITUTE(実質収支比率等に係る経年分析!G$48,"▲","-")),2)</f>
        <v>3.13</v>
      </c>
      <c r="D19" s="134">
        <f>ROUND(VALUE(SUBSTITUTE(実質収支比率等に係る経年分析!H$48,"▲","-")),2)</f>
        <v>3.24</v>
      </c>
      <c r="E19" s="134">
        <f>ROUND(VALUE(SUBSTITUTE(実質収支比率等に係る経年分析!I$48,"▲","-")),2)</f>
        <v>7.3</v>
      </c>
      <c r="F19" s="134">
        <f>ROUND(VALUE(SUBSTITUTE(実質収支比率等に係る経年分析!J$48,"▲","-")),2)</f>
        <v>6.54</v>
      </c>
    </row>
    <row r="20" spans="1:11">
      <c r="A20" s="134" t="s">
        <v>43</v>
      </c>
      <c r="B20" s="134">
        <f>ROUND(VALUE(SUBSTITUTE(実質収支比率等に係る経年分析!F$47,"▲","-")),2)</f>
        <v>3.85</v>
      </c>
      <c r="C20" s="134">
        <f>ROUND(VALUE(SUBSTITUTE(実質収支比率等に係る経年分析!G$47,"▲","-")),2)</f>
        <v>4.33</v>
      </c>
      <c r="D20" s="134">
        <f>ROUND(VALUE(SUBSTITUTE(実質収支比率等に係る経年分析!H$47,"▲","-")),2)</f>
        <v>4.7699999999999996</v>
      </c>
      <c r="E20" s="134">
        <f>ROUND(VALUE(SUBSTITUTE(実質収支比率等に係る経年分析!I$47,"▲","-")),2)</f>
        <v>4.71</v>
      </c>
      <c r="F20" s="134">
        <f>ROUND(VALUE(SUBSTITUTE(実質収支比率等に係る経年分析!J$47,"▲","-")),2)</f>
        <v>6.83</v>
      </c>
    </row>
    <row r="21" spans="1:11">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1.46</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4.1100000000000003</v>
      </c>
      <c r="F21" s="134">
        <f>IF(ISNUMBER(VALUE(SUBSTITUTE(実質収支比率等に係る経年分析!J$49,"▲","-"))),ROUND(VALUE(SUBSTITUTE(実質収支比率等に係る経年分析!J$49,"▲","-")),2),NA())</f>
        <v>1.41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墓園事業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国民健康保険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6.62</v>
      </c>
    </row>
    <row r="35" spans="1:16">
      <c r="A35" s="135" t="str">
        <f>IF(連結実質赤字比率に係る赤字・黒字の構成分析!C$35="",NA(),連結実質赤字比率に係る赤字・黒字の構成分析!C$35)</f>
        <v>上水道事業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c r="A36" s="135" t="str">
        <f>IF(連結実質赤字比率に係る赤字・黒字の構成分析!C$34="",NA(),連結実質赤字比率に係る赤字・黒字の構成分析!C$34)</f>
        <v>住宅新築資金等貸付事業</v>
      </c>
      <c r="B36" s="135">
        <f>IF(ROUND(VALUE(SUBSTITUTE(連結実質赤字比率に係る赤字・黒字の構成分析!F$34,"▲", "-")), 2) &lt; 0, ABS(ROUND(VALUE(SUBSTITUTE(連結実質赤字比率に係る赤字・黒字の構成分析!F$34,"▲", "-")), 2)), NA())</f>
        <v>0.01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4364</v>
      </c>
      <c r="E42" s="136"/>
      <c r="F42" s="136"/>
      <c r="G42" s="136">
        <f>'実質公債費比率（分子）の構造'!L$52</f>
        <v>4409</v>
      </c>
      <c r="H42" s="136"/>
      <c r="I42" s="136"/>
      <c r="J42" s="136">
        <f>'実質公債費比率（分子）の構造'!M$52</f>
        <v>4372</v>
      </c>
      <c r="K42" s="136"/>
      <c r="L42" s="136"/>
      <c r="M42" s="136">
        <f>'実質公債費比率（分子）の構造'!N$52</f>
        <v>4356</v>
      </c>
      <c r="N42" s="136"/>
      <c r="O42" s="136"/>
      <c r="P42" s="136">
        <f>'実質公債費比率（分子）の構造'!O$52</f>
        <v>4414</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158</v>
      </c>
      <c r="C44" s="136"/>
      <c r="D44" s="136"/>
      <c r="E44" s="136">
        <f>'実質公債費比率（分子）の構造'!L$50</f>
        <v>400</v>
      </c>
      <c r="F44" s="136"/>
      <c r="G44" s="136"/>
      <c r="H44" s="136">
        <f>'実質公債費比率（分子）の構造'!M$50</f>
        <v>400</v>
      </c>
      <c r="I44" s="136"/>
      <c r="J44" s="136"/>
      <c r="K44" s="136">
        <f>'実質公債費比率（分子）の構造'!N$50</f>
        <v>400</v>
      </c>
      <c r="L44" s="136"/>
      <c r="M44" s="136"/>
      <c r="N44" s="136">
        <f>'実質公債費比率（分子）の構造'!O$50</f>
        <v>400</v>
      </c>
      <c r="O44" s="136"/>
      <c r="P44" s="136"/>
    </row>
    <row r="45" spans="1:16">
      <c r="A45" s="136" t="s">
        <v>54</v>
      </c>
      <c r="B45" s="136">
        <f>'実質公債費比率（分子）の構造'!K$49</f>
        <v>59</v>
      </c>
      <c r="C45" s="136"/>
      <c r="D45" s="136"/>
      <c r="E45" s="136">
        <f>'実質公債費比率（分子）の構造'!L$49</f>
        <v>60</v>
      </c>
      <c r="F45" s="136"/>
      <c r="G45" s="136"/>
      <c r="H45" s="136">
        <f>'実質公債費比率（分子）の構造'!M$49</f>
        <v>57</v>
      </c>
      <c r="I45" s="136"/>
      <c r="J45" s="136"/>
      <c r="K45" s="136">
        <f>'実質公債費比率（分子）の構造'!N$49</f>
        <v>56</v>
      </c>
      <c r="L45" s="136"/>
      <c r="M45" s="136"/>
      <c r="N45" s="136">
        <f>'実質公債費比率（分子）の構造'!O$49</f>
        <v>48</v>
      </c>
      <c r="O45" s="136"/>
      <c r="P45" s="136"/>
    </row>
    <row r="46" spans="1:16">
      <c r="A46" s="136" t="s">
        <v>55</v>
      </c>
      <c r="B46" s="136">
        <f>'実質公債費比率（分子）の構造'!K$48</f>
        <v>625</v>
      </c>
      <c r="C46" s="136"/>
      <c r="D46" s="136"/>
      <c r="E46" s="136">
        <f>'実質公債費比率（分子）の構造'!L$48</f>
        <v>670</v>
      </c>
      <c r="F46" s="136"/>
      <c r="G46" s="136"/>
      <c r="H46" s="136">
        <f>'実質公債費比率（分子）の構造'!M$48</f>
        <v>659</v>
      </c>
      <c r="I46" s="136"/>
      <c r="J46" s="136"/>
      <c r="K46" s="136">
        <f>'実質公債費比率（分子）の構造'!N$48</f>
        <v>665</v>
      </c>
      <c r="L46" s="136"/>
      <c r="M46" s="136"/>
      <c r="N46" s="136">
        <f>'実質公債費比率（分子）の構造'!O$48</f>
        <v>704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5509</v>
      </c>
      <c r="C49" s="136"/>
      <c r="D49" s="136"/>
      <c r="E49" s="136">
        <f>'実質公債費比率（分子）の構造'!L$45</f>
        <v>5117</v>
      </c>
      <c r="F49" s="136"/>
      <c r="G49" s="136"/>
      <c r="H49" s="136">
        <f>'実質公債費比率（分子）の構造'!M$45</f>
        <v>5102</v>
      </c>
      <c r="I49" s="136"/>
      <c r="J49" s="136"/>
      <c r="K49" s="136">
        <f>'実質公債費比率（分子）の構造'!N$45</f>
        <v>5054</v>
      </c>
      <c r="L49" s="136"/>
      <c r="M49" s="136"/>
      <c r="N49" s="136">
        <f>'実質公債費比率（分子）の構造'!O$45</f>
        <v>5040</v>
      </c>
      <c r="O49" s="136"/>
      <c r="P49" s="136"/>
    </row>
    <row r="50" spans="1:16">
      <c r="A50" s="136" t="s">
        <v>59</v>
      </c>
      <c r="B50" s="136" t="e">
        <f>NA()</f>
        <v>#N/A</v>
      </c>
      <c r="C50" s="136">
        <f>IF(ISNUMBER('実質公債費比率（分子）の構造'!K$53),'実質公債費比率（分子）の構造'!K$53,NA())</f>
        <v>1987</v>
      </c>
      <c r="D50" s="136" t="e">
        <f>NA()</f>
        <v>#N/A</v>
      </c>
      <c r="E50" s="136" t="e">
        <f>NA()</f>
        <v>#N/A</v>
      </c>
      <c r="F50" s="136">
        <f>IF(ISNUMBER('実質公債費比率（分子）の構造'!L$53),'実質公債費比率（分子）の構造'!L$53,NA())</f>
        <v>1838</v>
      </c>
      <c r="G50" s="136" t="e">
        <f>NA()</f>
        <v>#N/A</v>
      </c>
      <c r="H50" s="136" t="e">
        <f>NA()</f>
        <v>#N/A</v>
      </c>
      <c r="I50" s="136">
        <f>IF(ISNUMBER('実質公債費比率（分子）の構造'!M$53),'実質公債費比率（分子）の構造'!M$53,NA())</f>
        <v>1846</v>
      </c>
      <c r="J50" s="136" t="e">
        <f>NA()</f>
        <v>#N/A</v>
      </c>
      <c r="K50" s="136" t="e">
        <f>NA()</f>
        <v>#N/A</v>
      </c>
      <c r="L50" s="136">
        <f>IF(ISNUMBER('実質公債費比率（分子）の構造'!N$53),'実質公債費比率（分子）の構造'!N$53,NA())</f>
        <v>1819</v>
      </c>
      <c r="M50" s="136" t="e">
        <f>NA()</f>
        <v>#N/A</v>
      </c>
      <c r="N50" s="136" t="e">
        <f>NA()</f>
        <v>#N/A</v>
      </c>
      <c r="O50" s="136">
        <f>IF(ISNUMBER('実質公債費比率（分子）の構造'!O$53),'実質公債費比率（分子）の構造'!O$53,NA())</f>
        <v>1778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39178</v>
      </c>
      <c r="E56" s="135"/>
      <c r="F56" s="135"/>
      <c r="G56" s="135">
        <f>'将来負担比率（分子）の構造'!J$51</f>
        <v>38747</v>
      </c>
      <c r="H56" s="135"/>
      <c r="I56" s="135"/>
      <c r="J56" s="135">
        <f>'将来負担比率（分子）の構造'!K$51</f>
        <v>38546</v>
      </c>
      <c r="K56" s="135"/>
      <c r="L56" s="135"/>
      <c r="M56" s="135">
        <f>'将来負担比率（分子）の構造'!L$51</f>
        <v>38054</v>
      </c>
      <c r="N56" s="135"/>
      <c r="O56" s="135"/>
      <c r="P56" s="135">
        <f>'将来負担比率（分子）の構造'!M$51</f>
        <v>37444</v>
      </c>
    </row>
    <row r="57" spans="1:16">
      <c r="A57" s="135" t="s">
        <v>35</v>
      </c>
      <c r="B57" s="135"/>
      <c r="C57" s="135"/>
      <c r="D57" s="135">
        <f>'将来負担比率（分子）の構造'!I$50</f>
        <v>10471</v>
      </c>
      <c r="E57" s="135"/>
      <c r="F57" s="135"/>
      <c r="G57" s="135">
        <f>'将来負担比率（分子）の構造'!J$50</f>
        <v>8948</v>
      </c>
      <c r="H57" s="135"/>
      <c r="I57" s="135"/>
      <c r="J57" s="135">
        <f>'将来負担比率（分子）の構造'!K$50</f>
        <v>7606</v>
      </c>
      <c r="K57" s="135"/>
      <c r="L57" s="135"/>
      <c r="M57" s="135">
        <f>'将来負担比率（分子）の構造'!L$50</f>
        <v>5759</v>
      </c>
      <c r="N57" s="135"/>
      <c r="O57" s="135"/>
      <c r="P57" s="135">
        <f>'将来負担比率（分子）の構造'!M$50</f>
        <v>4706</v>
      </c>
    </row>
    <row r="58" spans="1:16">
      <c r="A58" s="135" t="s">
        <v>34</v>
      </c>
      <c r="B58" s="135"/>
      <c r="C58" s="135"/>
      <c r="D58" s="135">
        <f>'将来負担比率（分子）の構造'!I$49</f>
        <v>2330</v>
      </c>
      <c r="E58" s="135"/>
      <c r="F58" s="135"/>
      <c r="G58" s="135">
        <f>'将来負担比率（分子）の構造'!J$49</f>
        <v>3011</v>
      </c>
      <c r="H58" s="135"/>
      <c r="I58" s="135"/>
      <c r="J58" s="135">
        <f>'将来負担比率（分子）の構造'!K$49</f>
        <v>4044</v>
      </c>
      <c r="K58" s="135"/>
      <c r="L58" s="135"/>
      <c r="M58" s="135">
        <f>'将来負担比率（分子）の構造'!L$49</f>
        <v>4406</v>
      </c>
      <c r="N58" s="135"/>
      <c r="O58" s="135"/>
      <c r="P58" s="135">
        <f>'将来負担比率（分子）の構造'!M$49</f>
        <v>5073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4632</v>
      </c>
      <c r="C61" s="135"/>
      <c r="D61" s="135"/>
      <c r="E61" s="135">
        <f>'将来負担比率（分子）の構造'!J$46</f>
        <v>4126</v>
      </c>
      <c r="F61" s="135"/>
      <c r="G61" s="135"/>
      <c r="H61" s="135">
        <f>'将来負担比率（分子）の構造'!K$46</f>
        <v>4145</v>
      </c>
      <c r="I61" s="135"/>
      <c r="J61" s="135"/>
      <c r="K61" s="135">
        <f>'将来負担比率（分子）の構造'!L$46</f>
        <v>4057</v>
      </c>
      <c r="L61" s="135"/>
      <c r="M61" s="135"/>
      <c r="N61" s="135">
        <f>'将来負担比率（分子）の構造'!M$46</f>
        <v>3938</v>
      </c>
      <c r="O61" s="135"/>
      <c r="P61" s="135"/>
    </row>
    <row r="62" spans="1:16">
      <c r="A62" s="135" t="s">
        <v>29</v>
      </c>
      <c r="B62" s="135">
        <f>'将来負担比率（分子）の構造'!I$45</f>
        <v>7315</v>
      </c>
      <c r="C62" s="135"/>
      <c r="D62" s="135"/>
      <c r="E62" s="135">
        <f>'将来負担比率（分子）の構造'!J$45</f>
        <v>6994</v>
      </c>
      <c r="F62" s="135"/>
      <c r="G62" s="135"/>
      <c r="H62" s="135">
        <f>'将来負担比率（分子）の構造'!K$45</f>
        <v>6675</v>
      </c>
      <c r="I62" s="135"/>
      <c r="J62" s="135"/>
      <c r="K62" s="135">
        <f>'将来負担比率（分子）の構造'!L$45</f>
        <v>6317</v>
      </c>
      <c r="L62" s="135"/>
      <c r="M62" s="135"/>
      <c r="N62" s="135">
        <f>'将来負担比率（分子）の構造'!M$45</f>
        <v>5384</v>
      </c>
      <c r="O62" s="135"/>
      <c r="P62" s="135"/>
    </row>
    <row r="63" spans="1:16">
      <c r="A63" s="135" t="s">
        <v>28</v>
      </c>
      <c r="B63" s="135">
        <f>'将来負担比率（分子）の構造'!I$44</f>
        <v>275</v>
      </c>
      <c r="C63" s="135"/>
      <c r="D63" s="135"/>
      <c r="E63" s="135">
        <f>'将来負担比率（分子）の構造'!J$44</f>
        <v>227</v>
      </c>
      <c r="F63" s="135"/>
      <c r="G63" s="135"/>
      <c r="H63" s="135">
        <f>'将来負担比率（分子）の構造'!K$44</f>
        <v>195</v>
      </c>
      <c r="I63" s="135"/>
      <c r="J63" s="135"/>
      <c r="K63" s="135">
        <f>'将来負担比率（分子）の構造'!L$44</f>
        <v>173</v>
      </c>
      <c r="L63" s="135"/>
      <c r="M63" s="135"/>
      <c r="N63" s="135">
        <f>'将来負担比率（分子）の構造'!M$44</f>
        <v>260</v>
      </c>
      <c r="O63" s="135"/>
      <c r="P63" s="135"/>
    </row>
    <row r="64" spans="1:16">
      <c r="A64" s="135" t="s">
        <v>27</v>
      </c>
      <c r="B64" s="135">
        <f>'将来負担比率（分子）の構造'!I$43</f>
        <v>11616</v>
      </c>
      <c r="C64" s="135"/>
      <c r="D64" s="135"/>
      <c r="E64" s="135">
        <f>'将来負担比率（分子）の構造'!J$43</f>
        <v>12356</v>
      </c>
      <c r="F64" s="135"/>
      <c r="G64" s="135"/>
      <c r="H64" s="135">
        <f>'将来負担比率（分子）の構造'!K$43</f>
        <v>12678</v>
      </c>
      <c r="I64" s="135"/>
      <c r="J64" s="135"/>
      <c r="K64" s="135">
        <f>'将来負担比率（分子）の構造'!L$43</f>
        <v>12834</v>
      </c>
      <c r="L64" s="135"/>
      <c r="M64" s="135"/>
      <c r="N64" s="135">
        <f>'将来負担比率（分子）の構造'!M$43</f>
        <v>12939</v>
      </c>
      <c r="O64" s="135"/>
      <c r="P64" s="135"/>
    </row>
    <row r="65" spans="1:16">
      <c r="A65" s="135" t="s">
        <v>26</v>
      </c>
      <c r="B65" s="135">
        <f>'将来負担比率（分子）の構造'!I$42</f>
        <v>4559</v>
      </c>
      <c r="C65" s="135"/>
      <c r="D65" s="135"/>
      <c r="E65" s="135">
        <f>'将来負担比率（分子）の構造'!J$42</f>
        <v>3969</v>
      </c>
      <c r="F65" s="135"/>
      <c r="G65" s="135"/>
      <c r="H65" s="135">
        <f>'将来負担比率（分子）の構造'!K$42</f>
        <v>3134</v>
      </c>
      <c r="I65" s="135"/>
      <c r="J65" s="135"/>
      <c r="K65" s="135">
        <f>'将来負担比率（分子）の構造'!L$42</f>
        <v>2484</v>
      </c>
      <c r="L65" s="135"/>
      <c r="M65" s="135"/>
      <c r="N65" s="135">
        <f>'将来負担比率（分子）の構造'!M$42</f>
        <v>1997</v>
      </c>
      <c r="O65" s="135"/>
      <c r="P65" s="135"/>
    </row>
    <row r="66" spans="1:16">
      <c r="A66" s="135" t="s">
        <v>25</v>
      </c>
      <c r="B66" s="135">
        <f>'将来負担比率（分子）の構造'!I$41</f>
        <v>44594</v>
      </c>
      <c r="C66" s="135"/>
      <c r="D66" s="135"/>
      <c r="E66" s="135">
        <f>'将来負担比率（分子）の構造'!J$41</f>
        <v>43596</v>
      </c>
      <c r="F66" s="135"/>
      <c r="G66" s="135"/>
      <c r="H66" s="135">
        <f>'将来負担比率（分子）の構造'!K$41</f>
        <v>42143</v>
      </c>
      <c r="I66" s="135"/>
      <c r="J66" s="135"/>
      <c r="K66" s="135">
        <f>'将来負担比率（分子）の構造'!L$41</f>
        <v>41044</v>
      </c>
      <c r="L66" s="135"/>
      <c r="M66" s="135"/>
      <c r="N66" s="135">
        <f>'将来負担比率（分子）の構造'!M$41</f>
        <v>39442</v>
      </c>
      <c r="O66" s="135"/>
      <c r="P66" s="135"/>
    </row>
    <row r="67" spans="1:16">
      <c r="A67" s="135" t="s">
        <v>63</v>
      </c>
      <c r="B67" s="135" t="e">
        <f>NA()</f>
        <v>#N/A</v>
      </c>
      <c r="C67" s="135">
        <f>IF(ISNUMBER('将来負担比率（分子）の構造'!I$52), IF('将来負担比率（分子）の構造'!I$52 &lt; 0, 0, '将来負担比率（分子）の構造'!I$52), NA())</f>
        <v>21012</v>
      </c>
      <c r="D67" s="135" t="e">
        <f>NA()</f>
        <v>#N/A</v>
      </c>
      <c r="E67" s="135" t="e">
        <f>NA()</f>
        <v>#N/A</v>
      </c>
      <c r="F67" s="135">
        <f>IF(ISNUMBER('将来負担比率（分子）の構造'!J$52), IF('将来負担比率（分子）の構造'!J$52 &lt; 0, 0, '将来負担比率（分子）の構造'!J$52), NA())</f>
        <v>20563</v>
      </c>
      <c r="G67" s="135" t="e">
        <f>NA()</f>
        <v>#N/A</v>
      </c>
      <c r="H67" s="135" t="e">
        <f>NA()</f>
        <v>#N/A</v>
      </c>
      <c r="I67" s="135">
        <f>IF(ISNUMBER('将来負担比率（分子）の構造'!K$52), IF('将来負担比率（分子）の構造'!K$52 &lt; 0, 0, '将来負担比率（分子）の構造'!K$52), NA())</f>
        <v>18773</v>
      </c>
      <c r="J67" s="135" t="e">
        <f>NA()</f>
        <v>#N/A</v>
      </c>
      <c r="K67" s="135" t="e">
        <f>NA()</f>
        <v>#N/A</v>
      </c>
      <c r="L67" s="135">
        <f>IF(ISNUMBER('将来負担比率（分子）の構造'!L$52), IF('将来負担比率（分子）の構造'!L$52 &lt; 0, 0, '将来負担比率（分子）の構造'!L$52), NA())</f>
        <v>18691</v>
      </c>
      <c r="M67" s="135" t="e">
        <f>NA()</f>
        <v>#N/A</v>
      </c>
      <c r="N67" s="135" t="e">
        <f>NA()</f>
        <v>#N/A</v>
      </c>
      <c r="O67" s="135">
        <f>IF(ISNUMBER('将来負担比率（分子）の構造'!M$52), IF('将来負担比率（分子）の構造'!M$52 &lt; 0, 0, '将来負担比率（分子）の構造'!M$52), NA())</f>
        <v>16736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15586207</v>
      </c>
      <c r="S5" s="583"/>
      <c r="T5" s="583"/>
      <c r="U5" s="583"/>
      <c r="V5" s="583"/>
      <c r="W5" s="583"/>
      <c r="X5" s="583"/>
      <c r="Y5" s="584"/>
      <c r="Z5" s="585">
        <v>37</v>
      </c>
      <c r="AA5" s="585"/>
      <c r="AB5" s="585"/>
      <c r="AC5" s="585"/>
      <c r="AD5" s="586">
        <v>14347711</v>
      </c>
      <c r="AE5" s="586"/>
      <c r="AF5" s="586"/>
      <c r="AG5" s="586"/>
      <c r="AH5" s="586"/>
      <c r="AI5" s="586"/>
      <c r="AJ5" s="586"/>
      <c r="AK5" s="586"/>
      <c r="AL5" s="587">
        <v>65.5</v>
      </c>
      <c r="AM5" s="588"/>
      <c r="AN5" s="588"/>
      <c r="AO5" s="589"/>
      <c r="AP5" s="579" t="s">
        <v>207</v>
      </c>
      <c r="AQ5" s="580"/>
      <c r="AR5" s="580"/>
      <c r="AS5" s="580"/>
      <c r="AT5" s="580"/>
      <c r="AU5" s="580"/>
      <c r="AV5" s="580"/>
      <c r="AW5" s="580"/>
      <c r="AX5" s="580"/>
      <c r="AY5" s="580"/>
      <c r="AZ5" s="580"/>
      <c r="BA5" s="580"/>
      <c r="BB5" s="580"/>
      <c r="BC5" s="580"/>
      <c r="BD5" s="580"/>
      <c r="BE5" s="580"/>
      <c r="BF5" s="581"/>
      <c r="BG5" s="593">
        <v>14335560</v>
      </c>
      <c r="BH5" s="594"/>
      <c r="BI5" s="594"/>
      <c r="BJ5" s="594"/>
      <c r="BK5" s="594"/>
      <c r="BL5" s="594"/>
      <c r="BM5" s="594"/>
      <c r="BN5" s="595"/>
      <c r="BO5" s="596">
        <v>92</v>
      </c>
      <c r="BP5" s="596"/>
      <c r="BQ5" s="596"/>
      <c r="BR5" s="596"/>
      <c r="BS5" s="597">
        <v>129912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236798</v>
      </c>
      <c r="S6" s="594"/>
      <c r="T6" s="594"/>
      <c r="U6" s="594"/>
      <c r="V6" s="594"/>
      <c r="W6" s="594"/>
      <c r="X6" s="594"/>
      <c r="Y6" s="595"/>
      <c r="Z6" s="596">
        <v>0.6</v>
      </c>
      <c r="AA6" s="596"/>
      <c r="AB6" s="596"/>
      <c r="AC6" s="596"/>
      <c r="AD6" s="597">
        <v>236798</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14335560</v>
      </c>
      <c r="BH6" s="594"/>
      <c r="BI6" s="594"/>
      <c r="BJ6" s="594"/>
      <c r="BK6" s="594"/>
      <c r="BL6" s="594"/>
      <c r="BM6" s="594"/>
      <c r="BN6" s="595"/>
      <c r="BO6" s="596">
        <v>92</v>
      </c>
      <c r="BP6" s="596"/>
      <c r="BQ6" s="596"/>
      <c r="BR6" s="596"/>
      <c r="BS6" s="597">
        <v>129912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368873</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368843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47638</v>
      </c>
      <c r="S7" s="594"/>
      <c r="T7" s="594"/>
      <c r="U7" s="594"/>
      <c r="V7" s="594"/>
      <c r="W7" s="594"/>
      <c r="X7" s="594"/>
      <c r="Y7" s="595"/>
      <c r="Z7" s="596">
        <v>0.1</v>
      </c>
      <c r="AA7" s="596"/>
      <c r="AB7" s="596"/>
      <c r="AC7" s="596"/>
      <c r="AD7" s="597">
        <v>47638</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7070511</v>
      </c>
      <c r="BH7" s="594"/>
      <c r="BI7" s="594"/>
      <c r="BJ7" s="594"/>
      <c r="BK7" s="594"/>
      <c r="BL7" s="594"/>
      <c r="BM7" s="594"/>
      <c r="BN7" s="595"/>
      <c r="BO7" s="596">
        <v>45.4</v>
      </c>
      <c r="BP7" s="596"/>
      <c r="BQ7" s="596"/>
      <c r="BR7" s="596"/>
      <c r="BS7" s="597">
        <v>129912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5770208</v>
      </c>
      <c r="CS7" s="594"/>
      <c r="CT7" s="594"/>
      <c r="CU7" s="594"/>
      <c r="CV7" s="594"/>
      <c r="CW7" s="594"/>
      <c r="CX7" s="594"/>
      <c r="CY7" s="595"/>
      <c r="CZ7" s="596">
        <v>14.3</v>
      </c>
      <c r="DA7" s="596"/>
      <c r="DB7" s="596"/>
      <c r="DC7" s="596"/>
      <c r="DD7" s="602">
        <v>536956</v>
      </c>
      <c r="DE7" s="594"/>
      <c r="DF7" s="594"/>
      <c r="DG7" s="594"/>
      <c r="DH7" s="594"/>
      <c r="DI7" s="594"/>
      <c r="DJ7" s="594"/>
      <c r="DK7" s="594"/>
      <c r="DL7" s="594"/>
      <c r="DM7" s="594"/>
      <c r="DN7" s="594"/>
      <c r="DO7" s="594"/>
      <c r="DP7" s="595"/>
      <c r="DQ7" s="602">
        <v>4886926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211417</v>
      </c>
      <c r="S8" s="594"/>
      <c r="T8" s="594"/>
      <c r="U8" s="594"/>
      <c r="V8" s="594"/>
      <c r="W8" s="594"/>
      <c r="X8" s="594"/>
      <c r="Y8" s="595"/>
      <c r="Z8" s="596">
        <v>0.5</v>
      </c>
      <c r="AA8" s="596"/>
      <c r="AB8" s="596"/>
      <c r="AC8" s="596"/>
      <c r="AD8" s="597">
        <v>211417</v>
      </c>
      <c r="AE8" s="597"/>
      <c r="AF8" s="597"/>
      <c r="AG8" s="597"/>
      <c r="AH8" s="597"/>
      <c r="AI8" s="597"/>
      <c r="AJ8" s="597"/>
      <c r="AK8" s="597"/>
      <c r="AL8" s="598">
        <v>1</v>
      </c>
      <c r="AM8" s="599"/>
      <c r="AN8" s="599"/>
      <c r="AO8" s="600"/>
      <c r="AP8" s="590" t="s">
        <v>219</v>
      </c>
      <c r="AQ8" s="591"/>
      <c r="AR8" s="591"/>
      <c r="AS8" s="591"/>
      <c r="AT8" s="591"/>
      <c r="AU8" s="591"/>
      <c r="AV8" s="591"/>
      <c r="AW8" s="591"/>
      <c r="AX8" s="591"/>
      <c r="AY8" s="591"/>
      <c r="AZ8" s="591"/>
      <c r="BA8" s="591"/>
      <c r="BB8" s="591"/>
      <c r="BC8" s="591"/>
      <c r="BD8" s="591"/>
      <c r="BE8" s="591"/>
      <c r="BF8" s="592"/>
      <c r="BG8" s="593">
        <v>185891</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15384560</v>
      </c>
      <c r="CS8" s="594"/>
      <c r="CT8" s="594"/>
      <c r="CU8" s="594"/>
      <c r="CV8" s="594"/>
      <c r="CW8" s="594"/>
      <c r="CX8" s="594"/>
      <c r="CY8" s="595"/>
      <c r="CZ8" s="596">
        <v>38.1</v>
      </c>
      <c r="DA8" s="596"/>
      <c r="DB8" s="596"/>
      <c r="DC8" s="596"/>
      <c r="DD8" s="602">
        <v>170011</v>
      </c>
      <c r="DE8" s="594"/>
      <c r="DF8" s="594"/>
      <c r="DG8" s="594"/>
      <c r="DH8" s="594"/>
      <c r="DI8" s="594"/>
      <c r="DJ8" s="594"/>
      <c r="DK8" s="594"/>
      <c r="DL8" s="594"/>
      <c r="DM8" s="594"/>
      <c r="DN8" s="594"/>
      <c r="DO8" s="594"/>
      <c r="DP8" s="595"/>
      <c r="DQ8" s="602">
        <v>7316458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115052</v>
      </c>
      <c r="S9" s="594"/>
      <c r="T9" s="594"/>
      <c r="U9" s="594"/>
      <c r="V9" s="594"/>
      <c r="W9" s="594"/>
      <c r="X9" s="594"/>
      <c r="Y9" s="595"/>
      <c r="Z9" s="596">
        <v>0.3</v>
      </c>
      <c r="AA9" s="596"/>
      <c r="AB9" s="596"/>
      <c r="AC9" s="596"/>
      <c r="AD9" s="597">
        <v>115052</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5779427</v>
      </c>
      <c r="BH9" s="594"/>
      <c r="BI9" s="594"/>
      <c r="BJ9" s="594"/>
      <c r="BK9" s="594"/>
      <c r="BL9" s="594"/>
      <c r="BM9" s="594"/>
      <c r="BN9" s="595"/>
      <c r="BO9" s="596">
        <v>37.1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3727923</v>
      </c>
      <c r="CS9" s="594"/>
      <c r="CT9" s="594"/>
      <c r="CU9" s="594"/>
      <c r="CV9" s="594"/>
      <c r="CW9" s="594"/>
      <c r="CX9" s="594"/>
      <c r="CY9" s="595"/>
      <c r="CZ9" s="596">
        <v>9.1999999999999993</v>
      </c>
      <c r="DA9" s="596"/>
      <c r="DB9" s="596"/>
      <c r="DC9" s="596"/>
      <c r="DD9" s="602">
        <v>40114</v>
      </c>
      <c r="DE9" s="594"/>
      <c r="DF9" s="594"/>
      <c r="DG9" s="594"/>
      <c r="DH9" s="594"/>
      <c r="DI9" s="594"/>
      <c r="DJ9" s="594"/>
      <c r="DK9" s="594"/>
      <c r="DL9" s="594"/>
      <c r="DM9" s="594"/>
      <c r="DN9" s="594"/>
      <c r="DO9" s="594"/>
      <c r="DP9" s="595"/>
      <c r="DQ9" s="602">
        <v>2587752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1204477</v>
      </c>
      <c r="S10" s="594"/>
      <c r="T10" s="594"/>
      <c r="U10" s="594"/>
      <c r="V10" s="594"/>
      <c r="W10" s="594"/>
      <c r="X10" s="594"/>
      <c r="Y10" s="595"/>
      <c r="Z10" s="596">
        <v>2.9</v>
      </c>
      <c r="AA10" s="596"/>
      <c r="AB10" s="596"/>
      <c r="AC10" s="596"/>
      <c r="AD10" s="597">
        <v>1204477</v>
      </c>
      <c r="AE10" s="597"/>
      <c r="AF10" s="597"/>
      <c r="AG10" s="597"/>
      <c r="AH10" s="597"/>
      <c r="AI10" s="597"/>
      <c r="AJ10" s="597"/>
      <c r="AK10" s="597"/>
      <c r="AL10" s="598">
        <v>5.5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301951</v>
      </c>
      <c r="BH10" s="594"/>
      <c r="BI10" s="594"/>
      <c r="BJ10" s="594"/>
      <c r="BK10" s="594"/>
      <c r="BL10" s="594"/>
      <c r="BM10" s="594"/>
      <c r="BN10" s="595"/>
      <c r="BO10" s="596">
        <v>1.9</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53083</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53083</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803242</v>
      </c>
      <c r="BH11" s="594"/>
      <c r="BI11" s="594"/>
      <c r="BJ11" s="594"/>
      <c r="BK11" s="594"/>
      <c r="BL11" s="594"/>
      <c r="BM11" s="594"/>
      <c r="BN11" s="595"/>
      <c r="BO11" s="596">
        <v>5.2</v>
      </c>
      <c r="BP11" s="596"/>
      <c r="BQ11" s="596"/>
      <c r="BR11" s="596"/>
      <c r="BS11" s="602">
        <v>129912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213205</v>
      </c>
      <c r="CS11" s="594"/>
      <c r="CT11" s="594"/>
      <c r="CU11" s="594"/>
      <c r="CV11" s="594"/>
      <c r="CW11" s="594"/>
      <c r="CX11" s="594"/>
      <c r="CY11" s="595"/>
      <c r="CZ11" s="596">
        <v>0.5</v>
      </c>
      <c r="DA11" s="596"/>
      <c r="DB11" s="596"/>
      <c r="DC11" s="596"/>
      <c r="DD11" s="602">
        <v>76487</v>
      </c>
      <c r="DE11" s="594"/>
      <c r="DF11" s="594"/>
      <c r="DG11" s="594"/>
      <c r="DH11" s="594"/>
      <c r="DI11" s="594"/>
      <c r="DJ11" s="594"/>
      <c r="DK11" s="594"/>
      <c r="DL11" s="594"/>
      <c r="DM11" s="594"/>
      <c r="DN11" s="594"/>
      <c r="DO11" s="594"/>
      <c r="DP11" s="595"/>
      <c r="DQ11" s="602">
        <v>181095</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6223422</v>
      </c>
      <c r="BH12" s="594"/>
      <c r="BI12" s="594"/>
      <c r="BJ12" s="594"/>
      <c r="BK12" s="594"/>
      <c r="BL12" s="594"/>
      <c r="BM12" s="594"/>
      <c r="BN12" s="595"/>
      <c r="BO12" s="596">
        <v>39.9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1137721</v>
      </c>
      <c r="CS12" s="594"/>
      <c r="CT12" s="594"/>
      <c r="CU12" s="594"/>
      <c r="CV12" s="594"/>
      <c r="CW12" s="594"/>
      <c r="CX12" s="594"/>
      <c r="CY12" s="595"/>
      <c r="CZ12" s="596">
        <v>2.8</v>
      </c>
      <c r="DA12" s="596"/>
      <c r="DB12" s="596"/>
      <c r="DC12" s="596"/>
      <c r="DD12" s="602" t="s">
        <v>220</v>
      </c>
      <c r="DE12" s="594"/>
      <c r="DF12" s="594"/>
      <c r="DG12" s="594"/>
      <c r="DH12" s="594"/>
      <c r="DI12" s="594"/>
      <c r="DJ12" s="594"/>
      <c r="DK12" s="594"/>
      <c r="DL12" s="594"/>
      <c r="DM12" s="594"/>
      <c r="DN12" s="594"/>
      <c r="DO12" s="594"/>
      <c r="DP12" s="595"/>
      <c r="DQ12" s="602">
        <v>265151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31168</v>
      </c>
      <c r="S13" s="594"/>
      <c r="T13" s="594"/>
      <c r="U13" s="594"/>
      <c r="V13" s="594"/>
      <c r="W13" s="594"/>
      <c r="X13" s="594"/>
      <c r="Y13" s="595"/>
      <c r="Z13" s="596">
        <v>0.1</v>
      </c>
      <c r="AA13" s="596"/>
      <c r="AB13" s="596"/>
      <c r="AC13" s="596"/>
      <c r="AD13" s="597">
        <v>31168</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6161830</v>
      </c>
      <c r="BH13" s="594"/>
      <c r="BI13" s="594"/>
      <c r="BJ13" s="594"/>
      <c r="BK13" s="594"/>
      <c r="BL13" s="594"/>
      <c r="BM13" s="594"/>
      <c r="BN13" s="595"/>
      <c r="BO13" s="596">
        <v>39.5</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3787617</v>
      </c>
      <c r="CS13" s="594"/>
      <c r="CT13" s="594"/>
      <c r="CU13" s="594"/>
      <c r="CV13" s="594"/>
      <c r="CW13" s="594"/>
      <c r="CX13" s="594"/>
      <c r="CY13" s="595"/>
      <c r="CZ13" s="596">
        <v>9.4</v>
      </c>
      <c r="DA13" s="596"/>
      <c r="DB13" s="596"/>
      <c r="DC13" s="596"/>
      <c r="DD13" s="602">
        <v>1838189</v>
      </c>
      <c r="DE13" s="594"/>
      <c r="DF13" s="594"/>
      <c r="DG13" s="594"/>
      <c r="DH13" s="594"/>
      <c r="DI13" s="594"/>
      <c r="DJ13" s="594"/>
      <c r="DK13" s="594"/>
      <c r="DL13" s="594"/>
      <c r="DM13" s="594"/>
      <c r="DN13" s="594"/>
      <c r="DO13" s="594"/>
      <c r="DP13" s="595"/>
      <c r="DQ13" s="602">
        <v>2382768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195423</v>
      </c>
      <c r="BH14" s="594"/>
      <c r="BI14" s="594"/>
      <c r="BJ14" s="594"/>
      <c r="BK14" s="594"/>
      <c r="BL14" s="594"/>
      <c r="BM14" s="594"/>
      <c r="BN14" s="595"/>
      <c r="BO14" s="596">
        <v>1.3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1322774</v>
      </c>
      <c r="CS14" s="594"/>
      <c r="CT14" s="594"/>
      <c r="CU14" s="594"/>
      <c r="CV14" s="594"/>
      <c r="CW14" s="594"/>
      <c r="CX14" s="594"/>
      <c r="CY14" s="595"/>
      <c r="CZ14" s="596">
        <v>3.3</v>
      </c>
      <c r="DA14" s="596"/>
      <c r="DB14" s="596"/>
      <c r="DC14" s="596"/>
      <c r="DD14" s="602">
        <v>8077</v>
      </c>
      <c r="DE14" s="594"/>
      <c r="DF14" s="594"/>
      <c r="DG14" s="594"/>
      <c r="DH14" s="594"/>
      <c r="DI14" s="594"/>
      <c r="DJ14" s="594"/>
      <c r="DK14" s="594"/>
      <c r="DL14" s="594"/>
      <c r="DM14" s="594"/>
      <c r="DN14" s="594"/>
      <c r="DO14" s="594"/>
      <c r="DP14" s="595"/>
      <c r="DQ14" s="602">
        <v>1312895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70055</v>
      </c>
      <c r="S15" s="594"/>
      <c r="T15" s="594"/>
      <c r="U15" s="594"/>
      <c r="V15" s="594"/>
      <c r="W15" s="594"/>
      <c r="X15" s="594"/>
      <c r="Y15" s="595"/>
      <c r="Z15" s="596">
        <v>0.2</v>
      </c>
      <c r="AA15" s="596"/>
      <c r="AB15" s="596"/>
      <c r="AC15" s="596"/>
      <c r="AD15" s="597">
        <v>70055</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846204</v>
      </c>
      <c r="BH15" s="594"/>
      <c r="BI15" s="594"/>
      <c r="BJ15" s="594"/>
      <c r="BK15" s="594"/>
      <c r="BL15" s="594"/>
      <c r="BM15" s="594"/>
      <c r="BN15" s="595"/>
      <c r="BO15" s="596">
        <v>5.4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3489903</v>
      </c>
      <c r="CS15" s="594"/>
      <c r="CT15" s="594"/>
      <c r="CU15" s="594"/>
      <c r="CV15" s="594"/>
      <c r="CW15" s="594"/>
      <c r="CX15" s="594"/>
      <c r="CY15" s="595"/>
      <c r="CZ15" s="596">
        <v>8.6</v>
      </c>
      <c r="DA15" s="596"/>
      <c r="DB15" s="596"/>
      <c r="DC15" s="596"/>
      <c r="DD15" s="602">
        <v>436087</v>
      </c>
      <c r="DE15" s="594"/>
      <c r="DF15" s="594"/>
      <c r="DG15" s="594"/>
      <c r="DH15" s="594"/>
      <c r="DI15" s="594"/>
      <c r="DJ15" s="594"/>
      <c r="DK15" s="594"/>
      <c r="DL15" s="594"/>
      <c r="DM15" s="594"/>
      <c r="DN15" s="594"/>
      <c r="DO15" s="594"/>
      <c r="DP15" s="595"/>
      <c r="DQ15" s="602">
        <v>2840914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6440678</v>
      </c>
      <c r="S16" s="594"/>
      <c r="T16" s="594"/>
      <c r="U16" s="594"/>
      <c r="V16" s="594"/>
      <c r="W16" s="594"/>
      <c r="X16" s="594"/>
      <c r="Y16" s="595"/>
      <c r="Z16" s="596">
        <v>15.3</v>
      </c>
      <c r="AA16" s="596"/>
      <c r="AB16" s="596"/>
      <c r="AC16" s="596"/>
      <c r="AD16" s="597">
        <v>5463546</v>
      </c>
      <c r="AE16" s="597"/>
      <c r="AF16" s="597"/>
      <c r="AG16" s="597"/>
      <c r="AH16" s="597"/>
      <c r="AI16" s="597"/>
      <c r="AJ16" s="597"/>
      <c r="AK16" s="597"/>
      <c r="AL16" s="598">
        <v>24.9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5463546</v>
      </c>
      <c r="S17" s="594"/>
      <c r="T17" s="594"/>
      <c r="U17" s="594"/>
      <c r="V17" s="594"/>
      <c r="W17" s="594"/>
      <c r="X17" s="594"/>
      <c r="Y17" s="595"/>
      <c r="Z17" s="596">
        <v>13</v>
      </c>
      <c r="AA17" s="596"/>
      <c r="AB17" s="596"/>
      <c r="AC17" s="596"/>
      <c r="AD17" s="597">
        <v>5463546</v>
      </c>
      <c r="AE17" s="597"/>
      <c r="AF17" s="597"/>
      <c r="AG17" s="597"/>
      <c r="AH17" s="597"/>
      <c r="AI17" s="597"/>
      <c r="AJ17" s="597"/>
      <c r="AK17" s="597"/>
      <c r="AL17" s="598">
        <v>24.9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5118777</v>
      </c>
      <c r="CS17" s="594"/>
      <c r="CT17" s="594"/>
      <c r="CU17" s="594"/>
      <c r="CV17" s="594"/>
      <c r="CW17" s="594"/>
      <c r="CX17" s="594"/>
      <c r="CY17" s="595"/>
      <c r="CZ17" s="596">
        <v>12.7</v>
      </c>
      <c r="DA17" s="596"/>
      <c r="DB17" s="596"/>
      <c r="DC17" s="596"/>
      <c r="DD17" s="602" t="s">
        <v>220</v>
      </c>
      <c r="DE17" s="594"/>
      <c r="DF17" s="594"/>
      <c r="DG17" s="594"/>
      <c r="DH17" s="594"/>
      <c r="DI17" s="594"/>
      <c r="DJ17" s="594"/>
      <c r="DK17" s="594"/>
      <c r="DL17" s="594"/>
      <c r="DM17" s="594"/>
      <c r="DN17" s="594"/>
      <c r="DO17" s="594"/>
      <c r="DP17" s="595"/>
      <c r="DQ17" s="602">
        <v>4936286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977132</v>
      </c>
      <c r="S18" s="594"/>
      <c r="T18" s="594"/>
      <c r="U18" s="594"/>
      <c r="V18" s="594"/>
      <c r="W18" s="594"/>
      <c r="X18" s="594"/>
      <c r="Y18" s="595"/>
      <c r="Z18" s="596">
        <v>2.2999999999999998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1250647</v>
      </c>
      <c r="BH19" s="594"/>
      <c r="BI19" s="594"/>
      <c r="BJ19" s="594"/>
      <c r="BK19" s="594"/>
      <c r="BL19" s="594"/>
      <c r="BM19" s="594"/>
      <c r="BN19" s="595"/>
      <c r="BO19" s="596">
        <v>8</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23943490</v>
      </c>
      <c r="S20" s="594"/>
      <c r="T20" s="594"/>
      <c r="U20" s="594"/>
      <c r="V20" s="594"/>
      <c r="W20" s="594"/>
      <c r="X20" s="594"/>
      <c r="Y20" s="595"/>
      <c r="Z20" s="596">
        <v>56.8</v>
      </c>
      <c r="AA20" s="596"/>
      <c r="AB20" s="596"/>
      <c r="AC20" s="596"/>
      <c r="AD20" s="597">
        <v>21727862</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1250647</v>
      </c>
      <c r="BH20" s="594"/>
      <c r="BI20" s="594"/>
      <c r="BJ20" s="594"/>
      <c r="BK20" s="594"/>
      <c r="BL20" s="594"/>
      <c r="BM20" s="594"/>
      <c r="BN20" s="595"/>
      <c r="BO20" s="596">
        <v>8</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40374644</v>
      </c>
      <c r="CS20" s="594"/>
      <c r="CT20" s="594"/>
      <c r="CU20" s="594"/>
      <c r="CV20" s="594"/>
      <c r="CW20" s="594"/>
      <c r="CX20" s="594"/>
      <c r="CY20" s="595"/>
      <c r="CZ20" s="596">
        <v>100</v>
      </c>
      <c r="DA20" s="596"/>
      <c r="DB20" s="596"/>
      <c r="DC20" s="596"/>
      <c r="DD20" s="602">
        <v>3105921</v>
      </c>
      <c r="DE20" s="594"/>
      <c r="DF20" s="594"/>
      <c r="DG20" s="594"/>
      <c r="DH20" s="594"/>
      <c r="DI20" s="594"/>
      <c r="DJ20" s="594"/>
      <c r="DK20" s="594"/>
      <c r="DL20" s="594"/>
      <c r="DM20" s="594"/>
      <c r="DN20" s="594"/>
      <c r="DO20" s="594"/>
      <c r="DP20" s="595"/>
      <c r="DQ20" s="602">
        <v>27132171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16095</v>
      </c>
      <c r="S21" s="594"/>
      <c r="T21" s="594"/>
      <c r="U21" s="594"/>
      <c r="V21" s="594"/>
      <c r="W21" s="594"/>
      <c r="X21" s="594"/>
      <c r="Y21" s="595"/>
      <c r="Z21" s="596">
        <v>0</v>
      </c>
      <c r="AA21" s="596"/>
      <c r="AB21" s="596"/>
      <c r="AC21" s="596"/>
      <c r="AD21" s="597">
        <v>16095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12151</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470640</v>
      </c>
      <c r="S22" s="594"/>
      <c r="T22" s="594"/>
      <c r="U22" s="594"/>
      <c r="V22" s="594"/>
      <c r="W22" s="594"/>
      <c r="X22" s="594"/>
      <c r="Y22" s="595"/>
      <c r="Z22" s="596">
        <v>1.1000000000000001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815466</v>
      </c>
      <c r="S23" s="594"/>
      <c r="T23" s="594"/>
      <c r="U23" s="594"/>
      <c r="V23" s="594"/>
      <c r="W23" s="594"/>
      <c r="X23" s="594"/>
      <c r="Y23" s="595"/>
      <c r="Z23" s="596">
        <v>1.9</v>
      </c>
      <c r="AA23" s="596"/>
      <c r="AB23" s="596"/>
      <c r="AC23" s="596"/>
      <c r="AD23" s="597">
        <v>44301</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1238496</v>
      </c>
      <c r="BH23" s="594"/>
      <c r="BI23" s="594"/>
      <c r="BJ23" s="594"/>
      <c r="BK23" s="594"/>
      <c r="BL23" s="594"/>
      <c r="BM23" s="594"/>
      <c r="BN23" s="595"/>
      <c r="BO23" s="596">
        <v>7.9</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465709</v>
      </c>
      <c r="S24" s="594"/>
      <c r="T24" s="594"/>
      <c r="U24" s="594"/>
      <c r="V24" s="594"/>
      <c r="W24" s="594"/>
      <c r="X24" s="594"/>
      <c r="Y24" s="595"/>
      <c r="Z24" s="596">
        <v>1.1000000000000001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21902537</v>
      </c>
      <c r="CS24" s="583"/>
      <c r="CT24" s="583"/>
      <c r="CU24" s="583"/>
      <c r="CV24" s="583"/>
      <c r="CW24" s="583"/>
      <c r="CX24" s="583"/>
      <c r="CY24" s="584"/>
      <c r="CZ24" s="622">
        <v>54.2</v>
      </c>
      <c r="DA24" s="623"/>
      <c r="DB24" s="623"/>
      <c r="DC24" s="624"/>
      <c r="DD24" s="621">
        <v>13933136</v>
      </c>
      <c r="DE24" s="583"/>
      <c r="DF24" s="583"/>
      <c r="DG24" s="583"/>
      <c r="DH24" s="583"/>
      <c r="DI24" s="583"/>
      <c r="DJ24" s="583"/>
      <c r="DK24" s="584"/>
      <c r="DL24" s="621">
        <v>13369886</v>
      </c>
      <c r="DM24" s="583"/>
      <c r="DN24" s="583"/>
      <c r="DO24" s="583"/>
      <c r="DP24" s="583"/>
      <c r="DQ24" s="583"/>
      <c r="DR24" s="583"/>
      <c r="DS24" s="583"/>
      <c r="DT24" s="583"/>
      <c r="DU24" s="583"/>
      <c r="DV24" s="584"/>
      <c r="DW24" s="587">
        <v>55.7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6230265</v>
      </c>
      <c r="S25" s="594"/>
      <c r="T25" s="594"/>
      <c r="U25" s="594"/>
      <c r="V25" s="594"/>
      <c r="W25" s="594"/>
      <c r="X25" s="594"/>
      <c r="Y25" s="595"/>
      <c r="Z25" s="596">
        <v>14.8</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7200331</v>
      </c>
      <c r="CS25" s="613"/>
      <c r="CT25" s="613"/>
      <c r="CU25" s="613"/>
      <c r="CV25" s="613"/>
      <c r="CW25" s="613"/>
      <c r="CX25" s="613"/>
      <c r="CY25" s="614"/>
      <c r="CZ25" s="627">
        <v>17.8</v>
      </c>
      <c r="DA25" s="628"/>
      <c r="DB25" s="628"/>
      <c r="DC25" s="629"/>
      <c r="DD25" s="602">
        <v>6179437</v>
      </c>
      <c r="DE25" s="613"/>
      <c r="DF25" s="613"/>
      <c r="DG25" s="613"/>
      <c r="DH25" s="613"/>
      <c r="DI25" s="613"/>
      <c r="DJ25" s="613"/>
      <c r="DK25" s="614"/>
      <c r="DL25" s="602">
        <v>5631328</v>
      </c>
      <c r="DM25" s="613"/>
      <c r="DN25" s="613"/>
      <c r="DO25" s="613"/>
      <c r="DP25" s="613"/>
      <c r="DQ25" s="613"/>
      <c r="DR25" s="613"/>
      <c r="DS25" s="613"/>
      <c r="DT25" s="613"/>
      <c r="DU25" s="613"/>
      <c r="DV25" s="614"/>
      <c r="DW25" s="598">
        <v>23.4</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4695051</v>
      </c>
      <c r="CS26" s="594"/>
      <c r="CT26" s="594"/>
      <c r="CU26" s="594"/>
      <c r="CV26" s="594"/>
      <c r="CW26" s="594"/>
      <c r="CX26" s="594"/>
      <c r="CY26" s="595"/>
      <c r="CZ26" s="627">
        <v>11.6</v>
      </c>
      <c r="DA26" s="628"/>
      <c r="DB26" s="628"/>
      <c r="DC26" s="629"/>
      <c r="DD26" s="602">
        <v>4148394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2288034</v>
      </c>
      <c r="S27" s="594"/>
      <c r="T27" s="594"/>
      <c r="U27" s="594"/>
      <c r="V27" s="594"/>
      <c r="W27" s="594"/>
      <c r="X27" s="594"/>
      <c r="Y27" s="595"/>
      <c r="Z27" s="596">
        <v>5.4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15586207</v>
      </c>
      <c r="BH27" s="594"/>
      <c r="BI27" s="594"/>
      <c r="BJ27" s="594"/>
      <c r="BK27" s="594"/>
      <c r="BL27" s="594"/>
      <c r="BM27" s="594"/>
      <c r="BN27" s="595"/>
      <c r="BO27" s="596">
        <v>100</v>
      </c>
      <c r="BP27" s="596"/>
      <c r="BQ27" s="596"/>
      <c r="BR27" s="596"/>
      <c r="BS27" s="602">
        <v>129912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9656573</v>
      </c>
      <c r="CS27" s="613"/>
      <c r="CT27" s="613"/>
      <c r="CU27" s="613"/>
      <c r="CV27" s="613"/>
      <c r="CW27" s="613"/>
      <c r="CX27" s="613"/>
      <c r="CY27" s="614"/>
      <c r="CZ27" s="627">
        <v>23.9</v>
      </c>
      <c r="DA27" s="628"/>
      <c r="DB27" s="628"/>
      <c r="DC27" s="629"/>
      <c r="DD27" s="602">
        <v>2817917</v>
      </c>
      <c r="DE27" s="613"/>
      <c r="DF27" s="613"/>
      <c r="DG27" s="613"/>
      <c r="DH27" s="613"/>
      <c r="DI27" s="613"/>
      <c r="DJ27" s="613"/>
      <c r="DK27" s="614"/>
      <c r="DL27" s="602">
        <v>2802776</v>
      </c>
      <c r="DM27" s="613"/>
      <c r="DN27" s="613"/>
      <c r="DO27" s="613"/>
      <c r="DP27" s="613"/>
      <c r="DQ27" s="613"/>
      <c r="DR27" s="613"/>
      <c r="DS27" s="613"/>
      <c r="DT27" s="613"/>
      <c r="DU27" s="613"/>
      <c r="DV27" s="614"/>
      <c r="DW27" s="598">
        <v>11.7</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437087</v>
      </c>
      <c r="S28" s="594"/>
      <c r="T28" s="594"/>
      <c r="U28" s="594"/>
      <c r="V28" s="594"/>
      <c r="W28" s="594"/>
      <c r="X28" s="594"/>
      <c r="Y28" s="595"/>
      <c r="Z28" s="596">
        <v>1</v>
      </c>
      <c r="AA28" s="596"/>
      <c r="AB28" s="596"/>
      <c r="AC28" s="596"/>
      <c r="AD28" s="597">
        <v>120497</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5045633</v>
      </c>
      <c r="CS28" s="594"/>
      <c r="CT28" s="594"/>
      <c r="CU28" s="594"/>
      <c r="CV28" s="594"/>
      <c r="CW28" s="594"/>
      <c r="CX28" s="594"/>
      <c r="CY28" s="595"/>
      <c r="CZ28" s="627">
        <v>12.5</v>
      </c>
      <c r="DA28" s="628"/>
      <c r="DB28" s="628"/>
      <c r="DC28" s="629"/>
      <c r="DD28" s="602">
        <v>4935782</v>
      </c>
      <c r="DE28" s="594"/>
      <c r="DF28" s="594"/>
      <c r="DG28" s="594"/>
      <c r="DH28" s="594"/>
      <c r="DI28" s="594"/>
      <c r="DJ28" s="594"/>
      <c r="DK28" s="595"/>
      <c r="DL28" s="602">
        <v>4935782</v>
      </c>
      <c r="DM28" s="594"/>
      <c r="DN28" s="594"/>
      <c r="DO28" s="594"/>
      <c r="DP28" s="594"/>
      <c r="DQ28" s="594"/>
      <c r="DR28" s="594"/>
      <c r="DS28" s="594"/>
      <c r="DT28" s="594"/>
      <c r="DU28" s="594"/>
      <c r="DV28" s="595"/>
      <c r="DW28" s="598">
        <v>20.5</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1392</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5045633</v>
      </c>
      <c r="CS29" s="613"/>
      <c r="CT29" s="613"/>
      <c r="CU29" s="613"/>
      <c r="CV29" s="613"/>
      <c r="CW29" s="613"/>
      <c r="CX29" s="613"/>
      <c r="CY29" s="614"/>
      <c r="CZ29" s="627">
        <v>12.5</v>
      </c>
      <c r="DA29" s="628"/>
      <c r="DB29" s="628"/>
      <c r="DC29" s="629"/>
      <c r="DD29" s="602">
        <v>4935782</v>
      </c>
      <c r="DE29" s="613"/>
      <c r="DF29" s="613"/>
      <c r="DG29" s="613"/>
      <c r="DH29" s="613"/>
      <c r="DI29" s="613"/>
      <c r="DJ29" s="613"/>
      <c r="DK29" s="614"/>
      <c r="DL29" s="602">
        <v>4935782</v>
      </c>
      <c r="DM29" s="613"/>
      <c r="DN29" s="613"/>
      <c r="DO29" s="613"/>
      <c r="DP29" s="613"/>
      <c r="DQ29" s="613"/>
      <c r="DR29" s="613"/>
      <c r="DS29" s="613"/>
      <c r="DT29" s="613"/>
      <c r="DU29" s="613"/>
      <c r="DV29" s="614"/>
      <c r="DW29" s="598">
        <v>20.5</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680611</v>
      </c>
      <c r="S30" s="594"/>
      <c r="T30" s="594"/>
      <c r="U30" s="594"/>
      <c r="V30" s="594"/>
      <c r="W30" s="594"/>
      <c r="X30" s="594"/>
      <c r="Y30" s="595"/>
      <c r="Z30" s="596">
        <v>1.6</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98.7</v>
      </c>
      <c r="BH30" s="652"/>
      <c r="BI30" s="652"/>
      <c r="BJ30" s="652"/>
      <c r="BK30" s="652"/>
      <c r="BL30" s="652"/>
      <c r="BM30" s="588">
        <v>94.2</v>
      </c>
      <c r="BN30" s="652"/>
      <c r="BO30" s="652"/>
      <c r="BP30" s="652"/>
      <c r="BQ30" s="653"/>
      <c r="BR30" s="651">
        <v>98.8</v>
      </c>
      <c r="BS30" s="652"/>
      <c r="BT30" s="652"/>
      <c r="BU30" s="652"/>
      <c r="BV30" s="652"/>
      <c r="BW30" s="652"/>
      <c r="BX30" s="588">
        <v>93.7</v>
      </c>
      <c r="BY30" s="652"/>
      <c r="BZ30" s="652"/>
      <c r="CA30" s="652"/>
      <c r="CB30" s="653"/>
      <c r="CD30" s="656"/>
      <c r="CE30" s="657"/>
      <c r="CF30" s="607" t="s">
        <v>292</v>
      </c>
      <c r="CG30" s="608"/>
      <c r="CH30" s="608"/>
      <c r="CI30" s="608"/>
      <c r="CJ30" s="608"/>
      <c r="CK30" s="608"/>
      <c r="CL30" s="608"/>
      <c r="CM30" s="608"/>
      <c r="CN30" s="608"/>
      <c r="CO30" s="608"/>
      <c r="CP30" s="608"/>
      <c r="CQ30" s="609"/>
      <c r="CR30" s="593">
        <v>4513245</v>
      </c>
      <c r="CS30" s="594"/>
      <c r="CT30" s="594"/>
      <c r="CU30" s="594"/>
      <c r="CV30" s="594"/>
      <c r="CW30" s="594"/>
      <c r="CX30" s="594"/>
      <c r="CY30" s="595"/>
      <c r="CZ30" s="627">
        <v>11.2</v>
      </c>
      <c r="DA30" s="628"/>
      <c r="DB30" s="628"/>
      <c r="DC30" s="629"/>
      <c r="DD30" s="602">
        <v>4406060</v>
      </c>
      <c r="DE30" s="594"/>
      <c r="DF30" s="594"/>
      <c r="DG30" s="594"/>
      <c r="DH30" s="594"/>
      <c r="DI30" s="594"/>
      <c r="DJ30" s="594"/>
      <c r="DK30" s="595"/>
      <c r="DL30" s="602">
        <v>4406060</v>
      </c>
      <c r="DM30" s="594"/>
      <c r="DN30" s="594"/>
      <c r="DO30" s="594"/>
      <c r="DP30" s="594"/>
      <c r="DQ30" s="594"/>
      <c r="DR30" s="594"/>
      <c r="DS30" s="594"/>
      <c r="DT30" s="594"/>
      <c r="DU30" s="594"/>
      <c r="DV30" s="595"/>
      <c r="DW30" s="598">
        <v>18.3</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1876742</v>
      </c>
      <c r="S31" s="594"/>
      <c r="T31" s="594"/>
      <c r="U31" s="594"/>
      <c r="V31" s="594"/>
      <c r="W31" s="594"/>
      <c r="X31" s="594"/>
      <c r="Y31" s="595"/>
      <c r="Z31" s="596">
        <v>4.4000000000000004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13"/>
      <c r="BI31" s="613"/>
      <c r="BJ31" s="613"/>
      <c r="BK31" s="613"/>
      <c r="BL31" s="613"/>
      <c r="BM31" s="599">
        <v>95.3</v>
      </c>
      <c r="BN31" s="649"/>
      <c r="BO31" s="649"/>
      <c r="BP31" s="649"/>
      <c r="BQ31" s="650"/>
      <c r="BR31" s="648">
        <v>98.8</v>
      </c>
      <c r="BS31" s="613"/>
      <c r="BT31" s="613"/>
      <c r="BU31" s="613"/>
      <c r="BV31" s="613"/>
      <c r="BW31" s="613"/>
      <c r="BX31" s="599">
        <v>94.9</v>
      </c>
      <c r="BY31" s="649"/>
      <c r="BZ31" s="649"/>
      <c r="CA31" s="649"/>
      <c r="CB31" s="650"/>
      <c r="CD31" s="656"/>
      <c r="CE31" s="657"/>
      <c r="CF31" s="607" t="s">
        <v>296</v>
      </c>
      <c r="CG31" s="608"/>
      <c r="CH31" s="608"/>
      <c r="CI31" s="608"/>
      <c r="CJ31" s="608"/>
      <c r="CK31" s="608"/>
      <c r="CL31" s="608"/>
      <c r="CM31" s="608"/>
      <c r="CN31" s="608"/>
      <c r="CO31" s="608"/>
      <c r="CP31" s="608"/>
      <c r="CQ31" s="609"/>
      <c r="CR31" s="593">
        <v>532388</v>
      </c>
      <c r="CS31" s="613"/>
      <c r="CT31" s="613"/>
      <c r="CU31" s="613"/>
      <c r="CV31" s="613"/>
      <c r="CW31" s="613"/>
      <c r="CX31" s="613"/>
      <c r="CY31" s="614"/>
      <c r="CZ31" s="627">
        <v>1.3</v>
      </c>
      <c r="DA31" s="628"/>
      <c r="DB31" s="628"/>
      <c r="DC31" s="629"/>
      <c r="DD31" s="602">
        <v>529722</v>
      </c>
      <c r="DE31" s="613"/>
      <c r="DF31" s="613"/>
      <c r="DG31" s="613"/>
      <c r="DH31" s="613"/>
      <c r="DI31" s="613"/>
      <c r="DJ31" s="613"/>
      <c r="DK31" s="614"/>
      <c r="DL31" s="602">
        <v>529722</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2040068</v>
      </c>
      <c r="S32" s="594"/>
      <c r="T32" s="594"/>
      <c r="U32" s="594"/>
      <c r="V32" s="594"/>
      <c r="W32" s="594"/>
      <c r="X32" s="594"/>
      <c r="Y32" s="595"/>
      <c r="Z32" s="596">
        <v>4.8</v>
      </c>
      <c r="AA32" s="596"/>
      <c r="AB32" s="596"/>
      <c r="AC32" s="596"/>
      <c r="AD32" s="597">
        <v>4949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92.7</v>
      </c>
      <c r="BN32" s="661"/>
      <c r="BO32" s="661"/>
      <c r="BP32" s="661"/>
      <c r="BQ32" s="663"/>
      <c r="BR32" s="660">
        <v>98.6</v>
      </c>
      <c r="BS32" s="661"/>
      <c r="BT32" s="661"/>
      <c r="BU32" s="661"/>
      <c r="BV32" s="661"/>
      <c r="BW32" s="661"/>
      <c r="BX32" s="662">
        <v>91.8</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2911040</v>
      </c>
      <c r="S33" s="594"/>
      <c r="T33" s="594"/>
      <c r="U33" s="594"/>
      <c r="V33" s="594"/>
      <c r="W33" s="594"/>
      <c r="X33" s="594"/>
      <c r="Y33" s="595"/>
      <c r="Z33" s="596">
        <v>6.9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15366186</v>
      </c>
      <c r="CS33" s="613"/>
      <c r="CT33" s="613"/>
      <c r="CU33" s="613"/>
      <c r="CV33" s="613"/>
      <c r="CW33" s="613"/>
      <c r="CX33" s="613"/>
      <c r="CY33" s="614"/>
      <c r="CZ33" s="627">
        <v>38.1</v>
      </c>
      <c r="DA33" s="628"/>
      <c r="DB33" s="628"/>
      <c r="DC33" s="629"/>
      <c r="DD33" s="602">
        <v>11710816</v>
      </c>
      <c r="DE33" s="613"/>
      <c r="DF33" s="613"/>
      <c r="DG33" s="613"/>
      <c r="DH33" s="613"/>
      <c r="DI33" s="613"/>
      <c r="DJ33" s="613"/>
      <c r="DK33" s="614"/>
      <c r="DL33" s="602">
        <v>9670525</v>
      </c>
      <c r="DM33" s="613"/>
      <c r="DN33" s="613"/>
      <c r="DO33" s="613"/>
      <c r="DP33" s="613"/>
      <c r="DQ33" s="613"/>
      <c r="DR33" s="613"/>
      <c r="DS33" s="613"/>
      <c r="DT33" s="613"/>
      <c r="DU33" s="613"/>
      <c r="DV33" s="614"/>
      <c r="DW33" s="598">
        <v>40.299999999999997</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6662435</v>
      </c>
      <c r="CS34" s="594"/>
      <c r="CT34" s="594"/>
      <c r="CU34" s="594"/>
      <c r="CV34" s="594"/>
      <c r="CW34" s="594"/>
      <c r="CX34" s="594"/>
      <c r="CY34" s="595"/>
      <c r="CZ34" s="627">
        <v>16.5</v>
      </c>
      <c r="DA34" s="628"/>
      <c r="DB34" s="628"/>
      <c r="DC34" s="629"/>
      <c r="DD34" s="602">
        <v>4802341</v>
      </c>
      <c r="DE34" s="594"/>
      <c r="DF34" s="594"/>
      <c r="DG34" s="594"/>
      <c r="DH34" s="594"/>
      <c r="DI34" s="594"/>
      <c r="DJ34" s="594"/>
      <c r="DK34" s="595"/>
      <c r="DL34" s="602">
        <v>4440474</v>
      </c>
      <c r="DM34" s="594"/>
      <c r="DN34" s="594"/>
      <c r="DO34" s="594"/>
      <c r="DP34" s="594"/>
      <c r="DQ34" s="594"/>
      <c r="DR34" s="594"/>
      <c r="DS34" s="594"/>
      <c r="DT34" s="594"/>
      <c r="DU34" s="594"/>
      <c r="DV34" s="595"/>
      <c r="DW34" s="598">
        <v>18.5</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2104900</v>
      </c>
      <c r="S35" s="594"/>
      <c r="T35" s="594"/>
      <c r="U35" s="594"/>
      <c r="V35" s="594"/>
      <c r="W35" s="594"/>
      <c r="X35" s="594"/>
      <c r="Y35" s="595"/>
      <c r="Z35" s="596">
        <v>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3978511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188774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282837</v>
      </c>
      <c r="CS35" s="613"/>
      <c r="CT35" s="613"/>
      <c r="CU35" s="613"/>
      <c r="CV35" s="613"/>
      <c r="CW35" s="613"/>
      <c r="CX35" s="613"/>
      <c r="CY35" s="614"/>
      <c r="CZ35" s="627">
        <v>0.7</v>
      </c>
      <c r="DA35" s="628"/>
      <c r="DB35" s="628"/>
      <c r="DC35" s="629"/>
      <c r="DD35" s="602">
        <v>247362</v>
      </c>
      <c r="DE35" s="613"/>
      <c r="DF35" s="613"/>
      <c r="DG35" s="613"/>
      <c r="DH35" s="613"/>
      <c r="DI35" s="613"/>
      <c r="DJ35" s="613"/>
      <c r="DK35" s="614"/>
      <c r="DL35" s="602">
        <v>247362</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42176639</v>
      </c>
      <c r="S36" s="666"/>
      <c r="T36" s="666"/>
      <c r="U36" s="666"/>
      <c r="V36" s="666"/>
      <c r="W36" s="666"/>
      <c r="X36" s="666"/>
      <c r="Y36" s="667"/>
      <c r="Z36" s="668">
        <v>100</v>
      </c>
      <c r="AA36" s="668"/>
      <c r="AB36" s="668"/>
      <c r="AC36" s="668"/>
      <c r="AD36" s="669">
        <v>21913704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897114</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21766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2305701</v>
      </c>
      <c r="CS36" s="594"/>
      <c r="CT36" s="594"/>
      <c r="CU36" s="594"/>
      <c r="CV36" s="594"/>
      <c r="CW36" s="594"/>
      <c r="CX36" s="594"/>
      <c r="CY36" s="595"/>
      <c r="CZ36" s="627">
        <v>5.7</v>
      </c>
      <c r="DA36" s="628"/>
      <c r="DB36" s="628"/>
      <c r="DC36" s="629"/>
      <c r="DD36" s="602">
        <v>1935469</v>
      </c>
      <c r="DE36" s="594"/>
      <c r="DF36" s="594"/>
      <c r="DG36" s="594"/>
      <c r="DH36" s="594"/>
      <c r="DI36" s="594"/>
      <c r="DJ36" s="594"/>
      <c r="DK36" s="595"/>
      <c r="DL36" s="602">
        <v>1880730</v>
      </c>
      <c r="DM36" s="594"/>
      <c r="DN36" s="594"/>
      <c r="DO36" s="594"/>
      <c r="DP36" s="594"/>
      <c r="DQ36" s="594"/>
      <c r="DR36" s="594"/>
      <c r="DS36" s="594"/>
      <c r="DT36" s="594"/>
      <c r="DU36" s="594"/>
      <c r="DV36" s="595"/>
      <c r="DW36" s="598">
        <v>7.8</v>
      </c>
      <c r="DX36" s="625"/>
      <c r="DY36" s="625"/>
      <c r="DZ36" s="625"/>
      <c r="EA36" s="625"/>
      <c r="EB36" s="625"/>
      <c r="EC36" s="626"/>
    </row>
    <row r="37" spans="2:133" ht="11.25" customHeight="1">
      <c r="AQ37" s="672" t="s">
        <v>314</v>
      </c>
      <c r="AR37" s="673"/>
      <c r="AS37" s="673"/>
      <c r="AT37" s="673"/>
      <c r="AU37" s="673"/>
      <c r="AV37" s="673"/>
      <c r="AW37" s="673"/>
      <c r="AX37" s="673"/>
      <c r="AY37" s="674"/>
      <c r="AZ37" s="593">
        <v>10799</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18984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1216722</v>
      </c>
      <c r="CS37" s="613"/>
      <c r="CT37" s="613"/>
      <c r="CU37" s="613"/>
      <c r="CV37" s="613"/>
      <c r="CW37" s="613"/>
      <c r="CX37" s="613"/>
      <c r="CY37" s="614"/>
      <c r="CZ37" s="627">
        <v>3</v>
      </c>
      <c r="DA37" s="628"/>
      <c r="DB37" s="628"/>
      <c r="DC37" s="629"/>
      <c r="DD37" s="602">
        <v>1216722</v>
      </c>
      <c r="DE37" s="613"/>
      <c r="DF37" s="613"/>
      <c r="DG37" s="613"/>
      <c r="DH37" s="613"/>
      <c r="DI37" s="613"/>
      <c r="DJ37" s="613"/>
      <c r="DK37" s="614"/>
      <c r="DL37" s="602">
        <v>1215864</v>
      </c>
      <c r="DM37" s="613"/>
      <c r="DN37" s="613"/>
      <c r="DO37" s="613"/>
      <c r="DP37" s="613"/>
      <c r="DQ37" s="613"/>
      <c r="DR37" s="613"/>
      <c r="DS37" s="613"/>
      <c r="DT37" s="613"/>
      <c r="DU37" s="613"/>
      <c r="DV37" s="614"/>
      <c r="DW37" s="598">
        <v>5.0999999999999996</v>
      </c>
      <c r="DX37" s="625"/>
      <c r="DY37" s="625"/>
      <c r="DZ37" s="625"/>
      <c r="EA37" s="625"/>
      <c r="EB37" s="625"/>
      <c r="EC37" s="626"/>
    </row>
    <row r="38" spans="2:133" ht="11.25" customHeight="1">
      <c r="AQ38" s="672" t="s">
        <v>317</v>
      </c>
      <c r="AR38" s="673"/>
      <c r="AS38" s="673"/>
      <c r="AT38" s="673"/>
      <c r="AU38" s="673"/>
      <c r="AV38" s="673"/>
      <c r="AW38" s="673"/>
      <c r="AX38" s="673"/>
      <c r="AY38" s="674"/>
      <c r="AZ38" s="593" t="s">
        <v>220</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33345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3967712</v>
      </c>
      <c r="CS38" s="594"/>
      <c r="CT38" s="594"/>
      <c r="CU38" s="594"/>
      <c r="CV38" s="594"/>
      <c r="CW38" s="594"/>
      <c r="CX38" s="594"/>
      <c r="CY38" s="595"/>
      <c r="CZ38" s="627">
        <v>9.8000000000000007</v>
      </c>
      <c r="DA38" s="628"/>
      <c r="DB38" s="628"/>
      <c r="DC38" s="629"/>
      <c r="DD38" s="602">
        <v>3417221</v>
      </c>
      <c r="DE38" s="594"/>
      <c r="DF38" s="594"/>
      <c r="DG38" s="594"/>
      <c r="DH38" s="594"/>
      <c r="DI38" s="594"/>
      <c r="DJ38" s="594"/>
      <c r="DK38" s="595"/>
      <c r="DL38" s="602">
        <v>3096146</v>
      </c>
      <c r="DM38" s="594"/>
      <c r="DN38" s="594"/>
      <c r="DO38" s="594"/>
      <c r="DP38" s="594"/>
      <c r="DQ38" s="594"/>
      <c r="DR38" s="594"/>
      <c r="DS38" s="594"/>
      <c r="DT38" s="594"/>
      <c r="DU38" s="594"/>
      <c r="DV38" s="595"/>
      <c r="DW38" s="598">
        <v>12.9</v>
      </c>
      <c r="DX38" s="625"/>
      <c r="DY38" s="625"/>
      <c r="DZ38" s="625"/>
      <c r="EA38" s="625"/>
      <c r="EB38" s="625"/>
      <c r="EC38" s="626"/>
    </row>
    <row r="39" spans="2:133" ht="11.25" customHeight="1">
      <c r="AQ39" s="672" t="s">
        <v>320</v>
      </c>
      <c r="AR39" s="673"/>
      <c r="AS39" s="673"/>
      <c r="AT39" s="673"/>
      <c r="AU39" s="673"/>
      <c r="AV39" s="673"/>
      <c r="AW39" s="673"/>
      <c r="AX39" s="673"/>
      <c r="AY39" s="674"/>
      <c r="AZ39" s="593" t="s">
        <v>220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85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1305586</v>
      </c>
      <c r="CS39" s="613"/>
      <c r="CT39" s="613"/>
      <c r="CU39" s="613"/>
      <c r="CV39" s="613"/>
      <c r="CW39" s="613"/>
      <c r="CX39" s="613"/>
      <c r="CY39" s="614"/>
      <c r="CZ39" s="627">
        <v>3.2</v>
      </c>
      <c r="DA39" s="628"/>
      <c r="DB39" s="628"/>
      <c r="DC39" s="629"/>
      <c r="DD39" s="602">
        <v>1302342</v>
      </c>
      <c r="DE39" s="613"/>
      <c r="DF39" s="613"/>
      <c r="DG39" s="613"/>
      <c r="DH39" s="613"/>
      <c r="DI39" s="613"/>
      <c r="DJ39" s="613"/>
      <c r="DK39" s="614"/>
      <c r="DL39" s="602" t="s">
        <v>220</v>
      </c>
      <c r="DM39" s="613"/>
      <c r="DN39" s="613"/>
      <c r="DO39" s="613"/>
      <c r="DP39" s="613"/>
      <c r="DQ39" s="613"/>
      <c r="DR39" s="613"/>
      <c r="DS39" s="613"/>
      <c r="DT39" s="613"/>
      <c r="DU39" s="613"/>
      <c r="DV39" s="614"/>
      <c r="DW39" s="598" t="s">
        <v>220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826972</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110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841915</v>
      </c>
      <c r="CS40" s="594"/>
      <c r="CT40" s="594"/>
      <c r="CU40" s="594"/>
      <c r="CV40" s="594"/>
      <c r="CW40" s="594"/>
      <c r="CX40" s="594"/>
      <c r="CY40" s="595"/>
      <c r="CZ40" s="627">
        <v>2.1</v>
      </c>
      <c r="DA40" s="628"/>
      <c r="DB40" s="628"/>
      <c r="DC40" s="629"/>
      <c r="DD40" s="602">
        <v>6081</v>
      </c>
      <c r="DE40" s="594"/>
      <c r="DF40" s="594"/>
      <c r="DG40" s="594"/>
      <c r="DH40" s="594"/>
      <c r="DI40" s="594"/>
      <c r="DJ40" s="594"/>
      <c r="DK40" s="595"/>
      <c r="DL40" s="602">
        <v>5813</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2243626</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281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3105921</v>
      </c>
      <c r="CS42" s="594"/>
      <c r="CT42" s="594"/>
      <c r="CU42" s="594"/>
      <c r="CV42" s="594"/>
      <c r="CW42" s="594"/>
      <c r="CX42" s="594"/>
      <c r="CY42" s="595"/>
      <c r="CZ42" s="627">
        <v>7.7</v>
      </c>
      <c r="DA42" s="676"/>
      <c r="DB42" s="676"/>
      <c r="DC42" s="677"/>
      <c r="DD42" s="602">
        <v>1488219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259278</v>
      </c>
      <c r="CS43" s="613"/>
      <c r="CT43" s="613"/>
      <c r="CU43" s="613"/>
      <c r="CV43" s="613"/>
      <c r="CW43" s="613"/>
      <c r="CX43" s="613"/>
      <c r="CY43" s="614"/>
      <c r="CZ43" s="627">
        <v>0.6</v>
      </c>
      <c r="DA43" s="628"/>
      <c r="DB43" s="628"/>
      <c r="DC43" s="629"/>
      <c r="DD43" s="602">
        <v>259278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3105921</v>
      </c>
      <c r="CS44" s="594"/>
      <c r="CT44" s="594"/>
      <c r="CU44" s="594"/>
      <c r="CV44" s="594"/>
      <c r="CW44" s="594"/>
      <c r="CX44" s="594"/>
      <c r="CY44" s="595"/>
      <c r="CZ44" s="627">
        <v>7.7</v>
      </c>
      <c r="DA44" s="676"/>
      <c r="DB44" s="676"/>
      <c r="DC44" s="677"/>
      <c r="DD44" s="602">
        <v>1488219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1266927</v>
      </c>
      <c r="CS45" s="613"/>
      <c r="CT45" s="613"/>
      <c r="CU45" s="613"/>
      <c r="CV45" s="613"/>
      <c r="CW45" s="613"/>
      <c r="CX45" s="613"/>
      <c r="CY45" s="614"/>
      <c r="CZ45" s="627">
        <v>3.1</v>
      </c>
      <c r="DA45" s="628"/>
      <c r="DB45" s="628"/>
      <c r="DC45" s="629"/>
      <c r="DD45" s="602">
        <v>137516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1838994</v>
      </c>
      <c r="CS46" s="594"/>
      <c r="CT46" s="594"/>
      <c r="CU46" s="594"/>
      <c r="CV46" s="594"/>
      <c r="CW46" s="594"/>
      <c r="CX46" s="594"/>
      <c r="CY46" s="595"/>
      <c r="CZ46" s="627">
        <v>4.5999999999999996</v>
      </c>
      <c r="DA46" s="676"/>
      <c r="DB46" s="676"/>
      <c r="DC46" s="677"/>
      <c r="DD46" s="602">
        <v>1350703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220</v>
      </c>
      <c r="CS47" s="613"/>
      <c r="CT47" s="613"/>
      <c r="CU47" s="613"/>
      <c r="CV47" s="613"/>
      <c r="CW47" s="613"/>
      <c r="CX47" s="613"/>
      <c r="CY47" s="614"/>
      <c r="CZ47" s="627" t="s">
        <v>220</v>
      </c>
      <c r="DA47" s="628"/>
      <c r="DB47" s="628"/>
      <c r="DC47" s="629"/>
      <c r="DD47" s="602" t="s">
        <v>220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40374644</v>
      </c>
      <c r="CS49" s="661"/>
      <c r="CT49" s="661"/>
      <c r="CU49" s="661"/>
      <c r="CV49" s="661"/>
      <c r="CW49" s="661"/>
      <c r="CX49" s="661"/>
      <c r="CY49" s="688"/>
      <c r="CZ49" s="689">
        <v>100</v>
      </c>
      <c r="DA49" s="690"/>
      <c r="DB49" s="690"/>
      <c r="DC49" s="691"/>
      <c r="DD49" s="692">
        <v>27132171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42589</v>
      </c>
      <c r="R7" s="723"/>
      <c r="S7" s="723"/>
      <c r="T7" s="723"/>
      <c r="U7" s="723"/>
      <c r="V7" s="723">
        <v>40769</v>
      </c>
      <c r="W7" s="723"/>
      <c r="X7" s="723"/>
      <c r="Y7" s="723"/>
      <c r="Z7" s="723"/>
      <c r="AA7" s="723">
        <v>1820</v>
      </c>
      <c r="AB7" s="723"/>
      <c r="AC7" s="723"/>
      <c r="AD7" s="723"/>
      <c r="AE7" s="724"/>
      <c r="AF7" s="725">
        <v>1556</v>
      </c>
      <c r="AG7" s="726"/>
      <c r="AH7" s="726"/>
      <c r="AI7" s="726"/>
      <c r="AJ7" s="727"/>
      <c r="AK7" s="762">
        <v>42</v>
      </c>
      <c r="AL7" s="763"/>
      <c r="AM7" s="763"/>
      <c r="AN7" s="763"/>
      <c r="AO7" s="763"/>
      <c r="AP7" s="763">
        <v>39263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4</v>
      </c>
      <c r="CI7" s="760"/>
      <c r="CJ7" s="760"/>
      <c r="CK7" s="760"/>
      <c r="CL7" s="761"/>
      <c r="CM7" s="759">
        <v>51</v>
      </c>
      <c r="CN7" s="760"/>
      <c r="CO7" s="760"/>
      <c r="CP7" s="760"/>
      <c r="CQ7" s="761"/>
      <c r="CR7" s="759">
        <v>5</v>
      </c>
      <c r="CS7" s="760"/>
      <c r="CT7" s="760"/>
      <c r="CU7" s="760"/>
      <c r="CV7" s="761"/>
      <c r="CW7" s="759"/>
      <c r="CX7" s="760"/>
      <c r="CY7" s="760"/>
      <c r="CZ7" s="760"/>
      <c r="DA7" s="761"/>
      <c r="DB7" s="759">
        <v>5943</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46</v>
      </c>
      <c r="R8" s="747"/>
      <c r="S8" s="747"/>
      <c r="T8" s="747"/>
      <c r="U8" s="747"/>
      <c r="V8" s="747">
        <v>78</v>
      </c>
      <c r="W8" s="747"/>
      <c r="X8" s="747"/>
      <c r="Y8" s="747"/>
      <c r="Z8" s="747"/>
      <c r="AA8" s="747">
        <v>-32</v>
      </c>
      <c r="AB8" s="747"/>
      <c r="AC8" s="747"/>
      <c r="AD8" s="747"/>
      <c r="AE8" s="748"/>
      <c r="AF8" s="749">
        <v>-32</v>
      </c>
      <c r="AG8" s="750"/>
      <c r="AH8" s="750"/>
      <c r="AI8" s="750"/>
      <c r="AJ8" s="751"/>
      <c r="AK8" s="752"/>
      <c r="AL8" s="753"/>
      <c r="AM8" s="753"/>
      <c r="AN8" s="753"/>
      <c r="AO8" s="753"/>
      <c r="AP8" s="753">
        <v>127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93</v>
      </c>
      <c r="R9" s="747"/>
      <c r="S9" s="747"/>
      <c r="T9" s="747"/>
      <c r="U9" s="747"/>
      <c r="V9" s="747">
        <v>79</v>
      </c>
      <c r="W9" s="747"/>
      <c r="X9" s="747"/>
      <c r="Y9" s="747"/>
      <c r="Z9" s="747"/>
      <c r="AA9" s="747">
        <v>14</v>
      </c>
      <c r="AB9" s="747"/>
      <c r="AC9" s="747"/>
      <c r="AD9" s="747"/>
      <c r="AE9" s="748"/>
      <c r="AF9" s="749">
        <v>14</v>
      </c>
      <c r="AG9" s="750"/>
      <c r="AH9" s="750"/>
      <c r="AI9" s="750"/>
      <c r="AJ9" s="751"/>
      <c r="AK9" s="752"/>
      <c r="AL9" s="753"/>
      <c r="AM9" s="753"/>
      <c r="AN9" s="753"/>
      <c r="AO9" s="753"/>
      <c r="AP9" s="753">
        <v>52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42728</v>
      </c>
      <c r="R23" s="782"/>
      <c r="S23" s="782"/>
      <c r="T23" s="782"/>
      <c r="U23" s="782"/>
      <c r="V23" s="782">
        <v>40926</v>
      </c>
      <c r="W23" s="782"/>
      <c r="X23" s="782"/>
      <c r="Y23" s="782"/>
      <c r="Z23" s="782"/>
      <c r="AA23" s="782">
        <v>1802</v>
      </c>
      <c r="AB23" s="782"/>
      <c r="AC23" s="782"/>
      <c r="AD23" s="782"/>
      <c r="AE23" s="783"/>
      <c r="AF23" s="784">
        <v>1538</v>
      </c>
      <c r="AG23" s="782"/>
      <c r="AH23" s="782"/>
      <c r="AI23" s="782"/>
      <c r="AJ23" s="785"/>
      <c r="AK23" s="786"/>
      <c r="AL23" s="787"/>
      <c r="AM23" s="787"/>
      <c r="AN23" s="787"/>
      <c r="AO23" s="787"/>
      <c r="AP23" s="782">
        <v>39442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14162</v>
      </c>
      <c r="R28" s="811"/>
      <c r="S28" s="811"/>
      <c r="T28" s="811"/>
      <c r="U28" s="811"/>
      <c r="V28" s="811">
        <v>13973</v>
      </c>
      <c r="W28" s="811"/>
      <c r="X28" s="811"/>
      <c r="Y28" s="811"/>
      <c r="Z28" s="811"/>
      <c r="AA28" s="811">
        <v>189</v>
      </c>
      <c r="AB28" s="811"/>
      <c r="AC28" s="811"/>
      <c r="AD28" s="811"/>
      <c r="AE28" s="812"/>
      <c r="AF28" s="813">
        <v>189</v>
      </c>
      <c r="AG28" s="811"/>
      <c r="AH28" s="811"/>
      <c r="AI28" s="811"/>
      <c r="AJ28" s="814"/>
      <c r="AK28" s="815">
        <v>827</v>
      </c>
      <c r="AL28" s="806"/>
      <c r="AM28" s="806"/>
      <c r="AN28" s="806"/>
      <c r="AO28" s="806"/>
      <c r="AP28" s="806"/>
      <c r="AQ28" s="806"/>
      <c r="AR28" s="806"/>
      <c r="AS28" s="806"/>
      <c r="AT28" s="806"/>
      <c r="AU28" s="806">
        <v>827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7188</v>
      </c>
      <c r="R29" s="747"/>
      <c r="S29" s="747"/>
      <c r="T29" s="747"/>
      <c r="U29" s="747"/>
      <c r="V29" s="747">
        <v>7009</v>
      </c>
      <c r="W29" s="747"/>
      <c r="X29" s="747"/>
      <c r="Y29" s="747"/>
      <c r="Z29" s="747"/>
      <c r="AA29" s="747">
        <v>179</v>
      </c>
      <c r="AB29" s="747"/>
      <c r="AC29" s="747"/>
      <c r="AD29" s="747"/>
      <c r="AE29" s="748"/>
      <c r="AF29" s="749">
        <v>179</v>
      </c>
      <c r="AG29" s="750"/>
      <c r="AH29" s="750"/>
      <c r="AI29" s="750"/>
      <c r="AJ29" s="751"/>
      <c r="AK29" s="818">
        <v>1032</v>
      </c>
      <c r="AL29" s="819"/>
      <c r="AM29" s="819"/>
      <c r="AN29" s="819"/>
      <c r="AO29" s="819"/>
      <c r="AP29" s="819"/>
      <c r="AQ29" s="819"/>
      <c r="AR29" s="819"/>
      <c r="AS29" s="819"/>
      <c r="AT29" s="819"/>
      <c r="AU29" s="819">
        <v>1032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1275</v>
      </c>
      <c r="R30" s="747"/>
      <c r="S30" s="747"/>
      <c r="T30" s="747"/>
      <c r="U30" s="747"/>
      <c r="V30" s="747">
        <v>1272</v>
      </c>
      <c r="W30" s="747"/>
      <c r="X30" s="747"/>
      <c r="Y30" s="747"/>
      <c r="Z30" s="747"/>
      <c r="AA30" s="747">
        <v>3</v>
      </c>
      <c r="AB30" s="747"/>
      <c r="AC30" s="747"/>
      <c r="AD30" s="747"/>
      <c r="AE30" s="748"/>
      <c r="AF30" s="749">
        <v>3</v>
      </c>
      <c r="AG30" s="750"/>
      <c r="AH30" s="750"/>
      <c r="AI30" s="750"/>
      <c r="AJ30" s="751"/>
      <c r="AK30" s="818">
        <v>229</v>
      </c>
      <c r="AL30" s="819"/>
      <c r="AM30" s="819"/>
      <c r="AN30" s="819"/>
      <c r="AO30" s="819"/>
      <c r="AP30" s="819"/>
      <c r="AQ30" s="819"/>
      <c r="AR30" s="819"/>
      <c r="AS30" s="819"/>
      <c r="AT30" s="819"/>
      <c r="AU30" s="819">
        <v>229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182</v>
      </c>
      <c r="R31" s="747"/>
      <c r="S31" s="747"/>
      <c r="T31" s="747"/>
      <c r="U31" s="747"/>
      <c r="V31" s="747">
        <v>171</v>
      </c>
      <c r="W31" s="747"/>
      <c r="X31" s="747"/>
      <c r="Y31" s="747"/>
      <c r="Z31" s="747"/>
      <c r="AA31" s="747">
        <v>11</v>
      </c>
      <c r="AB31" s="747"/>
      <c r="AC31" s="747"/>
      <c r="AD31" s="747"/>
      <c r="AE31" s="748"/>
      <c r="AF31" s="749">
        <v>11</v>
      </c>
      <c r="AG31" s="750"/>
      <c r="AH31" s="750"/>
      <c r="AI31" s="750"/>
      <c r="AJ31" s="751"/>
      <c r="AK31" s="818"/>
      <c r="AL31" s="819"/>
      <c r="AM31" s="819"/>
      <c r="AN31" s="819"/>
      <c r="AO31" s="819"/>
      <c r="AP31" s="819">
        <v>94</v>
      </c>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3025</v>
      </c>
      <c r="R32" s="747"/>
      <c r="S32" s="747"/>
      <c r="T32" s="747"/>
      <c r="U32" s="747"/>
      <c r="V32" s="747">
        <v>487</v>
      </c>
      <c r="W32" s="747"/>
      <c r="X32" s="747"/>
      <c r="Y32" s="747"/>
      <c r="Z32" s="747"/>
      <c r="AA32" s="747">
        <v>2538</v>
      </c>
      <c r="AB32" s="747"/>
      <c r="AC32" s="747"/>
      <c r="AD32" s="747"/>
      <c r="AE32" s="748"/>
      <c r="AF32" s="749">
        <v>2538</v>
      </c>
      <c r="AG32" s="750"/>
      <c r="AH32" s="750"/>
      <c r="AI32" s="750"/>
      <c r="AJ32" s="751"/>
      <c r="AK32" s="818">
        <v>11</v>
      </c>
      <c r="AL32" s="819"/>
      <c r="AM32" s="819"/>
      <c r="AN32" s="819"/>
      <c r="AO32" s="819"/>
      <c r="AP32" s="819">
        <v>3176</v>
      </c>
      <c r="AQ32" s="819"/>
      <c r="AR32" s="819"/>
      <c r="AS32" s="819"/>
      <c r="AT32" s="819"/>
      <c r="AU32" s="819"/>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3804</v>
      </c>
      <c r="R33" s="747"/>
      <c r="S33" s="747"/>
      <c r="T33" s="747"/>
      <c r="U33" s="747"/>
      <c r="V33" s="747">
        <v>3773</v>
      </c>
      <c r="W33" s="747"/>
      <c r="X33" s="747"/>
      <c r="Y33" s="747"/>
      <c r="Z33" s="747"/>
      <c r="AA33" s="747">
        <v>31</v>
      </c>
      <c r="AB33" s="747"/>
      <c r="AC33" s="747"/>
      <c r="AD33" s="747"/>
      <c r="AE33" s="748"/>
      <c r="AF33" s="749" t="s">
        <v>386</v>
      </c>
      <c r="AG33" s="750"/>
      <c r="AH33" s="750"/>
      <c r="AI33" s="750"/>
      <c r="AJ33" s="751"/>
      <c r="AK33" s="818">
        <v>897</v>
      </c>
      <c r="AL33" s="819"/>
      <c r="AM33" s="819"/>
      <c r="AN33" s="819"/>
      <c r="AO33" s="819"/>
      <c r="AP33" s="819">
        <v>23106</v>
      </c>
      <c r="AQ33" s="819"/>
      <c r="AR33" s="819"/>
      <c r="AS33" s="819"/>
      <c r="AT33" s="819"/>
      <c r="AU33" s="819"/>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2919</v>
      </c>
      <c r="AG63" s="830"/>
      <c r="AH63" s="830"/>
      <c r="AI63" s="830"/>
      <c r="AJ63" s="831"/>
      <c r="AK63" s="832"/>
      <c r="AL63" s="827"/>
      <c r="AM63" s="827"/>
      <c r="AN63" s="827"/>
      <c r="AO63" s="827"/>
      <c r="AP63" s="830">
        <v>26828</v>
      </c>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c r="AG68" s="854"/>
      <c r="AH68" s="854"/>
      <c r="AI68" s="854"/>
      <c r="AJ68" s="854"/>
      <c r="AK68" s="854">
        <v>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101</v>
      </c>
      <c r="R69" s="819"/>
      <c r="S69" s="819"/>
      <c r="T69" s="819"/>
      <c r="U69" s="819"/>
      <c r="V69" s="819">
        <v>100</v>
      </c>
      <c r="W69" s="819"/>
      <c r="X69" s="819"/>
      <c r="Y69" s="819"/>
      <c r="Z69" s="819"/>
      <c r="AA69" s="819">
        <v>1</v>
      </c>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33</v>
      </c>
      <c r="R70" s="819"/>
      <c r="S70" s="819"/>
      <c r="T70" s="819"/>
      <c r="U70" s="819"/>
      <c r="V70" s="819">
        <v>23</v>
      </c>
      <c r="W70" s="819"/>
      <c r="X70" s="819"/>
      <c r="Y70" s="819"/>
      <c r="Z70" s="819"/>
      <c r="AA70" s="819">
        <v>10</v>
      </c>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346</v>
      </c>
      <c r="R71" s="819"/>
      <c r="S71" s="819"/>
      <c r="T71" s="819"/>
      <c r="U71" s="819"/>
      <c r="V71" s="819">
        <v>346</v>
      </c>
      <c r="W71" s="819"/>
      <c r="X71" s="819"/>
      <c r="Y71" s="819"/>
      <c r="Z71" s="819"/>
      <c r="AA71" s="819">
        <v>0</v>
      </c>
      <c r="AB71" s="819"/>
      <c r="AC71" s="819"/>
      <c r="AD71" s="819"/>
      <c r="AE71" s="819"/>
      <c r="AF71" s="819"/>
      <c r="AG71" s="819"/>
      <c r="AH71" s="819"/>
      <c r="AI71" s="819"/>
      <c r="AJ71" s="819"/>
      <c r="AK71" s="819">
        <v>6</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1264</v>
      </c>
      <c r="R72" s="819"/>
      <c r="S72" s="819"/>
      <c r="T72" s="819"/>
      <c r="U72" s="819"/>
      <c r="V72" s="819">
        <v>1210</v>
      </c>
      <c r="W72" s="819"/>
      <c r="X72" s="819"/>
      <c r="Y72" s="819"/>
      <c r="Z72" s="819"/>
      <c r="AA72" s="819">
        <v>53</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14880</v>
      </c>
      <c r="R73" s="819"/>
      <c r="S73" s="819"/>
      <c r="T73" s="819"/>
      <c r="U73" s="819"/>
      <c r="V73" s="819">
        <v>14267</v>
      </c>
      <c r="W73" s="819"/>
      <c r="X73" s="819"/>
      <c r="Y73" s="819"/>
      <c r="Z73" s="819"/>
      <c r="AA73" s="819">
        <v>613</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v>5943</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5102234</v>
      </c>
      <c r="AB110" s="890"/>
      <c r="AC110" s="890"/>
      <c r="AD110" s="890"/>
      <c r="AE110" s="891"/>
      <c r="AF110" s="892">
        <v>5054090</v>
      </c>
      <c r="AG110" s="890"/>
      <c r="AH110" s="890"/>
      <c r="AI110" s="890"/>
      <c r="AJ110" s="891"/>
      <c r="AK110" s="892">
        <v>5040391</v>
      </c>
      <c r="AL110" s="890"/>
      <c r="AM110" s="890"/>
      <c r="AN110" s="890"/>
      <c r="AO110" s="891"/>
      <c r="AP110" s="893">
        <v>25.5</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42142905</v>
      </c>
      <c r="BR110" s="927"/>
      <c r="BS110" s="927"/>
      <c r="BT110" s="927"/>
      <c r="BU110" s="927"/>
      <c r="BV110" s="927">
        <v>41044179</v>
      </c>
      <c r="BW110" s="927"/>
      <c r="BX110" s="927"/>
      <c r="BY110" s="927"/>
      <c r="BZ110" s="927"/>
      <c r="CA110" s="927">
        <v>39441974</v>
      </c>
      <c r="CB110" s="927"/>
      <c r="CC110" s="927"/>
      <c r="CD110" s="927"/>
      <c r="CE110" s="927"/>
      <c r="CF110" s="941">
        <v>199.2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220</v>
      </c>
      <c r="DH110" s="927"/>
      <c r="DI110" s="927"/>
      <c r="DJ110" s="927"/>
      <c r="DK110" s="927"/>
      <c r="DL110" s="927" t="s">
        <v>220</v>
      </c>
      <c r="DM110" s="927"/>
      <c r="DN110" s="927"/>
      <c r="DO110" s="927"/>
      <c r="DP110" s="927"/>
      <c r="DQ110" s="927" t="s">
        <v>220</v>
      </c>
      <c r="DR110" s="927"/>
      <c r="DS110" s="927"/>
      <c r="DT110" s="927"/>
      <c r="DU110" s="927"/>
      <c r="DV110" s="928" t="s">
        <v>220</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220</v>
      </c>
      <c r="AB111" s="934"/>
      <c r="AC111" s="934"/>
      <c r="AD111" s="934"/>
      <c r="AE111" s="935"/>
      <c r="AF111" s="936" t="s">
        <v>220</v>
      </c>
      <c r="AG111" s="934"/>
      <c r="AH111" s="934"/>
      <c r="AI111" s="934"/>
      <c r="AJ111" s="935"/>
      <c r="AK111" s="936" t="s">
        <v>220</v>
      </c>
      <c r="AL111" s="934"/>
      <c r="AM111" s="934"/>
      <c r="AN111" s="934"/>
      <c r="AO111" s="935"/>
      <c r="AP111" s="937" t="s">
        <v>220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3134035</v>
      </c>
      <c r="BR111" s="920"/>
      <c r="BS111" s="920"/>
      <c r="BT111" s="920"/>
      <c r="BU111" s="920"/>
      <c r="BV111" s="920">
        <v>2484124</v>
      </c>
      <c r="BW111" s="920"/>
      <c r="BX111" s="920"/>
      <c r="BY111" s="920"/>
      <c r="BZ111" s="920"/>
      <c r="CA111" s="920">
        <v>1996853</v>
      </c>
      <c r="CB111" s="920"/>
      <c r="CC111" s="920"/>
      <c r="CD111" s="920"/>
      <c r="CE111" s="920"/>
      <c r="CF111" s="914">
        <v>10.1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220</v>
      </c>
      <c r="DH111" s="920"/>
      <c r="DI111" s="920"/>
      <c r="DJ111" s="920"/>
      <c r="DK111" s="920"/>
      <c r="DL111" s="920" t="s">
        <v>220</v>
      </c>
      <c r="DM111" s="920"/>
      <c r="DN111" s="920"/>
      <c r="DO111" s="920"/>
      <c r="DP111" s="920"/>
      <c r="DQ111" s="920" t="s">
        <v>220</v>
      </c>
      <c r="DR111" s="920"/>
      <c r="DS111" s="920"/>
      <c r="DT111" s="920"/>
      <c r="DU111" s="920"/>
      <c r="DV111" s="921" t="s">
        <v>220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220</v>
      </c>
      <c r="AB112" s="959"/>
      <c r="AC112" s="959"/>
      <c r="AD112" s="959"/>
      <c r="AE112" s="960"/>
      <c r="AF112" s="961" t="s">
        <v>220</v>
      </c>
      <c r="AG112" s="959"/>
      <c r="AH112" s="959"/>
      <c r="AI112" s="959"/>
      <c r="AJ112" s="960"/>
      <c r="AK112" s="961" t="s">
        <v>220</v>
      </c>
      <c r="AL112" s="959"/>
      <c r="AM112" s="959"/>
      <c r="AN112" s="959"/>
      <c r="AO112" s="960"/>
      <c r="AP112" s="962" t="s">
        <v>220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12677655</v>
      </c>
      <c r="BR112" s="920"/>
      <c r="BS112" s="920"/>
      <c r="BT112" s="920"/>
      <c r="BU112" s="920"/>
      <c r="BV112" s="920">
        <v>12833808</v>
      </c>
      <c r="BW112" s="920"/>
      <c r="BX112" s="920"/>
      <c r="BY112" s="920"/>
      <c r="BZ112" s="920"/>
      <c r="CA112" s="920">
        <v>12939389</v>
      </c>
      <c r="CB112" s="920"/>
      <c r="CC112" s="920"/>
      <c r="CD112" s="920"/>
      <c r="CE112" s="920"/>
      <c r="CF112" s="914">
        <v>65.400000000000006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220</v>
      </c>
      <c r="DH112" s="920"/>
      <c r="DI112" s="920"/>
      <c r="DJ112" s="920"/>
      <c r="DK112" s="920"/>
      <c r="DL112" s="920" t="s">
        <v>220</v>
      </c>
      <c r="DM112" s="920"/>
      <c r="DN112" s="920"/>
      <c r="DO112" s="920"/>
      <c r="DP112" s="920"/>
      <c r="DQ112" s="920" t="s">
        <v>220</v>
      </c>
      <c r="DR112" s="920"/>
      <c r="DS112" s="920"/>
      <c r="DT112" s="920"/>
      <c r="DU112" s="920"/>
      <c r="DV112" s="921" t="s">
        <v>220</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658621</v>
      </c>
      <c r="AB113" s="934"/>
      <c r="AC113" s="934"/>
      <c r="AD113" s="934"/>
      <c r="AE113" s="935"/>
      <c r="AF113" s="936">
        <v>664978</v>
      </c>
      <c r="AG113" s="934"/>
      <c r="AH113" s="934"/>
      <c r="AI113" s="934"/>
      <c r="AJ113" s="935"/>
      <c r="AK113" s="936">
        <v>704283</v>
      </c>
      <c r="AL113" s="934"/>
      <c r="AM113" s="934"/>
      <c r="AN113" s="934"/>
      <c r="AO113" s="935"/>
      <c r="AP113" s="937">
        <v>3.6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195042</v>
      </c>
      <c r="BR113" s="920"/>
      <c r="BS113" s="920"/>
      <c r="BT113" s="920"/>
      <c r="BU113" s="920"/>
      <c r="BV113" s="920">
        <v>172838</v>
      </c>
      <c r="BW113" s="920"/>
      <c r="BX113" s="920"/>
      <c r="BY113" s="920"/>
      <c r="BZ113" s="920"/>
      <c r="CA113" s="920">
        <v>260090</v>
      </c>
      <c r="CB113" s="920"/>
      <c r="CC113" s="920"/>
      <c r="CD113" s="920"/>
      <c r="CE113" s="920"/>
      <c r="CF113" s="914">
        <v>1.3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220</v>
      </c>
      <c r="DH113" s="959"/>
      <c r="DI113" s="959"/>
      <c r="DJ113" s="959"/>
      <c r="DK113" s="960"/>
      <c r="DL113" s="961" t="s">
        <v>220</v>
      </c>
      <c r="DM113" s="959"/>
      <c r="DN113" s="959"/>
      <c r="DO113" s="959"/>
      <c r="DP113" s="960"/>
      <c r="DQ113" s="961" t="s">
        <v>220</v>
      </c>
      <c r="DR113" s="959"/>
      <c r="DS113" s="959"/>
      <c r="DT113" s="959"/>
      <c r="DU113" s="960"/>
      <c r="DV113" s="962" t="s">
        <v>220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57362</v>
      </c>
      <c r="AB114" s="959"/>
      <c r="AC114" s="959"/>
      <c r="AD114" s="959"/>
      <c r="AE114" s="960"/>
      <c r="AF114" s="961">
        <v>56032</v>
      </c>
      <c r="AG114" s="959"/>
      <c r="AH114" s="959"/>
      <c r="AI114" s="959"/>
      <c r="AJ114" s="960"/>
      <c r="AK114" s="961">
        <v>47892</v>
      </c>
      <c r="AL114" s="959"/>
      <c r="AM114" s="959"/>
      <c r="AN114" s="959"/>
      <c r="AO114" s="960"/>
      <c r="AP114" s="962">
        <v>0.2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6674580</v>
      </c>
      <c r="BR114" s="920"/>
      <c r="BS114" s="920"/>
      <c r="BT114" s="920"/>
      <c r="BU114" s="920"/>
      <c r="BV114" s="920">
        <v>6317411</v>
      </c>
      <c r="BW114" s="920"/>
      <c r="BX114" s="920"/>
      <c r="BY114" s="920"/>
      <c r="BZ114" s="920"/>
      <c r="CA114" s="920">
        <v>5383774</v>
      </c>
      <c r="CB114" s="920"/>
      <c r="CC114" s="920"/>
      <c r="CD114" s="920"/>
      <c r="CE114" s="920"/>
      <c r="CF114" s="914">
        <v>27.2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220</v>
      </c>
      <c r="DH114" s="959"/>
      <c r="DI114" s="959"/>
      <c r="DJ114" s="959"/>
      <c r="DK114" s="960"/>
      <c r="DL114" s="961" t="s">
        <v>220</v>
      </c>
      <c r="DM114" s="959"/>
      <c r="DN114" s="959"/>
      <c r="DO114" s="959"/>
      <c r="DP114" s="960"/>
      <c r="DQ114" s="961" t="s">
        <v>220</v>
      </c>
      <c r="DR114" s="959"/>
      <c r="DS114" s="959"/>
      <c r="DT114" s="959"/>
      <c r="DU114" s="960"/>
      <c r="DV114" s="962" t="s">
        <v>220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400000</v>
      </c>
      <c r="AB115" s="934"/>
      <c r="AC115" s="934"/>
      <c r="AD115" s="934"/>
      <c r="AE115" s="935"/>
      <c r="AF115" s="936">
        <v>400000</v>
      </c>
      <c r="AG115" s="934"/>
      <c r="AH115" s="934"/>
      <c r="AI115" s="934"/>
      <c r="AJ115" s="935"/>
      <c r="AK115" s="936">
        <v>400000</v>
      </c>
      <c r="AL115" s="934"/>
      <c r="AM115" s="934"/>
      <c r="AN115" s="934"/>
      <c r="AO115" s="935"/>
      <c r="AP115" s="937">
        <v>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4145092</v>
      </c>
      <c r="BR115" s="920"/>
      <c r="BS115" s="920"/>
      <c r="BT115" s="920"/>
      <c r="BU115" s="920"/>
      <c r="BV115" s="920">
        <v>4057305</v>
      </c>
      <c r="BW115" s="920"/>
      <c r="BX115" s="920"/>
      <c r="BY115" s="920"/>
      <c r="BZ115" s="920"/>
      <c r="CA115" s="920">
        <v>3937544</v>
      </c>
      <c r="CB115" s="920"/>
      <c r="CC115" s="920"/>
      <c r="CD115" s="920"/>
      <c r="CE115" s="920"/>
      <c r="CF115" s="914">
        <v>19.899999999999999</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3134035</v>
      </c>
      <c r="DH115" s="959"/>
      <c r="DI115" s="959"/>
      <c r="DJ115" s="959"/>
      <c r="DK115" s="960"/>
      <c r="DL115" s="961">
        <v>2484124</v>
      </c>
      <c r="DM115" s="959"/>
      <c r="DN115" s="959"/>
      <c r="DO115" s="959"/>
      <c r="DP115" s="960"/>
      <c r="DQ115" s="961">
        <v>1996853</v>
      </c>
      <c r="DR115" s="959"/>
      <c r="DS115" s="959"/>
      <c r="DT115" s="959"/>
      <c r="DU115" s="960"/>
      <c r="DV115" s="962">
        <v>10.1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220</v>
      </c>
      <c r="AB116" s="959"/>
      <c r="AC116" s="959"/>
      <c r="AD116" s="959"/>
      <c r="AE116" s="960"/>
      <c r="AF116" s="961" t="s">
        <v>220</v>
      </c>
      <c r="AG116" s="959"/>
      <c r="AH116" s="959"/>
      <c r="AI116" s="959"/>
      <c r="AJ116" s="960"/>
      <c r="AK116" s="961" t="s">
        <v>220</v>
      </c>
      <c r="AL116" s="959"/>
      <c r="AM116" s="959"/>
      <c r="AN116" s="959"/>
      <c r="AO116" s="960"/>
      <c r="AP116" s="962" t="s">
        <v>220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220</v>
      </c>
      <c r="BR116" s="920"/>
      <c r="BS116" s="920"/>
      <c r="BT116" s="920"/>
      <c r="BU116" s="920"/>
      <c r="BV116" s="920" t="s">
        <v>220</v>
      </c>
      <c r="BW116" s="920"/>
      <c r="BX116" s="920"/>
      <c r="BY116" s="920"/>
      <c r="BZ116" s="920"/>
      <c r="CA116" s="920" t="s">
        <v>220</v>
      </c>
      <c r="CB116" s="920"/>
      <c r="CC116" s="920"/>
      <c r="CD116" s="920"/>
      <c r="CE116" s="920"/>
      <c r="CF116" s="914" t="s">
        <v>220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220</v>
      </c>
      <c r="DH116" s="959"/>
      <c r="DI116" s="959"/>
      <c r="DJ116" s="959"/>
      <c r="DK116" s="960"/>
      <c r="DL116" s="961" t="s">
        <v>220</v>
      </c>
      <c r="DM116" s="959"/>
      <c r="DN116" s="959"/>
      <c r="DO116" s="959"/>
      <c r="DP116" s="960"/>
      <c r="DQ116" s="961" t="s">
        <v>220</v>
      </c>
      <c r="DR116" s="959"/>
      <c r="DS116" s="959"/>
      <c r="DT116" s="959"/>
      <c r="DU116" s="960"/>
      <c r="DV116" s="962" t="s">
        <v>220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6218217</v>
      </c>
      <c r="AB117" s="966"/>
      <c r="AC117" s="966"/>
      <c r="AD117" s="966"/>
      <c r="AE117" s="967"/>
      <c r="AF117" s="965">
        <v>6175100</v>
      </c>
      <c r="AG117" s="966"/>
      <c r="AH117" s="966"/>
      <c r="AI117" s="966"/>
      <c r="AJ117" s="967"/>
      <c r="AK117" s="965">
        <v>6192566</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220</v>
      </c>
      <c r="BR117" s="986"/>
      <c r="BS117" s="986"/>
      <c r="BT117" s="986"/>
      <c r="BU117" s="986"/>
      <c r="BV117" s="986" t="s">
        <v>220</v>
      </c>
      <c r="BW117" s="986"/>
      <c r="BX117" s="986"/>
      <c r="BY117" s="986"/>
      <c r="BZ117" s="986"/>
      <c r="CA117" s="986" t="s">
        <v>220</v>
      </c>
      <c r="CB117" s="986"/>
      <c r="CC117" s="986"/>
      <c r="CD117" s="986"/>
      <c r="CE117" s="986"/>
      <c r="CF117" s="914" t="s">
        <v>220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220</v>
      </c>
      <c r="DH117" s="959"/>
      <c r="DI117" s="959"/>
      <c r="DJ117" s="959"/>
      <c r="DK117" s="960"/>
      <c r="DL117" s="961" t="s">
        <v>220</v>
      </c>
      <c r="DM117" s="959"/>
      <c r="DN117" s="959"/>
      <c r="DO117" s="959"/>
      <c r="DP117" s="960"/>
      <c r="DQ117" s="961" t="s">
        <v>220</v>
      </c>
      <c r="DR117" s="959"/>
      <c r="DS117" s="959"/>
      <c r="DT117" s="959"/>
      <c r="DU117" s="960"/>
      <c r="DV117" s="962" t="s">
        <v>220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68969309</v>
      </c>
      <c r="BR118" s="986"/>
      <c r="BS118" s="986"/>
      <c r="BT118" s="986"/>
      <c r="BU118" s="986"/>
      <c r="BV118" s="986">
        <v>66909665</v>
      </c>
      <c r="BW118" s="986"/>
      <c r="BX118" s="986"/>
      <c r="BY118" s="986"/>
      <c r="BZ118" s="986"/>
      <c r="CA118" s="986">
        <v>63959624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4044147</v>
      </c>
      <c r="BR119" s="927"/>
      <c r="BS119" s="927"/>
      <c r="BT119" s="927"/>
      <c r="BU119" s="927"/>
      <c r="BV119" s="927">
        <v>4406064</v>
      </c>
      <c r="BW119" s="927"/>
      <c r="BX119" s="927"/>
      <c r="BY119" s="927"/>
      <c r="BZ119" s="927"/>
      <c r="CA119" s="927">
        <v>5073329</v>
      </c>
      <c r="CB119" s="927"/>
      <c r="CC119" s="927"/>
      <c r="CD119" s="927"/>
      <c r="CE119" s="927"/>
      <c r="CF119" s="941">
        <v>25.6</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7605821</v>
      </c>
      <c r="BR120" s="920"/>
      <c r="BS120" s="920"/>
      <c r="BT120" s="920"/>
      <c r="BU120" s="920"/>
      <c r="BV120" s="920">
        <v>5759001</v>
      </c>
      <c r="BW120" s="920"/>
      <c r="BX120" s="920"/>
      <c r="BY120" s="920"/>
      <c r="BZ120" s="920"/>
      <c r="CA120" s="920">
        <v>4706125</v>
      </c>
      <c r="CB120" s="920"/>
      <c r="CC120" s="920"/>
      <c r="CD120" s="920"/>
      <c r="CE120" s="920"/>
      <c r="CF120" s="914">
        <v>23.8</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12677655</v>
      </c>
      <c r="DH120" s="927"/>
      <c r="DI120" s="927"/>
      <c r="DJ120" s="927"/>
      <c r="DK120" s="927"/>
      <c r="DL120" s="927">
        <v>12833808</v>
      </c>
      <c r="DM120" s="927"/>
      <c r="DN120" s="927"/>
      <c r="DO120" s="927"/>
      <c r="DP120" s="927"/>
      <c r="DQ120" s="927">
        <v>12939389</v>
      </c>
      <c r="DR120" s="927"/>
      <c r="DS120" s="927"/>
      <c r="DT120" s="927"/>
      <c r="DU120" s="927"/>
      <c r="DV120" s="928">
        <v>65.400000000000006</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38546350</v>
      </c>
      <c r="BR121" s="986"/>
      <c r="BS121" s="986"/>
      <c r="BT121" s="986"/>
      <c r="BU121" s="986"/>
      <c r="BV121" s="986">
        <v>38053712</v>
      </c>
      <c r="BW121" s="986"/>
      <c r="BX121" s="986"/>
      <c r="BY121" s="986"/>
      <c r="BZ121" s="986"/>
      <c r="CA121" s="986">
        <v>37444430</v>
      </c>
      <c r="CB121" s="986"/>
      <c r="CC121" s="986"/>
      <c r="CD121" s="986"/>
      <c r="CE121" s="986"/>
      <c r="CF121" s="1024">
        <v>189.1</v>
      </c>
      <c r="CG121" s="1025"/>
      <c r="CH121" s="1025"/>
      <c r="CI121" s="1025"/>
      <c r="CJ121" s="1025"/>
      <c r="CK121" s="1016"/>
      <c r="CL121" s="1017"/>
      <c r="CM121" s="1017"/>
      <c r="CN121" s="1017"/>
      <c r="CO121" s="1018"/>
      <c r="CP121" s="1007" t="s">
        <v>441</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50196318</v>
      </c>
      <c r="BR122" s="1035"/>
      <c r="BS122" s="1035"/>
      <c r="BT122" s="1035"/>
      <c r="BU122" s="1035"/>
      <c r="BV122" s="1035">
        <v>48218777</v>
      </c>
      <c r="BW122" s="1035"/>
      <c r="BX122" s="1035"/>
      <c r="BY122" s="1035"/>
      <c r="BZ122" s="1035"/>
      <c r="CA122" s="1035">
        <v>47223884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96.5</v>
      </c>
      <c r="BR123" s="1027"/>
      <c r="BS123" s="1027"/>
      <c r="BT123" s="1027"/>
      <c r="BU123" s="1027"/>
      <c r="BV123" s="1027">
        <v>94.2</v>
      </c>
      <c r="BW123" s="1027"/>
      <c r="BX123" s="1027"/>
      <c r="BY123" s="1027"/>
      <c r="BZ123" s="1027"/>
      <c r="CA123" s="1027">
        <v>84.5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400000</v>
      </c>
      <c r="AB126" s="959"/>
      <c r="AC126" s="959"/>
      <c r="AD126" s="959"/>
      <c r="AE126" s="960"/>
      <c r="AF126" s="961">
        <v>400000</v>
      </c>
      <c r="AG126" s="959"/>
      <c r="AH126" s="959"/>
      <c r="AI126" s="959"/>
      <c r="AJ126" s="960"/>
      <c r="AK126" s="961">
        <v>400000</v>
      </c>
      <c r="AL126" s="959"/>
      <c r="AM126" s="959"/>
      <c r="AN126" s="959"/>
      <c r="AO126" s="960"/>
      <c r="AP126" s="962">
        <v>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4140229</v>
      </c>
      <c r="DH126" s="920"/>
      <c r="DI126" s="920"/>
      <c r="DJ126" s="920"/>
      <c r="DK126" s="920"/>
      <c r="DL126" s="920">
        <v>4053981</v>
      </c>
      <c r="DM126" s="920"/>
      <c r="DN126" s="920"/>
      <c r="DO126" s="920"/>
      <c r="DP126" s="920"/>
      <c r="DQ126" s="920">
        <v>3937356</v>
      </c>
      <c r="DR126" s="920"/>
      <c r="DS126" s="920"/>
      <c r="DT126" s="920"/>
      <c r="DU126" s="920"/>
      <c r="DV126" s="921">
        <v>19.899999999999999</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12.19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4863</v>
      </c>
      <c r="DH127" s="1048"/>
      <c r="DI127" s="1048"/>
      <c r="DJ127" s="1048"/>
      <c r="DK127" s="1048"/>
      <c r="DL127" s="1048">
        <v>3324</v>
      </c>
      <c r="DM127" s="1048"/>
      <c r="DN127" s="1048"/>
      <c r="DO127" s="1048"/>
      <c r="DP127" s="1048"/>
      <c r="DQ127" s="1048">
        <v>188</v>
      </c>
      <c r="DR127" s="1048"/>
      <c r="DS127" s="1048"/>
      <c r="DT127" s="1048"/>
      <c r="DU127" s="1048"/>
      <c r="DV127" s="1049">
        <v>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743008</v>
      </c>
      <c r="AB128" s="1090"/>
      <c r="AC128" s="1090"/>
      <c r="AD128" s="1090"/>
      <c r="AE128" s="1091"/>
      <c r="AF128" s="1092">
        <v>760196</v>
      </c>
      <c r="AG128" s="1090"/>
      <c r="AH128" s="1090"/>
      <c r="AI128" s="1090"/>
      <c r="AJ128" s="1091"/>
      <c r="AK128" s="1092">
        <v>720057</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17.190000000000001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23078891</v>
      </c>
      <c r="AB129" s="959"/>
      <c r="AC129" s="959"/>
      <c r="AD129" s="959"/>
      <c r="AE129" s="960"/>
      <c r="AF129" s="961">
        <v>23419394</v>
      </c>
      <c r="AG129" s="959"/>
      <c r="AH129" s="959"/>
      <c r="AI129" s="959"/>
      <c r="AJ129" s="960"/>
      <c r="AK129" s="961">
        <v>23492780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3628576</v>
      </c>
      <c r="AB130" s="959"/>
      <c r="AC130" s="959"/>
      <c r="AD130" s="959"/>
      <c r="AE130" s="960"/>
      <c r="AF130" s="961">
        <v>3596021</v>
      </c>
      <c r="AG130" s="959"/>
      <c r="AH130" s="959"/>
      <c r="AI130" s="959"/>
      <c r="AJ130" s="960"/>
      <c r="AK130" s="961">
        <v>3693876</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84.5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19450315</v>
      </c>
      <c r="AB131" s="998"/>
      <c r="AC131" s="998"/>
      <c r="AD131" s="998"/>
      <c r="AE131" s="999"/>
      <c r="AF131" s="1000">
        <v>19823373</v>
      </c>
      <c r="AG131" s="998"/>
      <c r="AH131" s="998"/>
      <c r="AI131" s="998"/>
      <c r="AJ131" s="999"/>
      <c r="AK131" s="1000">
        <v>19798904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9.4941033089999998</v>
      </c>
      <c r="AB132" s="1104"/>
      <c r="AC132" s="1104"/>
      <c r="AD132" s="1104"/>
      <c r="AE132" s="1105"/>
      <c r="AF132" s="1106">
        <v>9.1754465799999991</v>
      </c>
      <c r="AG132" s="1104"/>
      <c r="AH132" s="1104"/>
      <c r="AI132" s="1104"/>
      <c r="AJ132" s="1105"/>
      <c r="AK132" s="1106">
        <v>8.9834922180000003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9.6999999999999993</v>
      </c>
      <c r="AB133" s="1111"/>
      <c r="AC133" s="1111"/>
      <c r="AD133" s="1111"/>
      <c r="AE133" s="1112"/>
      <c r="AF133" s="1110">
        <v>9.3000000000000007</v>
      </c>
      <c r="AG133" s="1111"/>
      <c r="AH133" s="1111"/>
      <c r="AI133" s="1111"/>
      <c r="AJ133" s="1112"/>
      <c r="AK133" s="1110">
        <v>9.1999999999999993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7200331</v>
      </c>
      <c r="L9" s="264">
        <v>57705</v>
      </c>
      <c r="M9" s="265">
        <v>58961</v>
      </c>
      <c r="N9" s="266">
        <v>-2.1</v>
      </c>
    </row>
    <row r="10" spans="1:16">
      <c r="A10" s="248"/>
      <c r="B10" s="244"/>
      <c r="C10" s="244"/>
      <c r="D10" s="244"/>
      <c r="E10" s="244"/>
      <c r="F10" s="244"/>
      <c r="G10" s="1119" t="s">
        <v>475</v>
      </c>
      <c r="H10" s="1120"/>
      <c r="I10" s="1120"/>
      <c r="J10" s="1121"/>
      <c r="K10" s="267">
        <v>919808</v>
      </c>
      <c r="L10" s="268">
        <v>7371</v>
      </c>
      <c r="M10" s="269">
        <v>3996</v>
      </c>
      <c r="N10" s="270">
        <v>84.5</v>
      </c>
    </row>
    <row r="11" spans="1:16" ht="13.5" customHeight="1">
      <c r="A11" s="248"/>
      <c r="B11" s="244"/>
      <c r="C11" s="244"/>
      <c r="D11" s="244"/>
      <c r="E11" s="244"/>
      <c r="F11" s="244"/>
      <c r="G11" s="1119" t="s">
        <v>476</v>
      </c>
      <c r="H11" s="1120"/>
      <c r="I11" s="1120"/>
      <c r="J11" s="1121"/>
      <c r="K11" s="267">
        <v>1020337</v>
      </c>
      <c r="L11" s="268">
        <v>8177</v>
      </c>
      <c r="M11" s="269">
        <v>3773</v>
      </c>
      <c r="N11" s="270">
        <v>116.7</v>
      </c>
    </row>
    <row r="12" spans="1:16" ht="13.5" customHeight="1">
      <c r="A12" s="248"/>
      <c r="B12" s="244"/>
      <c r="C12" s="244"/>
      <c r="D12" s="244"/>
      <c r="E12" s="244"/>
      <c r="F12" s="244"/>
      <c r="G12" s="1119" t="s">
        <v>477</v>
      </c>
      <c r="H12" s="1120"/>
      <c r="I12" s="1120"/>
      <c r="J12" s="1121"/>
      <c r="K12" s="267" t="s">
        <v>478</v>
      </c>
      <c r="L12" s="268" t="s">
        <v>478</v>
      </c>
      <c r="M12" s="269">
        <v>594</v>
      </c>
      <c r="N12" s="270" t="s">
        <v>478</v>
      </c>
    </row>
    <row r="13" spans="1:16" ht="13.5" customHeight="1">
      <c r="A13" s="248"/>
      <c r="B13" s="244"/>
      <c r="C13" s="244"/>
      <c r="D13" s="244"/>
      <c r="E13" s="244"/>
      <c r="F13" s="244"/>
      <c r="G13" s="1119" t="s">
        <v>479</v>
      </c>
      <c r="H13" s="1120"/>
      <c r="I13" s="1120"/>
      <c r="J13" s="1121"/>
      <c r="K13" s="267" t="s">
        <v>478</v>
      </c>
      <c r="L13" s="268" t="s">
        <v>478</v>
      </c>
      <c r="M13" s="269">
        <v>1</v>
      </c>
      <c r="N13" s="270" t="s">
        <v>478</v>
      </c>
    </row>
    <row r="14" spans="1:16" ht="13.5" customHeight="1">
      <c r="A14" s="248"/>
      <c r="B14" s="244"/>
      <c r="C14" s="244"/>
      <c r="D14" s="244"/>
      <c r="E14" s="244"/>
      <c r="F14" s="244"/>
      <c r="G14" s="1119" t="s">
        <v>480</v>
      </c>
      <c r="H14" s="1120"/>
      <c r="I14" s="1120"/>
      <c r="J14" s="1121"/>
      <c r="K14" s="267">
        <v>5010</v>
      </c>
      <c r="L14" s="268">
        <v>40</v>
      </c>
      <c r="M14" s="269">
        <v>2438</v>
      </c>
      <c r="N14" s="270">
        <v>-98.4</v>
      </c>
    </row>
    <row r="15" spans="1:16" ht="13.5" customHeight="1">
      <c r="A15" s="248"/>
      <c r="B15" s="244"/>
      <c r="C15" s="244"/>
      <c r="D15" s="244"/>
      <c r="E15" s="244"/>
      <c r="F15" s="244"/>
      <c r="G15" s="1119" t="s">
        <v>481</v>
      </c>
      <c r="H15" s="1120"/>
      <c r="I15" s="1120"/>
      <c r="J15" s="1121"/>
      <c r="K15" s="267">
        <v>259278</v>
      </c>
      <c r="L15" s="268">
        <v>2078</v>
      </c>
      <c r="M15" s="269">
        <v>1435</v>
      </c>
      <c r="N15" s="270">
        <v>44.8</v>
      </c>
    </row>
    <row r="16" spans="1:16">
      <c r="A16" s="248"/>
      <c r="B16" s="244"/>
      <c r="C16" s="244"/>
      <c r="D16" s="244"/>
      <c r="E16" s="244"/>
      <c r="F16" s="244"/>
      <c r="G16" s="1122" t="s">
        <v>482</v>
      </c>
      <c r="H16" s="1123"/>
      <c r="I16" s="1123"/>
      <c r="J16" s="1124"/>
      <c r="K16" s="268">
        <v>-1155011</v>
      </c>
      <c r="L16" s="268">
        <v>-9256</v>
      </c>
      <c r="M16" s="269">
        <v>-6041</v>
      </c>
      <c r="N16" s="270">
        <v>53.2</v>
      </c>
    </row>
    <row r="17" spans="1:16">
      <c r="A17" s="248"/>
      <c r="B17" s="244"/>
      <c r="C17" s="244"/>
      <c r="D17" s="244"/>
      <c r="E17" s="244"/>
      <c r="F17" s="244"/>
      <c r="G17" s="1122" t="s">
        <v>169</v>
      </c>
      <c r="H17" s="1123"/>
      <c r="I17" s="1123"/>
      <c r="J17" s="1124"/>
      <c r="K17" s="268">
        <v>8249753</v>
      </c>
      <c r="L17" s="268">
        <v>66115</v>
      </c>
      <c r="M17" s="269">
        <v>65157</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6.48</v>
      </c>
      <c r="L21" s="281">
        <v>6.38</v>
      </c>
      <c r="M21" s="282">
        <v>0.1</v>
      </c>
      <c r="N21" s="249"/>
      <c r="O21" s="283"/>
      <c r="P21" s="279"/>
    </row>
    <row r="22" spans="1:16" s="284" customFormat="1">
      <c r="A22" s="279"/>
      <c r="B22" s="249"/>
      <c r="C22" s="249"/>
      <c r="D22" s="249"/>
      <c r="E22" s="249"/>
      <c r="F22" s="249"/>
      <c r="G22" s="1114" t="s">
        <v>488</v>
      </c>
      <c r="H22" s="1115"/>
      <c r="I22" s="1115"/>
      <c r="J22" s="1116"/>
      <c r="K22" s="285">
        <v>100.8</v>
      </c>
      <c r="L22" s="286">
        <v>99.2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5040391</v>
      </c>
      <c r="L32" s="294">
        <v>40395</v>
      </c>
      <c r="M32" s="295">
        <v>38103</v>
      </c>
      <c r="N32" s="296">
        <v>6</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32</v>
      </c>
      <c r="N34" s="296" t="s">
        <v>478</v>
      </c>
    </row>
    <row r="35" spans="1:16" ht="27" customHeight="1">
      <c r="A35" s="248"/>
      <c r="B35" s="244"/>
      <c r="C35" s="244"/>
      <c r="D35" s="244"/>
      <c r="E35" s="244"/>
      <c r="F35" s="244"/>
      <c r="G35" s="1130" t="s">
        <v>494</v>
      </c>
      <c r="H35" s="1131"/>
      <c r="I35" s="1131"/>
      <c r="J35" s="1132"/>
      <c r="K35" s="294">
        <v>704283</v>
      </c>
      <c r="L35" s="294">
        <v>5644</v>
      </c>
      <c r="M35" s="295">
        <v>9772</v>
      </c>
      <c r="N35" s="296">
        <v>-42.2</v>
      </c>
    </row>
    <row r="36" spans="1:16" ht="27" customHeight="1">
      <c r="A36" s="248"/>
      <c r="B36" s="244"/>
      <c r="C36" s="244"/>
      <c r="D36" s="244"/>
      <c r="E36" s="244"/>
      <c r="F36" s="244"/>
      <c r="G36" s="1130" t="s">
        <v>495</v>
      </c>
      <c r="H36" s="1131"/>
      <c r="I36" s="1131"/>
      <c r="J36" s="1132"/>
      <c r="K36" s="294">
        <v>47892</v>
      </c>
      <c r="L36" s="294">
        <v>384</v>
      </c>
      <c r="M36" s="295">
        <v>1367</v>
      </c>
      <c r="N36" s="296">
        <v>-71.900000000000006</v>
      </c>
    </row>
    <row r="37" spans="1:16" ht="13.5" customHeight="1">
      <c r="A37" s="248"/>
      <c r="B37" s="244"/>
      <c r="C37" s="244"/>
      <c r="D37" s="244"/>
      <c r="E37" s="244"/>
      <c r="F37" s="244"/>
      <c r="G37" s="1130" t="s">
        <v>496</v>
      </c>
      <c r="H37" s="1131"/>
      <c r="I37" s="1131"/>
      <c r="J37" s="1132"/>
      <c r="K37" s="294">
        <v>400000</v>
      </c>
      <c r="L37" s="294">
        <v>3206</v>
      </c>
      <c r="M37" s="295">
        <v>888</v>
      </c>
      <c r="N37" s="296">
        <v>261</v>
      </c>
    </row>
    <row r="38" spans="1:16" ht="27" customHeight="1">
      <c r="A38" s="248"/>
      <c r="B38" s="244"/>
      <c r="C38" s="244"/>
      <c r="D38" s="244"/>
      <c r="E38" s="244"/>
      <c r="F38" s="244"/>
      <c r="G38" s="1133" t="s">
        <v>497</v>
      </c>
      <c r="H38" s="1134"/>
      <c r="I38" s="1134"/>
      <c r="J38" s="1135"/>
      <c r="K38" s="297" t="s">
        <v>478</v>
      </c>
      <c r="L38" s="297" t="s">
        <v>478</v>
      </c>
      <c r="M38" s="298">
        <v>2</v>
      </c>
      <c r="N38" s="299" t="s">
        <v>478</v>
      </c>
      <c r="O38" s="293"/>
    </row>
    <row r="39" spans="1:16">
      <c r="A39" s="248"/>
      <c r="B39" s="244"/>
      <c r="C39" s="244"/>
      <c r="D39" s="244"/>
      <c r="E39" s="244"/>
      <c r="F39" s="244"/>
      <c r="G39" s="1133" t="s">
        <v>498</v>
      </c>
      <c r="H39" s="1134"/>
      <c r="I39" s="1134"/>
      <c r="J39" s="1135"/>
      <c r="K39" s="300">
        <v>-720057</v>
      </c>
      <c r="L39" s="300">
        <v>-5771</v>
      </c>
      <c r="M39" s="301">
        <v>-6931</v>
      </c>
      <c r="N39" s="302">
        <v>-16.7</v>
      </c>
      <c r="O39" s="293"/>
    </row>
    <row r="40" spans="1:16" ht="27" customHeight="1">
      <c r="A40" s="248"/>
      <c r="B40" s="244"/>
      <c r="C40" s="244"/>
      <c r="D40" s="244"/>
      <c r="E40" s="244"/>
      <c r="F40" s="244"/>
      <c r="G40" s="1130" t="s">
        <v>499</v>
      </c>
      <c r="H40" s="1131"/>
      <c r="I40" s="1131"/>
      <c r="J40" s="1132"/>
      <c r="K40" s="300">
        <v>-3693876</v>
      </c>
      <c r="L40" s="300">
        <v>-29603</v>
      </c>
      <c r="M40" s="301">
        <v>-31548</v>
      </c>
      <c r="N40" s="302">
        <v>-6.2</v>
      </c>
      <c r="O40" s="293"/>
    </row>
    <row r="41" spans="1:16">
      <c r="A41" s="248"/>
      <c r="B41" s="244"/>
      <c r="C41" s="244"/>
      <c r="D41" s="244"/>
      <c r="E41" s="244"/>
      <c r="F41" s="244"/>
      <c r="G41" s="1136" t="s">
        <v>280</v>
      </c>
      <c r="H41" s="1137"/>
      <c r="I41" s="1137"/>
      <c r="J41" s="1138"/>
      <c r="K41" s="294">
        <v>1778633</v>
      </c>
      <c r="L41" s="300">
        <v>14254</v>
      </c>
      <c r="M41" s="301">
        <v>11686</v>
      </c>
      <c r="N41" s="302">
        <v>22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4275237</v>
      </c>
      <c r="J51" s="320">
        <v>34361</v>
      </c>
      <c r="K51" s="321">
        <v>-7</v>
      </c>
      <c r="L51" s="322">
        <v>35965</v>
      </c>
      <c r="M51" s="323">
        <v>4.7</v>
      </c>
      <c r="N51" s="324">
        <v>-11.7</v>
      </c>
    </row>
    <row r="52" spans="1:14">
      <c r="A52" s="248"/>
      <c r="B52" s="244"/>
      <c r="C52" s="244"/>
      <c r="D52" s="244"/>
      <c r="E52" s="244"/>
      <c r="F52" s="244"/>
      <c r="G52" s="325"/>
      <c r="H52" s="326" t="s">
        <v>510</v>
      </c>
      <c r="I52" s="327">
        <v>2295280</v>
      </c>
      <c r="J52" s="328">
        <v>18448</v>
      </c>
      <c r="K52" s="329">
        <v>-8.1</v>
      </c>
      <c r="L52" s="330">
        <v>20136</v>
      </c>
      <c r="M52" s="331">
        <v>1.6</v>
      </c>
      <c r="N52" s="332">
        <v>-9.6999999999999993</v>
      </c>
    </row>
    <row r="53" spans="1:14">
      <c r="A53" s="248"/>
      <c r="B53" s="244"/>
      <c r="C53" s="244"/>
      <c r="D53" s="244"/>
      <c r="E53" s="244"/>
      <c r="F53" s="244"/>
      <c r="G53" s="310" t="s">
        <v>511</v>
      </c>
      <c r="H53" s="311"/>
      <c r="I53" s="319">
        <v>4628394</v>
      </c>
      <c r="J53" s="320">
        <v>37197</v>
      </c>
      <c r="K53" s="321">
        <v>8.3000000000000007</v>
      </c>
      <c r="L53" s="322">
        <v>41433</v>
      </c>
      <c r="M53" s="323">
        <v>15.2</v>
      </c>
      <c r="N53" s="324">
        <v>-6.9</v>
      </c>
    </row>
    <row r="54" spans="1:14">
      <c r="A54" s="248"/>
      <c r="B54" s="244"/>
      <c r="C54" s="244"/>
      <c r="D54" s="244"/>
      <c r="E54" s="244"/>
      <c r="F54" s="244"/>
      <c r="G54" s="325"/>
      <c r="H54" s="326" t="s">
        <v>510</v>
      </c>
      <c r="I54" s="327">
        <v>3034419</v>
      </c>
      <c r="J54" s="328">
        <v>24387</v>
      </c>
      <c r="K54" s="329">
        <v>32.200000000000003</v>
      </c>
      <c r="L54" s="330">
        <v>22351</v>
      </c>
      <c r="M54" s="331">
        <v>11</v>
      </c>
      <c r="N54" s="332">
        <v>21.2</v>
      </c>
    </row>
    <row r="55" spans="1:14">
      <c r="A55" s="248"/>
      <c r="B55" s="244"/>
      <c r="C55" s="244"/>
      <c r="D55" s="244"/>
      <c r="E55" s="244"/>
      <c r="F55" s="244"/>
      <c r="G55" s="310" t="s">
        <v>512</v>
      </c>
      <c r="H55" s="311"/>
      <c r="I55" s="319">
        <v>3425229</v>
      </c>
      <c r="J55" s="320">
        <v>27322</v>
      </c>
      <c r="K55" s="321">
        <v>-26.5</v>
      </c>
      <c r="L55" s="322">
        <v>43493</v>
      </c>
      <c r="M55" s="323">
        <v>5</v>
      </c>
      <c r="N55" s="324">
        <v>-31.5</v>
      </c>
    </row>
    <row r="56" spans="1:14">
      <c r="A56" s="248"/>
      <c r="B56" s="244"/>
      <c r="C56" s="244"/>
      <c r="D56" s="244"/>
      <c r="E56" s="244"/>
      <c r="F56" s="244"/>
      <c r="G56" s="325"/>
      <c r="H56" s="326" t="s">
        <v>510</v>
      </c>
      <c r="I56" s="327">
        <v>2523536</v>
      </c>
      <c r="J56" s="328">
        <v>20130</v>
      </c>
      <c r="K56" s="329">
        <v>-17.5</v>
      </c>
      <c r="L56" s="330">
        <v>23254</v>
      </c>
      <c r="M56" s="331">
        <v>4</v>
      </c>
      <c r="N56" s="332">
        <v>-21.5</v>
      </c>
    </row>
    <row r="57" spans="1:14">
      <c r="A57" s="248"/>
      <c r="B57" s="244"/>
      <c r="C57" s="244"/>
      <c r="D57" s="244"/>
      <c r="E57" s="244"/>
      <c r="F57" s="244"/>
      <c r="G57" s="310" t="s">
        <v>513</v>
      </c>
      <c r="H57" s="311"/>
      <c r="I57" s="319">
        <v>4590162</v>
      </c>
      <c r="J57" s="320">
        <v>36637</v>
      </c>
      <c r="K57" s="321">
        <v>34.1</v>
      </c>
      <c r="L57" s="322">
        <v>50840</v>
      </c>
      <c r="M57" s="323">
        <v>16.899999999999999</v>
      </c>
      <c r="N57" s="324">
        <v>17.2</v>
      </c>
    </row>
    <row r="58" spans="1:14">
      <c r="A58" s="248"/>
      <c r="B58" s="244"/>
      <c r="C58" s="244"/>
      <c r="D58" s="244"/>
      <c r="E58" s="244"/>
      <c r="F58" s="244"/>
      <c r="G58" s="325"/>
      <c r="H58" s="326" t="s">
        <v>510</v>
      </c>
      <c r="I58" s="327">
        <v>3246655</v>
      </c>
      <c r="J58" s="328">
        <v>25914</v>
      </c>
      <c r="K58" s="329">
        <v>28.7</v>
      </c>
      <c r="L58" s="330">
        <v>25367</v>
      </c>
      <c r="M58" s="331">
        <v>9.1</v>
      </c>
      <c r="N58" s="332">
        <v>19.600000000000001</v>
      </c>
    </row>
    <row r="59" spans="1:14">
      <c r="A59" s="248"/>
      <c r="B59" s="244"/>
      <c r="C59" s="244"/>
      <c r="D59" s="244"/>
      <c r="E59" s="244"/>
      <c r="F59" s="244"/>
      <c r="G59" s="310" t="s">
        <v>514</v>
      </c>
      <c r="H59" s="311"/>
      <c r="I59" s="319">
        <v>3105921</v>
      </c>
      <c r="J59" s="320">
        <v>24891</v>
      </c>
      <c r="K59" s="321">
        <v>-32.1</v>
      </c>
      <c r="L59" s="322">
        <v>53605</v>
      </c>
      <c r="M59" s="323">
        <v>5.4</v>
      </c>
      <c r="N59" s="324">
        <v>-37.5</v>
      </c>
    </row>
    <row r="60" spans="1:14">
      <c r="A60" s="248"/>
      <c r="B60" s="244"/>
      <c r="C60" s="244"/>
      <c r="D60" s="244"/>
      <c r="E60" s="244"/>
      <c r="F60" s="244"/>
      <c r="G60" s="325"/>
      <c r="H60" s="326" t="s">
        <v>510</v>
      </c>
      <c r="I60" s="333">
        <v>1838994</v>
      </c>
      <c r="J60" s="328">
        <v>14738</v>
      </c>
      <c r="K60" s="329">
        <v>-43.1</v>
      </c>
      <c r="L60" s="330">
        <v>28343</v>
      </c>
      <c r="M60" s="331">
        <v>11.7</v>
      </c>
      <c r="N60" s="332">
        <v>-54.8</v>
      </c>
    </row>
    <row r="61" spans="1:14">
      <c r="A61" s="248"/>
      <c r="B61" s="244"/>
      <c r="C61" s="244"/>
      <c r="D61" s="244"/>
      <c r="E61" s="244"/>
      <c r="F61" s="244"/>
      <c r="G61" s="310" t="s">
        <v>515</v>
      </c>
      <c r="H61" s="334"/>
      <c r="I61" s="335">
        <v>4004989</v>
      </c>
      <c r="J61" s="336">
        <v>32082</v>
      </c>
      <c r="K61" s="337">
        <v>-4.5999999999999996</v>
      </c>
      <c r="L61" s="338">
        <v>45067</v>
      </c>
      <c r="M61" s="339">
        <v>9.4</v>
      </c>
      <c r="N61" s="324">
        <v>-14</v>
      </c>
    </row>
    <row r="62" spans="1:14">
      <c r="A62" s="248"/>
      <c r="B62" s="244"/>
      <c r="C62" s="244"/>
      <c r="D62" s="244"/>
      <c r="E62" s="244"/>
      <c r="F62" s="244"/>
      <c r="G62" s="325"/>
      <c r="H62" s="326" t="s">
        <v>510</v>
      </c>
      <c r="I62" s="327">
        <v>2587777</v>
      </c>
      <c r="J62" s="328">
        <v>20723</v>
      </c>
      <c r="K62" s="329">
        <v>-1.6</v>
      </c>
      <c r="L62" s="330">
        <v>23890</v>
      </c>
      <c r="M62" s="331">
        <v>7.5</v>
      </c>
      <c r="N62" s="332">
        <v>-9.1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3.85</v>
      </c>
      <c r="G47" s="12">
        <v>4.33</v>
      </c>
      <c r="H47" s="12">
        <v>4.7699999999999996</v>
      </c>
      <c r="I47" s="12">
        <v>4.71</v>
      </c>
      <c r="J47" s="13">
        <v>6.83</v>
      </c>
    </row>
    <row r="48" spans="2:10" ht="57.75" customHeight="1">
      <c r="B48" s="14"/>
      <c r="C48" s="1141" t="s">
        <v>4</v>
      </c>
      <c r="D48" s="1141"/>
      <c r="E48" s="1142"/>
      <c r="F48" s="15">
        <v>2.17</v>
      </c>
      <c r="G48" s="16">
        <v>3.13</v>
      </c>
      <c r="H48" s="16">
        <v>3.24</v>
      </c>
      <c r="I48" s="16">
        <v>7.3</v>
      </c>
      <c r="J48" s="17">
        <v>6.54</v>
      </c>
    </row>
    <row r="49" spans="2:10" ht="57.75" customHeight="1" thickBot="1">
      <c r="B49" s="18"/>
      <c r="C49" s="1143" t="s">
        <v>5</v>
      </c>
      <c r="D49" s="1143"/>
      <c r="E49" s="1144"/>
      <c r="F49" s="19">
        <v>1.65</v>
      </c>
      <c r="G49" s="20">
        <v>1.46</v>
      </c>
      <c r="H49" s="20">
        <v>0.56000000000000005</v>
      </c>
      <c r="I49" s="20">
        <v>4.1100000000000003</v>
      </c>
      <c r="J49" s="21">
        <v>1.41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4.45</v>
      </c>
      <c r="G35" s="37">
        <v>5.71</v>
      </c>
      <c r="H35" s="37">
        <v>7.29</v>
      </c>
      <c r="I35" s="37">
        <v>9.58</v>
      </c>
      <c r="J35" s="38">
        <v>10.8</v>
      </c>
      <c r="K35" s="22"/>
      <c r="L35" s="22"/>
      <c r="M35" s="22"/>
      <c r="N35" s="22"/>
      <c r="O35" s="22"/>
      <c r="P35" s="22"/>
    </row>
    <row r="36" spans="1:16" ht="39" customHeight="1">
      <c r="A36" s="22"/>
      <c r="B36" s="35"/>
      <c r="C36" s="1145" t="s">
        <v>529</v>
      </c>
      <c r="D36" s="1146"/>
      <c r="E36" s="1147"/>
      <c r="F36" s="36">
        <v>2.04</v>
      </c>
      <c r="G36" s="37">
        <v>3.06</v>
      </c>
      <c r="H36" s="37">
        <v>3.23</v>
      </c>
      <c r="I36" s="37">
        <v>7.36</v>
      </c>
      <c r="J36" s="38">
        <v>6.62</v>
      </c>
      <c r="K36" s="22"/>
      <c r="L36" s="22"/>
      <c r="M36" s="22"/>
      <c r="N36" s="22"/>
      <c r="O36" s="22"/>
      <c r="P36" s="22"/>
    </row>
    <row r="37" spans="1:16" ht="39" customHeight="1">
      <c r="A37" s="22"/>
      <c r="B37" s="35"/>
      <c r="C37" s="1145" t="s">
        <v>530</v>
      </c>
      <c r="D37" s="1146"/>
      <c r="E37" s="1147"/>
      <c r="F37" s="36">
        <v>0.08</v>
      </c>
      <c r="G37" s="37">
        <v>1.18</v>
      </c>
      <c r="H37" s="37">
        <v>1.7</v>
      </c>
      <c r="I37" s="37">
        <v>0.84</v>
      </c>
      <c r="J37" s="38">
        <v>0.8</v>
      </c>
      <c r="K37" s="22"/>
      <c r="L37" s="22"/>
      <c r="M37" s="22"/>
      <c r="N37" s="22"/>
      <c r="O37" s="22"/>
      <c r="P37" s="22"/>
    </row>
    <row r="38" spans="1:16" ht="39" customHeight="1">
      <c r="A38" s="22"/>
      <c r="B38" s="35"/>
      <c r="C38" s="1145" t="s">
        <v>531</v>
      </c>
      <c r="D38" s="1146"/>
      <c r="E38" s="1147"/>
      <c r="F38" s="36">
        <v>0.89</v>
      </c>
      <c r="G38" s="37">
        <v>0.32</v>
      </c>
      <c r="H38" s="37">
        <v>0.15</v>
      </c>
      <c r="I38" s="37">
        <v>0.21</v>
      </c>
      <c r="J38" s="38">
        <v>0.76</v>
      </c>
      <c r="K38" s="22"/>
      <c r="L38" s="22"/>
      <c r="M38" s="22"/>
      <c r="N38" s="22"/>
      <c r="O38" s="22"/>
      <c r="P38" s="22"/>
    </row>
    <row r="39" spans="1:16" ht="39" customHeight="1">
      <c r="A39" s="22"/>
      <c r="B39" s="35"/>
      <c r="C39" s="1145" t="s">
        <v>532</v>
      </c>
      <c r="D39" s="1146"/>
      <c r="E39" s="1147"/>
      <c r="F39" s="36">
        <v>0.13</v>
      </c>
      <c r="G39" s="37">
        <v>0.1</v>
      </c>
      <c r="H39" s="37">
        <v>0.1</v>
      </c>
      <c r="I39" s="37">
        <v>0.05</v>
      </c>
      <c r="J39" s="38">
        <v>0.05</v>
      </c>
      <c r="K39" s="22"/>
      <c r="L39" s="22"/>
      <c r="M39" s="22"/>
      <c r="N39" s="22"/>
      <c r="O39" s="22"/>
      <c r="P39" s="22"/>
    </row>
    <row r="40" spans="1:16" ht="39" customHeight="1">
      <c r="A40" s="22"/>
      <c r="B40" s="35"/>
      <c r="C40" s="1145" t="s">
        <v>533</v>
      </c>
      <c r="D40" s="1146"/>
      <c r="E40" s="1147"/>
      <c r="F40" s="36">
        <v>0</v>
      </c>
      <c r="G40" s="37">
        <v>0</v>
      </c>
      <c r="H40" s="37">
        <v>0.05</v>
      </c>
      <c r="I40" s="37">
        <v>0.04</v>
      </c>
      <c r="J40" s="38">
        <v>0.04</v>
      </c>
      <c r="K40" s="22"/>
      <c r="L40" s="22"/>
      <c r="M40" s="22"/>
      <c r="N40" s="22"/>
      <c r="O40" s="22"/>
      <c r="P40" s="22"/>
    </row>
    <row r="41" spans="1:16" ht="39" customHeight="1">
      <c r="A41" s="22"/>
      <c r="B41" s="35"/>
      <c r="C41" s="1145" t="s">
        <v>534</v>
      </c>
      <c r="D41" s="1146"/>
      <c r="E41" s="1147"/>
      <c r="F41" s="36">
        <v>0.01</v>
      </c>
      <c r="G41" s="37">
        <v>0.01</v>
      </c>
      <c r="H41" s="37">
        <v>0.01</v>
      </c>
      <c r="I41" s="37">
        <v>0.01</v>
      </c>
      <c r="J41" s="38">
        <v>0.01</v>
      </c>
      <c r="K41" s="22"/>
      <c r="L41" s="22"/>
      <c r="M41" s="22"/>
      <c r="N41" s="22"/>
      <c r="O41" s="22"/>
      <c r="P41" s="22"/>
    </row>
    <row r="42" spans="1:16" ht="39" customHeight="1">
      <c r="A42" s="22"/>
      <c r="B42" s="39"/>
      <c r="C42" s="1145" t="s">
        <v>535</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536</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E46" sqref="E46:J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5509</v>
      </c>
      <c r="L45" s="60">
        <v>5117</v>
      </c>
      <c r="M45" s="60">
        <v>5102</v>
      </c>
      <c r="N45" s="60">
        <v>5054</v>
      </c>
      <c r="O45" s="61">
        <v>5040</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625</v>
      </c>
      <c r="L48" s="64">
        <v>670</v>
      </c>
      <c r="M48" s="64">
        <v>659</v>
      </c>
      <c r="N48" s="64">
        <v>665</v>
      </c>
      <c r="O48" s="65">
        <v>704</v>
      </c>
      <c r="P48" s="48"/>
      <c r="Q48" s="48"/>
      <c r="R48" s="48"/>
      <c r="S48" s="48"/>
      <c r="T48" s="48"/>
      <c r="U48" s="48"/>
    </row>
    <row r="49" spans="1:21" ht="30.75" customHeight="1">
      <c r="A49" s="48"/>
      <c r="B49" s="1163"/>
      <c r="C49" s="1164"/>
      <c r="D49" s="62"/>
      <c r="E49" s="1155" t="s">
        <v>16</v>
      </c>
      <c r="F49" s="1155"/>
      <c r="G49" s="1155"/>
      <c r="H49" s="1155"/>
      <c r="I49" s="1155"/>
      <c r="J49" s="1156"/>
      <c r="K49" s="63">
        <v>59</v>
      </c>
      <c r="L49" s="64">
        <v>60</v>
      </c>
      <c r="M49" s="64">
        <v>57</v>
      </c>
      <c r="N49" s="64">
        <v>56</v>
      </c>
      <c r="O49" s="65">
        <v>48</v>
      </c>
      <c r="P49" s="48"/>
      <c r="Q49" s="48"/>
      <c r="R49" s="48"/>
      <c r="S49" s="48"/>
      <c r="T49" s="48"/>
      <c r="U49" s="48"/>
    </row>
    <row r="50" spans="1:21" ht="30.75" customHeight="1">
      <c r="A50" s="48"/>
      <c r="B50" s="1163"/>
      <c r="C50" s="1164"/>
      <c r="D50" s="62"/>
      <c r="E50" s="1155" t="s">
        <v>17</v>
      </c>
      <c r="F50" s="1155"/>
      <c r="G50" s="1155"/>
      <c r="H50" s="1155"/>
      <c r="I50" s="1155"/>
      <c r="J50" s="1156"/>
      <c r="K50" s="63">
        <v>158</v>
      </c>
      <c r="L50" s="64">
        <v>400</v>
      </c>
      <c r="M50" s="64">
        <v>400</v>
      </c>
      <c r="N50" s="64">
        <v>400</v>
      </c>
      <c r="O50" s="65">
        <v>400</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4364</v>
      </c>
      <c r="L52" s="64">
        <v>4409</v>
      </c>
      <c r="M52" s="64">
        <v>4372</v>
      </c>
      <c r="N52" s="64">
        <v>4356</v>
      </c>
      <c r="O52" s="65">
        <v>4414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1987</v>
      </c>
      <c r="L53" s="69">
        <v>1838</v>
      </c>
      <c r="M53" s="69">
        <v>1846</v>
      </c>
      <c r="N53" s="69">
        <v>1819</v>
      </c>
      <c r="O53" s="70">
        <v>1778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2016-05-06T01:57:57Z</cp:lastPrinted>
  <dcterms:created xsi:type="dcterms:W3CDTF">2016-02-15T01:50:31Z</dcterms:created>
  <dcterms:modified xsi:type="dcterms:W3CDTF">2016-05-06T01:58:14Z</dcterms:modified>
</cp:coreProperties>
</file>