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15" windowWidth="10245"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BE34" i="9" s="1"/>
  <c r="BE35" i="9" s="1"/>
</calcChain>
</file>

<file path=xl/sharedStrings.xml><?xml version="1.0" encoding="utf-8"?>
<sst xmlns="http://schemas.openxmlformats.org/spreadsheetml/2006/main" count="1011" uniqueCount="550">
  <si>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</si>
  <si>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</si>
  <si>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</si>
  <si>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</si>
  <si>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</si>
  <si>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</si>
  <si>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</si>
  <si>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</si>
  <si>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</si>
  <si>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</si>
  <si>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</si>
  <si>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</si>
  <si>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</si>
  <si>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</si>
  <si>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</si>
  <si>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</si>
  <si>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</si>
  <si>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</si>
  <si>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</si>
  <si>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</si>
  <si>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</si>
  <si>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</si>
  <si>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</si>
  <si>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</si>
  <si>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</si>
  <si>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</si>
  <si>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</si>
  <si>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</si>
  <si>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</si>
  <si>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</si>
  <si>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</si>
  <si>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</si>
  <si>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</si>
  <si>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</si>
  <si>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</si>
  <si>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</si>
  <si>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</si>
  <si>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</si>
  <si>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</si>
  <si>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</si>
  <si>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</si>
  <si>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</si>
  <si>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</si>
  <si>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</si>
  <si>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</si>
  <si>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</si>
  <si>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</si>
  <si>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</si>
  <si>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</si>
  <si>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</si>
  <si>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</si>
  <si>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</si>
  <si>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</si>
  <si>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</si>
  <si>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</si>
  <si>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</si>
  <si>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</si>
  <si>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</si>
  <si>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</si>
  <si>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</si>
  <si>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</si>
  <si>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</si>
  <si>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</si>
  <si>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</si>
  <si>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</si>
  <si>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</si>
  <si>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</si>
  <si>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</si>
  <si>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</si>
  <si>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</si>
  <si>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</si>
  <si>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</si>
  <si>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</si>
  <si>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</si>
  <si>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</si>
  <si>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</si>
  <si>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</si>
  <si>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</si>
  <si>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</si>
  <si>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</si>
  <si>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</si>
  <si>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</si>
  <si>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桜井市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</si>
  <si>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</si>
  <si>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</si>
  <si>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</si>
  <si>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</si>
  <si>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</si>
  <si>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</si>
  <si>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</si>
  <si>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</si>
  <si>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</si>
  <si>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</si>
  <si>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</si>
  <si>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</si>
  <si>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</si>
  <si>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</si>
  <si>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</si>
  <si>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</si>
  <si>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</si>
  <si>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</si>
  <si>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</si>
  <si>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</si>
  <si>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</si>
  <si>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</si>
  <si>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</si>
  <si>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</si>
  <si>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</si>
  <si>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</si>
  <si>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</si>
  <si>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</si>
  <si>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</si>
  <si>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</si>
  <si>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</si>
  <si>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</si>
  <si>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</si>
  <si>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</si>
  <si>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</si>
  <si>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</si>
  <si>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</si>
  <si>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</si>
  <si>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</si>
  <si>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</si>
  <si>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</si>
  <si>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</si>
  <si>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</si>
  <si>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</si>
  <si>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</si>
  <si>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</si>
  <si>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</si>
  <si>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</si>
  <si>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</si>
  <si>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</si>
  <si>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</si>
  <si>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</si>
  <si>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</si>
  <si>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</si>
  <si>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</si>
  <si>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</si>
  <si>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</si>
  <si>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</si>
  <si>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</si>
  <si>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</si>
  <si>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</si>
  <si>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</si>
  <si>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</si>
  <si>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</si>
  <si>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</si>
  <si>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</si>
  <si>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</si>
  <si>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</si>
  <si>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</si>
  <si>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</si>
  <si>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</si>
  <si>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</si>
  <si>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</si>
  <si>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</si>
  <si>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</si>
  <si>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</si>
  <si>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</si>
  <si>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</si>
  <si>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</si>
  <si>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</si>
  <si>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</si>
  <si>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</si>
  <si>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</si>
  <si>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</si>
  <si>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</si>
  <si>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</si>
  <si>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</si>
  <si>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</si>
  <si>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</si>
  <si>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</si>
  <si>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</si>
  <si>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</si>
  <si>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</si>
  <si>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</si>
  <si>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</si>
  <si>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</si>
  <si>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</si>
  <si>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</si>
  <si>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</si>
  <si>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</si>
  <si>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</si>
  <si>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</si>
  <si>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</si>
  <si>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</si>
  <si>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</si>
  <si>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</si>
  <si>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</si>
  <si>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</si>
  <si>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</si>
  <si>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</si>
  <si>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</si>
  <si>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奈良県桜井市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</si>
  <si>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</si>
  <si>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</si>
  <si>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</si>
  <si>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</si>
  <si>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</si>
  <si>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</si>
  <si>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</si>
  <si>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</si>
  <si>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</si>
  <si>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</si>
  <si>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</si>
  <si>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</si>
  <si>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</si>
  <si>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</si>
  <si>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</si>
  <si>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</si>
  <si>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</si>
  <si>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</si>
  <si>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</si>
  <si>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</si>
  <si>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</si>
  <si>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</si>
  <si>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</si>
  <si>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</si>
  <si>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</si>
  <si>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</si>
  <si>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</si>
  <si>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</si>
  <si>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</si>
  <si>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</si>
  <si>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</si>
  <si>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</si>
  <si>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</si>
  <si>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</si>
  <si>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</si>
  <si>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</si>
  <si>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</si>
  <si>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</si>
  <si>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</si>
  <si>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</si>
  <si>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</si>
  <si>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</si>
  <si>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</si>
  <si>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</si>
  <si>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</si>
  <si>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</si>
  <si>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</si>
  <si>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</si>
  <si>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</si>
  <si>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</si>
  <si>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</si>
  <si>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</si>
  <si>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</si>
  <si>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</si>
  <si>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</si>
  <si>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</si>
  <si>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</si>
  <si>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</si>
  <si>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</si>
  <si>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</si>
  <si>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</si>
  <si>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</si>
  <si>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</si>
  <si>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</si>
  <si>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</si>
  <si>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</si>
  <si>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</si>
  <si>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</si>
  <si>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</si>
  <si>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</si>
  <si>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</si>
  <si>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</si>
  <si>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</si>
  <si>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</si>
  <si>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</si>
  <si>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</si>
  <si>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</si>
  <si>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</si>
  <si>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</si>
  <si>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</si>
  <si>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</si>
  <si>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</si>
  <si>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</si>
  <si>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</si>
  <si>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</si>
  <si>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</si>
  <si>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</si>
  <si>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</si>
  <si>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</si>
  <si>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</si>
  <si>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</si>
  <si>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</si>
  <si>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</si>
  <si>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</si>
  <si>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</si>
  <si>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</si>
  <si>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</si>
  <si>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</si>
  <si>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</si>
  <si>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</si>
  <si>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</si>
  <si>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</si>
  <si>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</si>
  <si>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</si>
  <si>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</si>
  <si>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</si>
  <si>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</si>
  <si>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</si>
  <si>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</si>
  <si>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</si>
  <si>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</si>
  <si>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</si>
  <si>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</si>
  <si>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</si>
  <si>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</si>
  <si>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</si>
  <si>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</si>
  <si>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駐車場整備</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</si>
  <si>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</si>
  <si>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</si>
  <si>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</si>
  <si>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</si>
  <si>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</si>
  <si>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</si>
  <si>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</si>
  <si>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</si>
  <si>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</si>
  <si>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</si>
  <si>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</si>
  <si>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</si>
  <si>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</si>
  <si>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</si>
  <si>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</si>
  <si>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</si>
  <si>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</si>
  <si>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</si>
  <si>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</si>
  <si>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</si>
  <si>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</si>
  <si>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</si>
  <si>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</si>
  <si>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</si>
  <si>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</si>
  <si>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</si>
  <si>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</si>
  <si>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</si>
  <si>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</si>
  <si>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</si>
  <si>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奈良県桜井市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</si>
  <si>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</si>
  <si>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</si>
  <si>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</si>
  <si>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</si>
  <si>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</si>
  <si>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</si>
  <si>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</si>
  <si>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</si>
  <si>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</si>
  <si>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</si>
  <si>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</si>
  <si>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</si>
  <si>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</si>
  <si>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</si>
  <si>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</si>
  <si>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</si>
  <si>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</si>
  <si>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</si>
  <si>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</si>
  <si>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</si>
  <si>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</si>
  <si>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</si>
  <si>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</si>
  <si>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</si>
  <si>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</si>
  <si>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</si>
  <si>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</si>
  <si>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</si>
  <si>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</si>
  <si>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</si>
  <si>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</si>
  <si>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</si>
  <si>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</si>
  <si>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</si>
  <si>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</si>
  <si>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</si>
  <si>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</si>
  <si>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</si>
  <si>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</si>
  <si>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</si>
  <si>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下水道事業特別会計</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</si>
  <si>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</si>
  <si>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</si>
  <si>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</si>
  <si>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</si>
  <si>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</si>
  <si>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</si>
  <si>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</si>
  <si>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</si>
  <si>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</si>
  <si>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</si>
  <si>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</si>
  <si>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</si>
  <si>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</si>
  <si>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</si>
  <si>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</si>
  <si>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</si>
  <si>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</si>
  <si>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</si>
  <si>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</si>
  <si>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</si>
  <si>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</si>
  <si>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</si>
  <si>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</si>
  <si>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</si>
  <si>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</si>
  <si>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</si>
  <si>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</si>
  <si>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</si>
  <si>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</si>
  <si>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</si>
  <si>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</si>
  <si>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</si>
  <si>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</si>
  <si>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</si>
  <si>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</si>
  <si>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</si>
  <si>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</si>
  <si>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</si>
  <si>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</si>
  <si>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</si>
  <si>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</si>
  <si>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</si>
  <si>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</si>
  <si>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</si>
  <si>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</si>
  <si>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</si>
  <si>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</si>
  <si>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</si>
  <si>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</si>
  <si>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</si>
  <si>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</si>
  <si>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</si>
  <si>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</si>
  <si>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</si>
  <si>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</si>
  <si>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</si>
  <si>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</si>
  <si>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</si>
  <si>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</si>
  <si>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</si>
  <si>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</si>
  <si>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</si>
  <si>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</si>
  <si>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</si>
  <si>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</si>
  <si>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</si>
  <si>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</si>
  <si>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</si>
  <si>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</si>
  <si>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</si>
  <si>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</si>
  <si>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</si>
  <si>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</si>
  <si>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</si>
  <si>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</si>
  <si>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</si>
  <si>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</si>
  <si>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</si>
  <si>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</si>
  <si>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</si>
  <si>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</si>
  <si>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</si>
  <si>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</si>
  <si>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</si>
  <si>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</si>
  <si>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</si>
  <si>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</si>
  <si>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</si>
  <si>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</si>
  <si>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</si>
  <si>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</si>
  <si>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</si>
  <si>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</si>
  <si>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</si>
  <si>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</si>
  <si>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</si>
  <si>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</si>
  <si>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</si>
  <si>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</si>
  <si>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</si>
  <si>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</si>
  <si>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</si>
  <si>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</si>
  <si>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</si>
  <si>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</si>
  <si>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</si>
  <si>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</si>
  <si>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</si>
  <si>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</si>
  <si>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</si>
  <si>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</si>
  <si>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</si>
  <si>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</si>
  <si>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</si>
  <si>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</si>
  <si>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</si>
  <si>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</si>
  <si>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</si>
  <si>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</si>
  <si>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</si>
  <si>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</si>
  <si>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</si>
  <si>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</si>
  <si>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</si>
  <si>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</si>
  <si>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</si>
  <si>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</si>
  <si>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</si>
  <si>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</si>
  <si>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</si>
  <si>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</si>
  <si>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</si>
  <si>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</si>
  <si>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</si>
  <si>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2.44</t>
  </si>
  <si>
    <t>駐車場事業特別会計</t>
  </si>
  <si>
    <t>▲ 0.33</t>
  </si>
  <si>
    <t>▲ 0.43</t>
  </si>
  <si>
    <t>▲ 0.54</t>
  </si>
  <si>
    <t>▲ 0.66</t>
  </si>
  <si>
    <t>▲ 0.82</t>
  </si>
  <si>
    <t>住宅新築資金等貸付金特別会計</t>
  </si>
  <si>
    <t>▲ 0.92</t>
  </si>
  <si>
    <t>▲ 0.83</t>
  </si>
  <si>
    <t>▲ 0.72</t>
  </si>
  <si>
    <t>▲ 0.58</t>
  </si>
  <si>
    <t>▲ 0.45</t>
  </si>
  <si>
    <t>水道事業会計</t>
  </si>
  <si>
    <t>一般会計</t>
  </si>
  <si>
    <t>国民健康保険特別会計</t>
  </si>
  <si>
    <t>簡易水道事業特別会計</t>
  </si>
  <si>
    <t>後期高齢者医療特別会計</t>
  </si>
  <si>
    <t>介護保険特別会計</t>
  </si>
  <si>
    <t>その他会計（赤字）</t>
  </si>
  <si>
    <t>その他会計（黒字）</t>
  </si>
  <si>
    <t>-</t>
    <phoneticPr fontId="2"/>
  </si>
  <si>
    <t>奈良県市町村総合事務組合</t>
    <rPh sb="0" eb="3">
      <t>ナラケン</t>
    </rPh>
    <rPh sb="3" eb="6">
      <t>シチョウソン</t>
    </rPh>
    <rPh sb="6" eb="8">
      <t>ソウゴウ</t>
    </rPh>
    <rPh sb="8" eb="10">
      <t>ジム</t>
    </rPh>
    <rPh sb="10" eb="12">
      <t>クミアイ</t>
    </rPh>
    <phoneticPr fontId="2"/>
  </si>
  <si>
    <t>奈良広域水質検査センター組合</t>
    <rPh sb="0" eb="2">
      <t>ナラ</t>
    </rPh>
    <rPh sb="2" eb="4">
      <t>コウイキ</t>
    </rPh>
    <rPh sb="4" eb="6">
      <t>スイシツ</t>
    </rPh>
    <rPh sb="6" eb="8">
      <t>ケンサ</t>
    </rPh>
    <rPh sb="12" eb="14">
      <t>クミアイ</t>
    </rPh>
    <phoneticPr fontId="2"/>
  </si>
  <si>
    <t>桜井宇陀広域連合</t>
    <rPh sb="0" eb="2">
      <t>サクライ</t>
    </rPh>
    <rPh sb="2" eb="4">
      <t>ウダ</t>
    </rPh>
    <rPh sb="4" eb="6">
      <t>コウイキ</t>
    </rPh>
    <rPh sb="6" eb="8">
      <t>レンゴウ</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</si>
  <si>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</si>
  <si>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</si>
  <si>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桜井市清掃公社</t>
    <rPh sb="0" eb="3">
      <t>サクライシ</t>
    </rPh>
    <rPh sb="3" eb="5">
      <t>セイソウ</t>
    </rPh>
    <rPh sb="5" eb="7">
      <t>コウシャ</t>
    </rPh>
    <phoneticPr fontId="2"/>
  </si>
  <si>
    <t>桜井市医療センター</t>
    <rPh sb="0" eb="3">
      <t>サクライシ</t>
    </rPh>
    <rPh sb="3" eb="5">
      <t>イリョウ</t>
    </rPh>
    <phoneticPr fontId="2"/>
  </si>
  <si>
    <t>桜井市文化財協会</t>
    <rPh sb="0" eb="3">
      <t>サクライシ</t>
    </rPh>
    <rPh sb="3" eb="6">
      <t>ブンカザイ</t>
    </rPh>
    <rPh sb="6" eb="8">
      <t>キョウカイ</t>
    </rPh>
    <phoneticPr fontId="2"/>
  </si>
  <si>
    <t>桜井市体育協会</t>
    <rPh sb="0" eb="3">
      <t>サクライシ</t>
    </rPh>
    <rPh sb="3" eb="5">
      <t>タイイク</t>
    </rPh>
    <rPh sb="5" eb="7">
      <t>キョウカイ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</si>
</sst>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33364</c:v>
                </c:pt>
                <c:pt idx="2">
                  <c:v>36396</c:v>
                </c:pt>
                <c:pt idx="3">
                  <c:v>62256</c:v>
                </c:pt>
                <c:pt idx="4">
                  <c:v>53896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41369</c:v>
                </c:pt>
                <c:pt idx="1">
                  <c:v>21186</c:v>
                </c:pt>
                <c:pt idx="2">
                  <c:v>25786</c:v>
                </c:pt>
                <c:pt idx="3">
                  <c:v>21580</c:v>
                </c:pt>
                <c:pt idx="4">
                  <c:v>14383</c:v>
                </c:pt>
              </c:numCache>
            </c:numRef>
          </c:val>
          <c:smooth val="0"/>
        </c:ser>
        <c:dLbls>
          <c:showLegendKey val="0"/>
          <c:showVal val="0"/>
          <c:showCatName val="0"/>
          <c:showSerName val="0"/>
          <c:showPercent val="0"/>
          <c:showBubbleSize val="0"/>
        </c:dLbls>
        <c:marker val="1"/>
        <c:smooth val="0"/>
        <c:axId val="63847424"/>
        <c:axId val="63861888"/>
      </c:lineChart>
      <c:catAx>
        <c:axId val="638474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861888"/>
        <c:crosses val="autoZero"/>
        <c:auto val="1"/>
        <c:lblAlgn val="ctr"/>
        <c:lblOffset val="100"/>
        <c:tickLblSkip val="1"/>
        <c:tickMarkSkip val="1"/>
        <c:noMultiLvlLbl val="0"/>
      </c:catAx>
      <c:valAx>
        <c:axId val="6386188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847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0.01</c:v>
                </c:pt>
                <c:pt idx="1">
                  <c:v>1.51</c:v>
                </c:pt>
                <c:pt idx="2">
                  <c:v>5.2</c:v>
                </c:pt>
                <c:pt idx="3">
                  <c:v>6.77</c:v>
                </c:pt>
                <c:pt idx="4">
                  <c:v>3.3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4.8</c:v>
                </c:pt>
                <c:pt idx="1">
                  <c:v>4.8099999999999996</c:v>
                </c:pt>
                <c:pt idx="2">
                  <c:v>5.61</c:v>
                </c:pt>
                <c:pt idx="3">
                  <c:v>8.1999999999999993</c:v>
                </c:pt>
                <c:pt idx="4">
                  <c:v>9.2799999999999994</c:v>
                </c:pt>
              </c:numCache>
            </c:numRef>
          </c:val>
        </c:ser>
        <c:dLbls>
          <c:showLegendKey val="0"/>
          <c:showVal val="0"/>
          <c:showCatName val="0"/>
          <c:showSerName val="0"/>
          <c:showPercent val="0"/>
          <c:showBubbleSize val="0"/>
        </c:dLbls>
        <c:gapWidth val="250"/>
        <c:overlap val="100"/>
        <c:axId val="96523392"/>
        <c:axId val="96525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7.08</c:v>
                </c:pt>
                <c:pt idx="1">
                  <c:v>1.5</c:v>
                </c:pt>
                <c:pt idx="2">
                  <c:v>4.51</c:v>
                </c:pt>
                <c:pt idx="3">
                  <c:v>4.2699999999999996</c:v>
                </c:pt>
                <c:pt idx="4">
                  <c:v>-2.44</c:v>
                </c:pt>
              </c:numCache>
            </c:numRef>
          </c:val>
          <c:smooth val="0"/>
        </c:ser>
        <c:dLbls>
          <c:showLegendKey val="0"/>
          <c:showVal val="0"/>
          <c:showCatName val="0"/>
          <c:showSerName val="0"/>
          <c:showPercent val="0"/>
          <c:showBubbleSize val="0"/>
        </c:dLbls>
        <c:marker val="1"/>
        <c:smooth val="0"/>
        <c:axId val="96523392"/>
        <c:axId val="96525312"/>
      </c:lineChart>
      <c:catAx>
        <c:axId val="9652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525312"/>
        <c:crosses val="autoZero"/>
        <c:auto val="1"/>
        <c:lblAlgn val="ctr"/>
        <c:lblOffset val="100"/>
        <c:tickLblSkip val="1"/>
        <c:tickMarkSkip val="1"/>
        <c:noMultiLvlLbl val="0"/>
      </c:catAx>
      <c:valAx>
        <c:axId val="96525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523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0.87</c:v>
                </c:pt>
                <c:pt idx="2">
                  <c:v>#N/A</c:v>
                </c:pt>
                <c:pt idx="3">
                  <c:v>0.63</c:v>
                </c:pt>
                <c:pt idx="4">
                  <c:v>#N/A</c:v>
                </c:pt>
                <c:pt idx="5">
                  <c:v>0.59</c:v>
                </c:pt>
                <c:pt idx="6">
                  <c:v>#N/A</c:v>
                </c:pt>
                <c:pt idx="7">
                  <c:v>0.28999999999999998</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0.16</c:v>
                </c:pt>
                <c:pt idx="2">
                  <c:v>#N/A</c:v>
                </c:pt>
                <c:pt idx="3">
                  <c:v>0.18</c:v>
                </c:pt>
                <c:pt idx="4">
                  <c:v>#N/A</c:v>
                </c:pt>
                <c:pt idx="5">
                  <c:v>0.2</c:v>
                </c:pt>
                <c:pt idx="6">
                  <c:v>#N/A</c:v>
                </c:pt>
                <c:pt idx="7">
                  <c:v>0.22</c:v>
                </c:pt>
                <c:pt idx="8">
                  <c:v>#N/A</c:v>
                </c:pt>
                <c:pt idx="9">
                  <c:v>0.24</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2.0699999999999998</c:v>
                </c:pt>
                <c:pt idx="2">
                  <c:v>#N/A</c:v>
                </c:pt>
                <c:pt idx="3">
                  <c:v>2.97</c:v>
                </c:pt>
                <c:pt idx="4">
                  <c:v>#N/A</c:v>
                </c:pt>
                <c:pt idx="5">
                  <c:v>4.12</c:v>
                </c:pt>
                <c:pt idx="6">
                  <c:v>#N/A</c:v>
                </c:pt>
                <c:pt idx="7">
                  <c:v>2.4700000000000002</c:v>
                </c:pt>
                <c:pt idx="8">
                  <c:v>#N/A</c:v>
                </c:pt>
                <c:pt idx="9">
                  <c:v>3.15</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0.93</c:v>
                </c:pt>
                <c:pt idx="2">
                  <c:v>#N/A</c:v>
                </c:pt>
                <c:pt idx="3">
                  <c:v>2.34</c:v>
                </c:pt>
                <c:pt idx="4">
                  <c:v>#N/A</c:v>
                </c:pt>
                <c:pt idx="5">
                  <c:v>5.93</c:v>
                </c:pt>
                <c:pt idx="6">
                  <c:v>#N/A</c:v>
                </c:pt>
                <c:pt idx="7">
                  <c:v>7.34</c:v>
                </c:pt>
                <c:pt idx="8">
                  <c:v>#N/A</c:v>
                </c:pt>
                <c:pt idx="9">
                  <c:v>3.74</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11.6</c:v>
                </c:pt>
                <c:pt idx="2">
                  <c:v>#N/A</c:v>
                </c:pt>
                <c:pt idx="3">
                  <c:v>10.83</c:v>
                </c:pt>
                <c:pt idx="4">
                  <c:v>#N/A</c:v>
                </c:pt>
                <c:pt idx="5">
                  <c:v>10.72</c:v>
                </c:pt>
                <c:pt idx="6">
                  <c:v>#N/A</c:v>
                </c:pt>
                <c:pt idx="7">
                  <c:v>9.11</c:v>
                </c:pt>
                <c:pt idx="8">
                  <c:v>#N/A</c:v>
                </c:pt>
                <c:pt idx="9">
                  <c:v>9.8699999999999992</c:v>
                </c:pt>
              </c:numCache>
            </c:numRef>
          </c:val>
        </c:ser>
        <c:ser>
          <c:idx val="8"/>
          <c:order val="8"/>
          <c:tx>
            <c:strRef>
              <c:f>データシート!$A$35</c:f>
              <c:strCache>
                <c:ptCount val="1"/>
                <c:pt idx="0">
                  <c:v>住宅新築資金等貸付金特別会計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0.92</c:v>
                </c:pt>
                <c:pt idx="1">
                  <c:v>#N/A</c:v>
                </c:pt>
                <c:pt idx="2">
                  <c:v>0.83</c:v>
                </c:pt>
                <c:pt idx="3">
                  <c:v>#N/A</c:v>
                </c:pt>
                <c:pt idx="4">
                  <c:v>0.72</c:v>
                </c:pt>
                <c:pt idx="5">
                  <c:v>#N/A</c:v>
                </c:pt>
                <c:pt idx="6">
                  <c:v>0.57999999999999996</c:v>
                </c:pt>
                <c:pt idx="7">
                  <c:v>#N/A</c:v>
                </c:pt>
                <c:pt idx="8">
                  <c:v>0.45</c:v>
                </c:pt>
                <c:pt idx="9">
                  <c:v>#N/A</c:v>
                </c:pt>
              </c:numCache>
            </c:numRef>
          </c:val>
        </c:ser>
        <c:ser>
          <c:idx val="9"/>
          <c:order val="9"/>
          <c:tx>
            <c:strRef>
              <c:f>データシート!$A$36</c:f>
              <c:strCache>
                <c:ptCount val="1"/>
                <c:pt idx="0">
                  <c:v>駐車場事業特別会計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0.33</c:v>
                </c:pt>
                <c:pt idx="1">
                  <c:v>#N/A</c:v>
                </c:pt>
                <c:pt idx="2">
                  <c:v>0.43</c:v>
                </c:pt>
                <c:pt idx="3">
                  <c:v>#N/A</c:v>
                </c:pt>
                <c:pt idx="4">
                  <c:v>0.54</c:v>
                </c:pt>
                <c:pt idx="5">
                  <c:v>#N/A</c:v>
                </c:pt>
                <c:pt idx="6">
                  <c:v>0.66</c:v>
                </c:pt>
                <c:pt idx="7">
                  <c:v>#N/A</c:v>
                </c:pt>
                <c:pt idx="8">
                  <c:v>0.82</c:v>
                </c:pt>
                <c:pt idx="9">
                  <c:v>#N/A</c:v>
                </c:pt>
              </c:numCache>
            </c:numRef>
          </c:val>
        </c:ser>
        <c:dLbls>
          <c:showLegendKey val="0"/>
          <c:showVal val="0"/>
          <c:showCatName val="0"/>
          <c:showSerName val="0"/>
          <c:showPercent val="0"/>
          <c:showBubbleSize val="0"/>
        </c:dLbls>
        <c:gapWidth val="150"/>
        <c:overlap val="100"/>
        <c:axId val="99056640"/>
        <c:axId val="99078912"/>
      </c:barChart>
      <c:catAx>
        <c:axId val="9905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078912"/>
        <c:crosses val="autoZero"/>
        <c:auto val="1"/>
        <c:lblAlgn val="ctr"/>
        <c:lblOffset val="100"/>
        <c:tickLblSkip val="1"/>
        <c:tickMarkSkip val="1"/>
        <c:noMultiLvlLbl val="0"/>
      </c:catAx>
      <c:valAx>
        <c:axId val="99078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056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2250</c:v>
                </c:pt>
                <c:pt idx="5">
                  <c:v>2196</c:v>
                </c:pt>
                <c:pt idx="8">
                  <c:v>2210</c:v>
                </c:pt>
                <c:pt idx="11">
                  <c:v>2202</c:v>
                </c:pt>
                <c:pt idx="14">
                  <c:v>2214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8</c:v>
                </c:pt>
                <c:pt idx="3">
                  <c:v>2</c:v>
                </c:pt>
                <c:pt idx="6">
                  <c:v>1</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460</c:v>
                </c:pt>
                <c:pt idx="3">
                  <c:v>457</c:v>
                </c:pt>
                <c:pt idx="6">
                  <c:v>450</c:v>
                </c:pt>
                <c:pt idx="9">
                  <c:v>447</c:v>
                </c:pt>
                <c:pt idx="12">
                  <c:v>450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2960</c:v>
                </c:pt>
                <c:pt idx="3">
                  <c:v>2893</c:v>
                </c:pt>
                <c:pt idx="6">
                  <c:v>2746</c:v>
                </c:pt>
                <c:pt idx="9">
                  <c:v>2699</c:v>
                </c:pt>
                <c:pt idx="12">
                  <c:v>2894</c:v>
                </c:pt>
              </c:numCache>
            </c:numRef>
          </c:val>
        </c:ser>
        <c:dLbls>
          <c:showLegendKey val="0"/>
          <c:showVal val="0"/>
          <c:showCatName val="0"/>
          <c:showSerName val="0"/>
          <c:showPercent val="0"/>
          <c:showBubbleSize val="0"/>
        </c:dLbls>
        <c:gapWidth val="100"/>
        <c:overlap val="100"/>
        <c:axId val="97806592"/>
        <c:axId val="97825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1178</c:v>
                </c:pt>
                <c:pt idx="2">
                  <c:v>#N/A</c:v>
                </c:pt>
                <c:pt idx="3">
                  <c:v>#N/A</c:v>
                </c:pt>
                <c:pt idx="4">
                  <c:v>1156</c:v>
                </c:pt>
                <c:pt idx="5">
                  <c:v>#N/A</c:v>
                </c:pt>
                <c:pt idx="6">
                  <c:v>#N/A</c:v>
                </c:pt>
                <c:pt idx="7">
                  <c:v>987</c:v>
                </c:pt>
                <c:pt idx="8">
                  <c:v>#N/A</c:v>
                </c:pt>
                <c:pt idx="9">
                  <c:v>#N/A</c:v>
                </c:pt>
                <c:pt idx="10">
                  <c:v>945</c:v>
                </c:pt>
                <c:pt idx="11">
                  <c:v>#N/A</c:v>
                </c:pt>
                <c:pt idx="12">
                  <c:v>#N/A</c:v>
                </c:pt>
                <c:pt idx="13">
                  <c:v>1130</c:v>
                </c:pt>
                <c:pt idx="14">
                  <c:v>#N/A</c:v>
                </c:pt>
              </c:numCache>
            </c:numRef>
          </c:val>
          <c:smooth val="0"/>
        </c:ser>
        <c:dLbls>
          <c:showLegendKey val="0"/>
          <c:showVal val="0"/>
          <c:showCatName val="0"/>
          <c:showSerName val="0"/>
          <c:showPercent val="0"/>
          <c:showBubbleSize val="0"/>
        </c:dLbls>
        <c:marker val="1"/>
        <c:smooth val="0"/>
        <c:axId val="97806592"/>
        <c:axId val="97825152"/>
      </c:lineChart>
      <c:catAx>
        <c:axId val="9780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825152"/>
        <c:crosses val="autoZero"/>
        <c:auto val="1"/>
        <c:lblAlgn val="ctr"/>
        <c:lblOffset val="100"/>
        <c:tickLblSkip val="1"/>
        <c:tickMarkSkip val="1"/>
        <c:noMultiLvlLbl val="0"/>
      </c:catAx>
      <c:valAx>
        <c:axId val="97825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806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20012</c:v>
                </c:pt>
                <c:pt idx="5">
                  <c:v>19911</c:v>
                </c:pt>
                <c:pt idx="8">
                  <c:v>19544</c:v>
                </c:pt>
                <c:pt idx="11">
                  <c:v>19190</c:v>
                </c:pt>
                <c:pt idx="14">
                  <c:v>18765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6143</c:v>
                </c:pt>
                <c:pt idx="5">
                  <c:v>6260</c:v>
                </c:pt>
                <c:pt idx="8">
                  <c:v>5812</c:v>
                </c:pt>
                <c:pt idx="11">
                  <c:v>5186</c:v>
                </c:pt>
                <c:pt idx="14">
                  <c:v>4911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1278</c:v>
                </c:pt>
                <c:pt idx="5">
                  <c:v>1626</c:v>
                </c:pt>
                <c:pt idx="8">
                  <c:v>1870</c:v>
                </c:pt>
                <c:pt idx="11">
                  <c:v>2593</c:v>
                </c:pt>
                <c:pt idx="14">
                  <c:v>2637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1526</c:v>
                </c:pt>
                <c:pt idx="3">
                  <c:v>1615</c:v>
                </c:pt>
                <c:pt idx="6">
                  <c:v>1650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4749</c:v>
                </c:pt>
                <c:pt idx="3">
                  <c:v>4460</c:v>
                </c:pt>
                <c:pt idx="6">
                  <c:v>4329</c:v>
                </c:pt>
                <c:pt idx="9">
                  <c:v>3660</c:v>
                </c:pt>
                <c:pt idx="12">
                  <c:v>3349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144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9690</c:v>
                </c:pt>
                <c:pt idx="3">
                  <c:v>9453</c:v>
                </c:pt>
                <c:pt idx="6">
                  <c:v>9438</c:v>
                </c:pt>
                <c:pt idx="9">
                  <c:v>9385</c:v>
                </c:pt>
                <c:pt idx="12">
                  <c:v>9294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24782</c:v>
                </c:pt>
                <c:pt idx="3">
                  <c:v>23749</c:v>
                </c:pt>
                <c:pt idx="6">
                  <c:v>23261</c:v>
                </c:pt>
                <c:pt idx="9">
                  <c:v>24038</c:v>
                </c:pt>
                <c:pt idx="12">
                  <c:v>22824</c:v>
                </c:pt>
              </c:numCache>
            </c:numRef>
          </c:val>
        </c:ser>
        <c:dLbls>
          <c:showLegendKey val="0"/>
          <c:showVal val="0"/>
          <c:showCatName val="0"/>
          <c:showSerName val="0"/>
          <c:showPercent val="0"/>
          <c:showBubbleSize val="0"/>
        </c:dLbls>
        <c:gapWidth val="100"/>
        <c:overlap val="100"/>
        <c:axId val="63484672"/>
        <c:axId val="63486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13314</c:v>
                </c:pt>
                <c:pt idx="2">
                  <c:v>#N/A</c:v>
                </c:pt>
                <c:pt idx="3">
                  <c:v>#N/A</c:v>
                </c:pt>
                <c:pt idx="4">
                  <c:v>11479</c:v>
                </c:pt>
                <c:pt idx="5">
                  <c:v>#N/A</c:v>
                </c:pt>
                <c:pt idx="6">
                  <c:v>#N/A</c:v>
                </c:pt>
                <c:pt idx="7">
                  <c:v>11453</c:v>
                </c:pt>
                <c:pt idx="8">
                  <c:v>#N/A</c:v>
                </c:pt>
                <c:pt idx="9">
                  <c:v>#N/A</c:v>
                </c:pt>
                <c:pt idx="10">
                  <c:v>10113</c:v>
                </c:pt>
                <c:pt idx="11">
                  <c:v>#N/A</c:v>
                </c:pt>
                <c:pt idx="12">
                  <c:v>#N/A</c:v>
                </c:pt>
                <c:pt idx="13">
                  <c:v>9299</c:v>
                </c:pt>
                <c:pt idx="14">
                  <c:v>#N/A</c:v>
                </c:pt>
              </c:numCache>
            </c:numRef>
          </c:val>
          <c:smooth val="0"/>
        </c:ser>
        <c:dLbls>
          <c:showLegendKey val="0"/>
          <c:showVal val="0"/>
          <c:showCatName val="0"/>
          <c:showSerName val="0"/>
          <c:showPercent val="0"/>
          <c:showBubbleSize val="0"/>
        </c:dLbls>
        <c:marker val="1"/>
        <c:smooth val="0"/>
        <c:axId val="63484672"/>
        <c:axId val="63486592"/>
      </c:lineChart>
      <c:catAx>
        <c:axId val="6348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3486592"/>
        <c:crosses val="autoZero"/>
        <c:auto val="1"/>
        <c:lblAlgn val="ctr"/>
        <c:lblOffset val="100"/>
        <c:tickLblSkip val="1"/>
        <c:tickMarkSkip val="1"/>
        <c:noMultiLvlLbl val="0"/>
      </c:catAx>
      <c:valAx>
        <c:axId val="63486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48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奈良県桜井市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59,424
58,830
98.91
21,925,473
21,430,077
408,932
12,400,388
22,823,819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88.1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0.51</a:t>
          </a:r>
          <a:r>
            <a:rPr kumimoji="1" lang="ja-JP" altLang="ja-JP" sz="1100">
              <a:solidFill>
                <a:schemeClr val="dk1"/>
              </a:solidFill>
              <a:effectLst/>
              <a:latin typeface="+mn-lt"/>
              <a:ea typeface="+mn-ea"/>
              <a:cs typeface="+mn-cs"/>
            </a:rPr>
            <a:t>と、人口の減少や高齢者人口の増加に加え、市内に大きな法人がないこと等により、財政基盤が弱く、類似団体平均を下回っている。第１次行財政改革（平成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年度）、第２次行財政改革（平成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年度）に引き続き、新たな行財政改革大綱を策定し、財政の健全化に努めているところである。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137160</xdr:rowOff>
    </xdr:from>
    <xdr:to>
      <xdr:col>7</xdr:col>
      <xdr:colOff>152400</xdr:colOff>
      <xdr:row>45</xdr:row>
      <xdr:rowOff>17780</xdr:rowOff>
    </xdr:to>
    <xdr:cxnSp macro="">
      <xdr:nvCxnSpPr>
        <xdr:cNvPr id="60" name="直線コネクタ 59"/>
        <xdr:cNvCxnSpPr/>
      </xdr:nvCxnSpPr>
      <xdr:spPr>
        <a:xfrm flipV="1">
          <a:off x="4953000" y="630936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161307</xdr:rowOff>
    </xdr:from>
    <xdr:ext cx="762000" cy="259045"/>
    <xdr:sp macro="" textlink="">
      <xdr:nvSpPr>
        <xdr:cNvPr id="61"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0.39</a:t>
          </a:r>
          <a:endParaRPr kumimoji="1" lang="ja-JP" altLang="en-US" sz="1000" b="1">
            <a:latin typeface="ＭＳ Ｐゴシック"/>
          </a:endParaRPr>
        </a:p>
      </xdr:txBody>
    </xdr:sp>
    <xdr:clientData/>
  </xdr:oneCellAnchor>
  <xdr:twoCellAnchor>
    <xdr:from>
      <xdr:col>7</xdr:col>
      <xdr:colOff>63500</xdr:colOff>
      <xdr:row>45</xdr:row>
      <xdr:rowOff>17780</xdr:rowOff>
    </xdr:from>
    <xdr:to>
      <xdr:col>7</xdr:col>
      <xdr:colOff>241300</xdr:colOff>
      <xdr:row>45</xdr:row>
      <xdr:rowOff>17780</xdr:rowOff>
    </xdr:to>
    <xdr:cxnSp macro="">
      <xdr:nvCxnSpPr>
        <xdr:cNvPr id="62" name="直線コネクタ 61"/>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52087</xdr:rowOff>
    </xdr:from>
    <xdr:ext cx="762000" cy="259045"/>
    <xdr:sp macro="" textlink="">
      <xdr:nvSpPr>
        <xdr:cNvPr id="63" name="財政力最大値テキスト"/>
        <xdr:cNvSpPr txBox="1"/>
      </xdr:nvSpPr>
      <xdr:spPr>
        <a:xfrm>
          <a:off x="5041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137160</xdr:rowOff>
    </xdr:from>
    <xdr:to>
      <xdr:col>7</xdr:col>
      <xdr:colOff>241300</xdr:colOff>
      <xdr:row>36</xdr:row>
      <xdr:rowOff>137160</xdr:rowOff>
    </xdr:to>
    <xdr:cxnSp macro="">
      <xdr:nvCxnSpPr>
        <xdr:cNvPr id="64" name="直線コネクタ 63"/>
        <xdr:cNvCxnSpPr/>
      </xdr:nvCxnSpPr>
      <xdr:spPr>
        <a:xfrm>
          <a:off x="4864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71120</xdr:rowOff>
    </xdr:from>
    <xdr:to>
      <xdr:col>7</xdr:col>
      <xdr:colOff>152400</xdr:colOff>
      <xdr:row>43</xdr:row>
      <xdr:rowOff>71120</xdr:rowOff>
    </xdr:to>
    <xdr:cxnSp macro="">
      <xdr:nvCxnSpPr>
        <xdr:cNvPr id="65" name="直線コネクタ 64"/>
        <xdr:cNvCxnSpPr/>
      </xdr:nvCxnSpPr>
      <xdr:spPr>
        <a:xfrm>
          <a:off x="4114800" y="7443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114317</xdr:rowOff>
    </xdr:from>
    <xdr:ext cx="762000" cy="259045"/>
    <xdr:sp macro="" textlink="">
      <xdr:nvSpPr>
        <xdr:cNvPr id="66" name="財政力平均値テキスト"/>
        <xdr:cNvSpPr txBox="1"/>
      </xdr:nvSpPr>
      <xdr:spPr>
        <a:xfrm>
          <a:off x="5041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97790</xdr:rowOff>
    </xdr:from>
    <xdr:to>
      <xdr:col>7</xdr:col>
      <xdr:colOff>203200</xdr:colOff>
      <xdr:row>42</xdr:row>
      <xdr:rowOff>27940</xdr:rowOff>
    </xdr:to>
    <xdr:sp macro="" textlink="">
      <xdr:nvSpPr>
        <xdr:cNvPr id="67" name="フローチャート : 判断 66"/>
        <xdr:cNvSpPr/>
      </xdr:nvSpPr>
      <xdr:spPr>
        <a:xfrm>
          <a:off x="4902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46990</xdr:rowOff>
    </xdr:from>
    <xdr:to>
      <xdr:col>6</xdr:col>
      <xdr:colOff>0</xdr:colOff>
      <xdr:row>43</xdr:row>
      <xdr:rowOff>71120</xdr:rowOff>
    </xdr:to>
    <xdr:cxnSp macro="">
      <xdr:nvCxnSpPr>
        <xdr:cNvPr id="68" name="直線コネクタ 67"/>
        <xdr:cNvCxnSpPr/>
      </xdr:nvCxnSpPr>
      <xdr:spPr>
        <a:xfrm>
          <a:off x="3225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69" name="フローチャート : 判断 68"/>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13987</xdr:rowOff>
    </xdr:from>
    <xdr:ext cx="736600" cy="259045"/>
    <xdr:sp macro="" textlink="">
      <xdr:nvSpPr>
        <xdr:cNvPr id="70" name="テキスト ボックス 69"/>
        <xdr:cNvSpPr txBox="1"/>
      </xdr:nvSpPr>
      <xdr:spPr>
        <a:xfrm>
          <a:off x="3733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170180</xdr:rowOff>
    </xdr:from>
    <xdr:to>
      <xdr:col>4</xdr:col>
      <xdr:colOff>482600</xdr:colOff>
      <xdr:row>43</xdr:row>
      <xdr:rowOff>46990</xdr:rowOff>
    </xdr:to>
    <xdr:cxnSp macro="">
      <xdr:nvCxnSpPr>
        <xdr:cNvPr id="71" name="直線コネクタ 70"/>
        <xdr:cNvCxnSpPr/>
      </xdr:nvCxnSpPr>
      <xdr:spPr>
        <a:xfrm>
          <a:off x="2336800" y="73710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2" name="フローチャート : 判断 71"/>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3" name="テキスト ボックス 72"/>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170180</xdr:rowOff>
    </xdr:to>
    <xdr:cxnSp macro="">
      <xdr:nvCxnSpPr>
        <xdr:cNvPr id="74" name="直線コネクタ 73"/>
        <xdr:cNvCxnSpPr/>
      </xdr:nvCxnSpPr>
      <xdr:spPr>
        <a:xfrm>
          <a:off x="1447800" y="734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5" name="フローチャート : 判断 74"/>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6" name="テキスト ボックス 75"/>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121920</xdr:rowOff>
    </xdr:from>
    <xdr:to>
      <xdr:col>2</xdr:col>
      <xdr:colOff>127000</xdr:colOff>
      <xdr:row>42</xdr:row>
      <xdr:rowOff>52070</xdr:rowOff>
    </xdr:to>
    <xdr:sp macro="" textlink="">
      <xdr:nvSpPr>
        <xdr:cNvPr id="77" name="フローチャート : 判断 76"/>
        <xdr:cNvSpPr/>
      </xdr:nvSpPr>
      <xdr:spPr>
        <a:xfrm>
          <a:off x="1397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62247</xdr:rowOff>
    </xdr:from>
    <xdr:ext cx="762000" cy="259045"/>
    <xdr:sp macro="" textlink="">
      <xdr:nvSpPr>
        <xdr:cNvPr id="78" name="テキスト ボックス 77"/>
        <xdr:cNvSpPr txBox="1"/>
      </xdr:nvSpPr>
      <xdr:spPr>
        <a:xfrm>
          <a:off x="1066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84" name="円/楕円 83"/>
        <xdr:cNvSpPr/>
      </xdr:nvSpPr>
      <xdr:spPr>
        <a:xfrm>
          <a:off x="4902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163847</xdr:rowOff>
    </xdr:from>
    <xdr:ext cx="762000" cy="259045"/>
    <xdr:sp macro="" textlink="">
      <xdr:nvSpPr>
        <xdr:cNvPr id="85" name="財政力該当値テキスト"/>
        <xdr:cNvSpPr txBox="1"/>
      </xdr:nvSpPr>
      <xdr:spPr>
        <a:xfrm>
          <a:off x="5041900" y="736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20320</xdr:rowOff>
    </xdr:from>
    <xdr:to>
      <xdr:col>6</xdr:col>
      <xdr:colOff>50800</xdr:colOff>
      <xdr:row>43</xdr:row>
      <xdr:rowOff>121920</xdr:rowOff>
    </xdr:to>
    <xdr:sp macro="" textlink="">
      <xdr:nvSpPr>
        <xdr:cNvPr id="86" name="円/楕円 85"/>
        <xdr:cNvSpPr/>
      </xdr:nvSpPr>
      <xdr:spPr>
        <a:xfrm>
          <a:off x="4064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106697</xdr:rowOff>
    </xdr:from>
    <xdr:ext cx="736600" cy="259045"/>
    <xdr:sp macro="" textlink="">
      <xdr:nvSpPr>
        <xdr:cNvPr id="87" name="テキスト ボックス 86"/>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167640</xdr:rowOff>
    </xdr:from>
    <xdr:to>
      <xdr:col>4</xdr:col>
      <xdr:colOff>533400</xdr:colOff>
      <xdr:row>43</xdr:row>
      <xdr:rowOff>97790</xdr:rowOff>
    </xdr:to>
    <xdr:sp macro="" textlink="">
      <xdr:nvSpPr>
        <xdr:cNvPr id="88" name="円/楕円 87"/>
        <xdr:cNvSpPr/>
      </xdr:nvSpPr>
      <xdr:spPr>
        <a:xfrm>
          <a:off x="3175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82567</xdr:rowOff>
    </xdr:from>
    <xdr:ext cx="762000" cy="259045"/>
    <xdr:sp macro="" textlink="">
      <xdr:nvSpPr>
        <xdr:cNvPr id="89" name="テキスト ボックス 88"/>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119380</xdr:rowOff>
    </xdr:from>
    <xdr:to>
      <xdr:col>3</xdr:col>
      <xdr:colOff>330200</xdr:colOff>
      <xdr:row>43</xdr:row>
      <xdr:rowOff>49530</xdr:rowOff>
    </xdr:to>
    <xdr:sp macro="" textlink="">
      <xdr:nvSpPr>
        <xdr:cNvPr id="90" name="円/楕円 89"/>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34307</xdr:rowOff>
    </xdr:from>
    <xdr:ext cx="762000" cy="259045"/>
    <xdr:sp macro="" textlink="">
      <xdr:nvSpPr>
        <xdr:cNvPr id="91" name="テキスト ボックス 90"/>
        <xdr:cNvSpPr txBox="1"/>
      </xdr:nvSpPr>
      <xdr:spPr>
        <a:xfrm>
          <a:off x="1955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2" name="円/楕円 91"/>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93" name="テキスト ボックス 92"/>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年度決算において</a:t>
          </a:r>
          <a:r>
            <a:rPr kumimoji="1" lang="en-US" altLang="ja-JP" sz="1100">
              <a:solidFill>
                <a:schemeClr val="dk1"/>
              </a:solidFill>
              <a:effectLst/>
              <a:latin typeface="+mn-lt"/>
              <a:ea typeface="+mn-ea"/>
              <a:cs typeface="+mn-cs"/>
            </a:rPr>
            <a:t>104.5</a:t>
          </a:r>
          <a:r>
            <a:rPr kumimoji="1" lang="ja-JP" altLang="ja-JP" sz="1100">
              <a:solidFill>
                <a:schemeClr val="dk1"/>
              </a:solidFill>
              <a:effectLst/>
              <a:latin typeface="+mn-lt"/>
              <a:ea typeface="+mn-ea"/>
              <a:cs typeface="+mn-cs"/>
            </a:rPr>
            <a:t>％と、類似団体平均を大きく上回っており、財政の硬直化が進んでいる。</a:t>
          </a:r>
          <a:r>
            <a:rPr kumimoji="1" lang="ja-JP" altLang="en-US" sz="1100">
              <a:solidFill>
                <a:schemeClr val="dk1"/>
              </a:solidFill>
              <a:effectLst/>
              <a:latin typeface="+mn-lt"/>
              <a:ea typeface="+mn-ea"/>
              <a:cs typeface="+mn-cs"/>
            </a:rPr>
            <a:t>経常一般財源の主要な区分である、市税と地方交付税がいずれも平成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年度比で減少した影響も大きい。</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次行財政改革プログラム・アクションプランに基づき、職員数の削減（</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年間で職員数を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％削減）等、人件費及びその他の経費の徹底した削減に取り組むとともに、税の収納率向上対策（平成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年度値で</a:t>
          </a:r>
          <a:r>
            <a:rPr kumimoji="1" lang="en-US" altLang="ja-JP" sz="1100">
              <a:solidFill>
                <a:schemeClr val="dk1"/>
              </a:solidFill>
              <a:effectLst/>
              <a:latin typeface="+mn-lt"/>
              <a:ea typeface="+mn-ea"/>
              <a:cs typeface="+mn-cs"/>
            </a:rPr>
            <a:t>97.5</a:t>
          </a:r>
          <a:r>
            <a:rPr kumimoji="1" lang="ja-JP" altLang="ja-JP" sz="1100">
              <a:solidFill>
                <a:schemeClr val="dk1"/>
              </a:solidFill>
              <a:effectLst/>
              <a:latin typeface="+mn-lt"/>
              <a:ea typeface="+mn-ea"/>
              <a:cs typeface="+mn-cs"/>
            </a:rPr>
            <a:t>％と、県内</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市内で</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位を達成）による自主財源確保に努めるなど、引き続き行財政改革に取り組んでいる。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0" name="直線コネクタ 109"/>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2" name="直線コネクタ 111"/>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6" name="直線コネクタ 115"/>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8" name="直線コネクタ 117"/>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62</xdr:row>
      <xdr:rowOff>4233</xdr:rowOff>
    </xdr:from>
    <xdr:to>
      <xdr:col>7</xdr:col>
      <xdr:colOff>152400</xdr:colOff>
      <xdr:row>67</xdr:row>
      <xdr:rowOff>71967</xdr:rowOff>
    </xdr:to>
    <xdr:cxnSp macro="">
      <xdr:nvCxnSpPr>
        <xdr:cNvPr id="123" name="直線コネクタ 122"/>
        <xdr:cNvCxnSpPr/>
      </xdr:nvCxnSpPr>
      <xdr:spPr>
        <a:xfrm flipV="1">
          <a:off x="4953000" y="10634133"/>
          <a:ext cx="0" cy="924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44044</xdr:rowOff>
    </xdr:from>
    <xdr:ext cx="762000" cy="259045"/>
    <xdr:sp macro="" textlink="">
      <xdr:nvSpPr>
        <xdr:cNvPr id="124"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104.5</a:t>
          </a:r>
          <a:endParaRPr kumimoji="1" lang="ja-JP" altLang="en-US" sz="1000" b="1">
            <a:latin typeface="ＭＳ Ｐゴシック"/>
          </a:endParaRPr>
        </a:p>
      </xdr:txBody>
    </xdr:sp>
    <xdr:clientData/>
  </xdr:oneCellAnchor>
  <xdr:twoCellAnchor>
    <xdr:from>
      <xdr:col>7</xdr:col>
      <xdr:colOff>63500</xdr:colOff>
      <xdr:row>67</xdr:row>
      <xdr:rowOff>71967</xdr:rowOff>
    </xdr:from>
    <xdr:to>
      <xdr:col>7</xdr:col>
      <xdr:colOff>241300</xdr:colOff>
      <xdr:row>67</xdr:row>
      <xdr:rowOff>71967</xdr:rowOff>
    </xdr:to>
    <xdr:cxnSp macro="">
      <xdr:nvCxnSpPr>
        <xdr:cNvPr id="125" name="直線コネクタ 124"/>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90610</xdr:rowOff>
    </xdr:from>
    <xdr:ext cx="762000" cy="259045"/>
    <xdr:sp macro="" textlink="">
      <xdr:nvSpPr>
        <xdr:cNvPr id="126" name="財政構造の弾力性最大値テキスト"/>
        <xdr:cNvSpPr txBox="1"/>
      </xdr:nvSpPr>
      <xdr:spPr>
        <a:xfrm>
          <a:off x="5041900" y="1037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93.0</a:t>
          </a:r>
          <a:endParaRPr kumimoji="1" lang="ja-JP" altLang="en-US" sz="1000" b="1">
            <a:latin typeface="ＭＳ Ｐゴシック"/>
          </a:endParaRPr>
        </a:p>
      </xdr:txBody>
    </xdr:sp>
    <xdr:clientData/>
  </xdr:oneCellAnchor>
  <xdr:twoCellAnchor>
    <xdr:from>
      <xdr:col>7</xdr:col>
      <xdr:colOff>63500</xdr:colOff>
      <xdr:row>62</xdr:row>
      <xdr:rowOff>4233</xdr:rowOff>
    </xdr:from>
    <xdr:to>
      <xdr:col>7</xdr:col>
      <xdr:colOff>241300</xdr:colOff>
      <xdr:row>62</xdr:row>
      <xdr:rowOff>4233</xdr:rowOff>
    </xdr:to>
    <xdr:cxnSp macro="">
      <xdr:nvCxnSpPr>
        <xdr:cNvPr id="127" name="直線コネクタ 126"/>
        <xdr:cNvCxnSpPr/>
      </xdr:nvCxnSpPr>
      <xdr:spPr>
        <a:xfrm>
          <a:off x="4864100" y="1063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119804</xdr:rowOff>
    </xdr:from>
    <xdr:to>
      <xdr:col>7</xdr:col>
      <xdr:colOff>152400</xdr:colOff>
      <xdr:row>67</xdr:row>
      <xdr:rowOff>71967</xdr:rowOff>
    </xdr:to>
    <xdr:cxnSp macro="">
      <xdr:nvCxnSpPr>
        <xdr:cNvPr id="128" name="直線コネクタ 127"/>
        <xdr:cNvCxnSpPr/>
      </xdr:nvCxnSpPr>
      <xdr:spPr>
        <a:xfrm>
          <a:off x="4114800" y="11092604"/>
          <a:ext cx="838200" cy="46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120244</xdr:rowOff>
    </xdr:from>
    <xdr:ext cx="762000" cy="259045"/>
    <xdr:sp macro="" textlink="">
      <xdr:nvSpPr>
        <xdr:cNvPr id="129" name="財政構造の弾力性平均値テキスト"/>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103717</xdr:rowOff>
    </xdr:from>
    <xdr:to>
      <xdr:col>7</xdr:col>
      <xdr:colOff>203200</xdr:colOff>
      <xdr:row>64</xdr:row>
      <xdr:rowOff>33867</xdr:rowOff>
    </xdr:to>
    <xdr:sp macro="" textlink="">
      <xdr:nvSpPr>
        <xdr:cNvPr id="130" name="フローチャート : 判断 129"/>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119804</xdr:rowOff>
    </xdr:from>
    <xdr:to>
      <xdr:col>6</xdr:col>
      <xdr:colOff>0</xdr:colOff>
      <xdr:row>64</xdr:row>
      <xdr:rowOff>127846</xdr:rowOff>
    </xdr:to>
    <xdr:cxnSp macro="">
      <xdr:nvCxnSpPr>
        <xdr:cNvPr id="131" name="直線コネクタ 130"/>
        <xdr:cNvCxnSpPr/>
      </xdr:nvCxnSpPr>
      <xdr:spPr>
        <a:xfrm flipV="1">
          <a:off x="3225800" y="110926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2" name="フローチャート : 判断 131"/>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3" name="テキスト ボックス 132"/>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127846</xdr:rowOff>
    </xdr:from>
    <xdr:to>
      <xdr:col>4</xdr:col>
      <xdr:colOff>482600</xdr:colOff>
      <xdr:row>65</xdr:row>
      <xdr:rowOff>28787</xdr:rowOff>
    </xdr:to>
    <xdr:cxnSp macro="">
      <xdr:nvCxnSpPr>
        <xdr:cNvPr id="134" name="直線コネクタ 133"/>
        <xdr:cNvCxnSpPr/>
      </xdr:nvCxnSpPr>
      <xdr:spPr>
        <a:xfrm flipV="1">
          <a:off x="2336800" y="111006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5" name="フローチャート : 判断 134"/>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36" name="テキスト ボックス 135"/>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47413</xdr:rowOff>
    </xdr:from>
    <xdr:to>
      <xdr:col>3</xdr:col>
      <xdr:colOff>279400</xdr:colOff>
      <xdr:row>65</xdr:row>
      <xdr:rowOff>28787</xdr:rowOff>
    </xdr:to>
    <xdr:cxnSp macro="">
      <xdr:nvCxnSpPr>
        <xdr:cNvPr id="137" name="直線コネクタ 136"/>
        <xdr:cNvCxnSpPr/>
      </xdr:nvCxnSpPr>
      <xdr:spPr>
        <a:xfrm>
          <a:off x="1447800" y="11020213"/>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146473</xdr:rowOff>
    </xdr:from>
    <xdr:to>
      <xdr:col>3</xdr:col>
      <xdr:colOff>330200</xdr:colOff>
      <xdr:row>63</xdr:row>
      <xdr:rowOff>76623</xdr:rowOff>
    </xdr:to>
    <xdr:sp macro="" textlink="">
      <xdr:nvSpPr>
        <xdr:cNvPr id="138" name="フローチャート : 判断 137"/>
        <xdr:cNvSpPr/>
      </xdr:nvSpPr>
      <xdr:spPr>
        <a:xfrm>
          <a:off x="2286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86800</xdr:rowOff>
    </xdr:from>
    <xdr:ext cx="762000" cy="259045"/>
    <xdr:sp macro="" textlink="">
      <xdr:nvSpPr>
        <xdr:cNvPr id="139" name="テキスト ボックス 138"/>
        <xdr:cNvSpPr txBox="1"/>
      </xdr:nvSpPr>
      <xdr:spPr>
        <a:xfrm>
          <a:off x="1955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57573</xdr:rowOff>
    </xdr:from>
    <xdr:to>
      <xdr:col>2</xdr:col>
      <xdr:colOff>127000</xdr:colOff>
      <xdr:row>59</xdr:row>
      <xdr:rowOff>159173</xdr:rowOff>
    </xdr:to>
    <xdr:sp macro="" textlink="">
      <xdr:nvSpPr>
        <xdr:cNvPr id="140" name="フローチャート : 判断 139"/>
        <xdr:cNvSpPr/>
      </xdr:nvSpPr>
      <xdr:spPr>
        <a:xfrm>
          <a:off x="1397000" y="101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169350</xdr:rowOff>
    </xdr:from>
    <xdr:ext cx="762000" cy="259045"/>
    <xdr:sp macro="" textlink="">
      <xdr:nvSpPr>
        <xdr:cNvPr id="141" name="テキスト ボックス 140"/>
        <xdr:cNvSpPr txBox="1"/>
      </xdr:nvSpPr>
      <xdr:spPr>
        <a:xfrm>
          <a:off x="1066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67</xdr:row>
      <xdr:rowOff>21167</xdr:rowOff>
    </xdr:from>
    <xdr:to>
      <xdr:col>7</xdr:col>
      <xdr:colOff>203200</xdr:colOff>
      <xdr:row>67</xdr:row>
      <xdr:rowOff>122767</xdr:rowOff>
    </xdr:to>
    <xdr:sp macro="" textlink="">
      <xdr:nvSpPr>
        <xdr:cNvPr id="147" name="円/楕円 146"/>
        <xdr:cNvSpPr/>
      </xdr:nvSpPr>
      <xdr:spPr>
        <a:xfrm>
          <a:off x="4902200" y="11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88494</xdr:rowOff>
    </xdr:from>
    <xdr:ext cx="762000" cy="259045"/>
    <xdr:sp macro="" textlink="">
      <xdr:nvSpPr>
        <xdr:cNvPr id="148" name="財政構造の弾力性該当値テキスト"/>
        <xdr:cNvSpPr txBox="1"/>
      </xdr:nvSpPr>
      <xdr:spPr>
        <a:xfrm>
          <a:off x="5041900" y="1140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69004</xdr:rowOff>
    </xdr:from>
    <xdr:to>
      <xdr:col>6</xdr:col>
      <xdr:colOff>50800</xdr:colOff>
      <xdr:row>64</xdr:row>
      <xdr:rowOff>170604</xdr:rowOff>
    </xdr:to>
    <xdr:sp macro="" textlink="">
      <xdr:nvSpPr>
        <xdr:cNvPr id="149" name="円/楕円 148"/>
        <xdr:cNvSpPr/>
      </xdr:nvSpPr>
      <xdr:spPr>
        <a:xfrm>
          <a:off x="4064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155381</xdr:rowOff>
    </xdr:from>
    <xdr:ext cx="736600" cy="259045"/>
    <xdr:sp macro="" textlink="">
      <xdr:nvSpPr>
        <xdr:cNvPr id="150" name="テキスト ボックス 149"/>
        <xdr:cNvSpPr txBox="1"/>
      </xdr:nvSpPr>
      <xdr:spPr>
        <a:xfrm>
          <a:off x="3733800" y="1112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77046</xdr:rowOff>
    </xdr:from>
    <xdr:to>
      <xdr:col>4</xdr:col>
      <xdr:colOff>533400</xdr:colOff>
      <xdr:row>65</xdr:row>
      <xdr:rowOff>7196</xdr:rowOff>
    </xdr:to>
    <xdr:sp macro="" textlink="">
      <xdr:nvSpPr>
        <xdr:cNvPr id="151" name="円/楕円 150"/>
        <xdr:cNvSpPr/>
      </xdr:nvSpPr>
      <xdr:spPr>
        <a:xfrm>
          <a:off x="3175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163423</xdr:rowOff>
    </xdr:from>
    <xdr:ext cx="762000" cy="259045"/>
    <xdr:sp macro="" textlink="">
      <xdr:nvSpPr>
        <xdr:cNvPr id="152" name="テキスト ボックス 151"/>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149437</xdr:rowOff>
    </xdr:from>
    <xdr:to>
      <xdr:col>3</xdr:col>
      <xdr:colOff>330200</xdr:colOff>
      <xdr:row>65</xdr:row>
      <xdr:rowOff>79587</xdr:rowOff>
    </xdr:to>
    <xdr:sp macro="" textlink="">
      <xdr:nvSpPr>
        <xdr:cNvPr id="153" name="円/楕円 152"/>
        <xdr:cNvSpPr/>
      </xdr:nvSpPr>
      <xdr:spPr>
        <a:xfrm>
          <a:off x="2286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64364</xdr:rowOff>
    </xdr:from>
    <xdr:ext cx="762000" cy="259045"/>
    <xdr:sp macro="" textlink="">
      <xdr:nvSpPr>
        <xdr:cNvPr id="154" name="テキスト ボックス 153"/>
        <xdr:cNvSpPr txBox="1"/>
      </xdr:nvSpPr>
      <xdr:spPr>
        <a:xfrm>
          <a:off x="1955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168063</xdr:rowOff>
    </xdr:from>
    <xdr:to>
      <xdr:col>2</xdr:col>
      <xdr:colOff>127000</xdr:colOff>
      <xdr:row>64</xdr:row>
      <xdr:rowOff>98213</xdr:rowOff>
    </xdr:to>
    <xdr:sp macro="" textlink="">
      <xdr:nvSpPr>
        <xdr:cNvPr id="155" name="円/楕円 154"/>
        <xdr:cNvSpPr/>
      </xdr:nvSpPr>
      <xdr:spPr>
        <a:xfrm>
          <a:off x="1397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82990</xdr:rowOff>
    </xdr:from>
    <xdr:ext cx="762000" cy="259045"/>
    <xdr:sp macro="" textlink="">
      <xdr:nvSpPr>
        <xdr:cNvPr id="156" name="テキスト ボックス 155"/>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[123,095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年度決算において</a:t>
          </a:r>
          <a:r>
            <a:rPr kumimoji="1" lang="en-US" altLang="ja-JP" sz="1100">
              <a:solidFill>
                <a:schemeClr val="dk1"/>
              </a:solidFill>
              <a:effectLst/>
              <a:latin typeface="+mn-lt"/>
              <a:ea typeface="+mn-ea"/>
              <a:cs typeface="+mn-cs"/>
            </a:rPr>
            <a:t>123,095</a:t>
          </a:r>
          <a:r>
            <a:rPr kumimoji="1" lang="ja-JP" altLang="ja-JP" sz="1100">
              <a:solidFill>
                <a:schemeClr val="dk1"/>
              </a:solidFill>
              <a:effectLst/>
              <a:latin typeface="+mn-lt"/>
              <a:ea typeface="+mn-ea"/>
              <a:cs typeface="+mn-cs"/>
            </a:rPr>
            <a:t>円と、類似団体平均を上回っている。当市においては、し尿処理やごみ処理等の単独実施や、公立保育所も</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箇所運営しているため、人件費・物件費が高い要因となっている。人件費については、第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次行財政改革プログラム・アクションプランに基づき、職員数の削減（</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年間で職員数を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％削減）を行うとともに、物件費等についても徹底した経費の削減に取り組んでいる。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9334</xdr:rowOff>
    </xdr:from>
    <xdr:to>
      <xdr:col>7</xdr:col>
      <xdr:colOff>152400</xdr:colOff>
      <xdr:row>89</xdr:row>
      <xdr:rowOff>86460</xdr:rowOff>
    </xdr:to>
    <xdr:cxnSp macro="">
      <xdr:nvCxnSpPr>
        <xdr:cNvPr id="186" name="直線コネクタ 185"/>
        <xdr:cNvCxnSpPr/>
      </xdr:nvCxnSpPr>
      <xdr:spPr>
        <a:xfrm flipV="1">
          <a:off x="4953000" y="13896784"/>
          <a:ext cx="0" cy="1448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58537</xdr:rowOff>
    </xdr:from>
    <xdr:ext cx="762000" cy="259045"/>
    <xdr:sp macro="" textlink="">
      <xdr:nvSpPr>
        <xdr:cNvPr id="187" name="人件費・物件費等の状況最小値テキスト"/>
        <xdr:cNvSpPr txBox="1"/>
      </xdr:nvSpPr>
      <xdr:spPr>
        <a:xfrm>
          <a:off x="5041900" y="1531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128,413</a:t>
          </a:r>
          <a:endParaRPr kumimoji="1" lang="ja-JP" altLang="en-US" sz="1000" b="1">
            <a:latin typeface="ＭＳ Ｐゴシック"/>
          </a:endParaRPr>
        </a:p>
      </xdr:txBody>
    </xdr:sp>
    <xdr:clientData/>
  </xdr:oneCellAnchor>
  <xdr:twoCellAnchor>
    <xdr:from>
      <xdr:col>7</xdr:col>
      <xdr:colOff>63500</xdr:colOff>
      <xdr:row>89</xdr:row>
      <xdr:rowOff>86460</xdr:rowOff>
    </xdr:from>
    <xdr:to>
      <xdr:col>7</xdr:col>
      <xdr:colOff>241300</xdr:colOff>
      <xdr:row>89</xdr:row>
      <xdr:rowOff>86460</xdr:rowOff>
    </xdr:to>
    <xdr:cxnSp macro="">
      <xdr:nvCxnSpPr>
        <xdr:cNvPr id="188" name="直線コネクタ 187"/>
        <xdr:cNvCxnSpPr/>
      </xdr:nvCxnSpPr>
      <xdr:spPr>
        <a:xfrm>
          <a:off x="4864100" y="153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95711</xdr:rowOff>
    </xdr:from>
    <xdr:ext cx="762000" cy="259045"/>
    <xdr:sp macro="" textlink="">
      <xdr:nvSpPr>
        <xdr:cNvPr id="189" name="人件費・物件費等の状況最大値テキスト"/>
        <xdr:cNvSpPr txBox="1"/>
      </xdr:nvSpPr>
      <xdr:spPr>
        <a:xfrm>
          <a:off x="5041900" y="1364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92,390</a:t>
          </a:r>
          <a:endParaRPr kumimoji="1" lang="ja-JP" altLang="en-US" sz="1000" b="1">
            <a:latin typeface="ＭＳ Ｐゴシック"/>
          </a:endParaRPr>
        </a:p>
      </xdr:txBody>
    </xdr:sp>
    <xdr:clientData/>
  </xdr:oneCellAnchor>
  <xdr:twoCellAnchor>
    <xdr:from>
      <xdr:col>7</xdr:col>
      <xdr:colOff>63500</xdr:colOff>
      <xdr:row>81</xdr:row>
      <xdr:rowOff>9334</xdr:rowOff>
    </xdr:from>
    <xdr:to>
      <xdr:col>7</xdr:col>
      <xdr:colOff>241300</xdr:colOff>
      <xdr:row>81</xdr:row>
      <xdr:rowOff>9334</xdr:rowOff>
    </xdr:to>
    <xdr:cxnSp macro="">
      <xdr:nvCxnSpPr>
        <xdr:cNvPr id="190" name="直線コネクタ 189"/>
        <xdr:cNvCxnSpPr/>
      </xdr:nvCxnSpPr>
      <xdr:spPr>
        <a:xfrm>
          <a:off x="4864100" y="13896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44038</xdr:rowOff>
    </xdr:from>
    <xdr:to>
      <xdr:col>7</xdr:col>
      <xdr:colOff>152400</xdr:colOff>
      <xdr:row>88</xdr:row>
      <xdr:rowOff>125797</xdr:rowOff>
    </xdr:to>
    <xdr:cxnSp macro="">
      <xdr:nvCxnSpPr>
        <xdr:cNvPr id="191" name="直線コネクタ 190"/>
        <xdr:cNvCxnSpPr/>
      </xdr:nvCxnSpPr>
      <xdr:spPr>
        <a:xfrm flipV="1">
          <a:off x="4114800" y="15131638"/>
          <a:ext cx="838200" cy="8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165710</xdr:rowOff>
    </xdr:from>
    <xdr:ext cx="762000" cy="259045"/>
    <xdr:sp macro="" textlink="">
      <xdr:nvSpPr>
        <xdr:cNvPr id="192" name="人件費・物件費等の状況平均値テキスト"/>
        <xdr:cNvSpPr txBox="1"/>
      </xdr:nvSpPr>
      <xdr:spPr>
        <a:xfrm>
          <a:off x="5041900" y="1439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149183</xdr:rowOff>
    </xdr:from>
    <xdr:to>
      <xdr:col>7</xdr:col>
      <xdr:colOff>203200</xdr:colOff>
      <xdr:row>85</xdr:row>
      <xdr:rowOff>79333</xdr:rowOff>
    </xdr:to>
    <xdr:sp macro="" textlink="">
      <xdr:nvSpPr>
        <xdr:cNvPr id="193" name="フローチャート : 判断 192"/>
        <xdr:cNvSpPr/>
      </xdr:nvSpPr>
      <xdr:spPr>
        <a:xfrm>
          <a:off x="4902200" y="1455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45645</xdr:rowOff>
    </xdr:from>
    <xdr:to>
      <xdr:col>6</xdr:col>
      <xdr:colOff>0</xdr:colOff>
      <xdr:row>88</xdr:row>
      <xdr:rowOff>125797</xdr:rowOff>
    </xdr:to>
    <xdr:cxnSp macro="">
      <xdr:nvCxnSpPr>
        <xdr:cNvPr id="194" name="直線コネクタ 193"/>
        <xdr:cNvCxnSpPr/>
      </xdr:nvCxnSpPr>
      <xdr:spPr>
        <a:xfrm>
          <a:off x="3225800" y="15133245"/>
          <a:ext cx="889000" cy="8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16227</xdr:rowOff>
    </xdr:from>
    <xdr:to>
      <xdr:col>6</xdr:col>
      <xdr:colOff>50800</xdr:colOff>
      <xdr:row>84</xdr:row>
      <xdr:rowOff>117827</xdr:rowOff>
    </xdr:to>
    <xdr:sp macro="" textlink="">
      <xdr:nvSpPr>
        <xdr:cNvPr id="195" name="フローチャート : 判断 194"/>
        <xdr:cNvSpPr/>
      </xdr:nvSpPr>
      <xdr:spPr>
        <a:xfrm>
          <a:off x="4064000" y="144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128004</xdr:rowOff>
    </xdr:from>
    <xdr:ext cx="736600" cy="259045"/>
    <xdr:sp macro="" textlink="">
      <xdr:nvSpPr>
        <xdr:cNvPr id="196" name="テキスト ボックス 195"/>
        <xdr:cNvSpPr txBox="1"/>
      </xdr:nvSpPr>
      <xdr:spPr>
        <a:xfrm>
          <a:off x="3733800" y="14186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45645</xdr:rowOff>
    </xdr:from>
    <xdr:to>
      <xdr:col>4</xdr:col>
      <xdr:colOff>482600</xdr:colOff>
      <xdr:row>89</xdr:row>
      <xdr:rowOff>100696</xdr:rowOff>
    </xdr:to>
    <xdr:cxnSp macro="">
      <xdr:nvCxnSpPr>
        <xdr:cNvPr id="197" name="直線コネクタ 196"/>
        <xdr:cNvCxnSpPr/>
      </xdr:nvCxnSpPr>
      <xdr:spPr>
        <a:xfrm flipV="1">
          <a:off x="2336800" y="15133245"/>
          <a:ext cx="889000" cy="22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33634</xdr:rowOff>
    </xdr:from>
    <xdr:to>
      <xdr:col>4</xdr:col>
      <xdr:colOff>533400</xdr:colOff>
      <xdr:row>85</xdr:row>
      <xdr:rowOff>135234</xdr:rowOff>
    </xdr:to>
    <xdr:sp macro="" textlink="">
      <xdr:nvSpPr>
        <xdr:cNvPr id="198" name="フローチャート : 判断 197"/>
        <xdr:cNvSpPr/>
      </xdr:nvSpPr>
      <xdr:spPr>
        <a:xfrm>
          <a:off x="3175000" y="146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145411</xdr:rowOff>
    </xdr:from>
    <xdr:ext cx="762000" cy="259045"/>
    <xdr:sp macro="" textlink="">
      <xdr:nvSpPr>
        <xdr:cNvPr id="199" name="テキスト ボックス 198"/>
        <xdr:cNvSpPr txBox="1"/>
      </xdr:nvSpPr>
      <xdr:spPr>
        <a:xfrm>
          <a:off x="2844800" y="1437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111,310</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96038</xdr:rowOff>
    </xdr:from>
    <xdr:to>
      <xdr:col>3</xdr:col>
      <xdr:colOff>279400</xdr:colOff>
      <xdr:row>89</xdr:row>
      <xdr:rowOff>100696</xdr:rowOff>
    </xdr:to>
    <xdr:cxnSp macro="">
      <xdr:nvCxnSpPr>
        <xdr:cNvPr id="200" name="直線コネクタ 199"/>
        <xdr:cNvCxnSpPr/>
      </xdr:nvCxnSpPr>
      <xdr:spPr>
        <a:xfrm>
          <a:off x="1447800" y="15183638"/>
          <a:ext cx="889000" cy="17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89</xdr:row>
      <xdr:rowOff>85930</xdr:rowOff>
    </xdr:from>
    <xdr:to>
      <xdr:col>3</xdr:col>
      <xdr:colOff>330200</xdr:colOff>
      <xdr:row>90</xdr:row>
      <xdr:rowOff>16080</xdr:rowOff>
    </xdr:to>
    <xdr:sp macro="" textlink="">
      <xdr:nvSpPr>
        <xdr:cNvPr id="201" name="フローチャート : 判断 200"/>
        <xdr:cNvSpPr/>
      </xdr:nvSpPr>
      <xdr:spPr>
        <a:xfrm>
          <a:off x="2286000" y="1534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90</xdr:row>
      <xdr:rowOff>857</xdr:rowOff>
    </xdr:from>
    <xdr:ext cx="762000" cy="259045"/>
    <xdr:sp macro="" textlink="">
      <xdr:nvSpPr>
        <xdr:cNvPr id="202" name="テキスト ボックス 201"/>
        <xdr:cNvSpPr txBox="1"/>
      </xdr:nvSpPr>
      <xdr:spPr>
        <a:xfrm>
          <a:off x="1955800" y="1543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129,663</a:t>
          </a:r>
          <a:endParaRPr kumimoji="1" lang="ja-JP" altLang="en-US" sz="1000" b="1">
            <a:solidFill>
              <a:srgbClr val="000080"/>
            </a:solidFill>
            <a:latin typeface="ＭＳ Ｐゴシック"/>
          </a:endParaRPr>
        </a:p>
      </xdr:txBody>
    </xdr:sp>
    <xdr:clientData/>
  </xdr:oneCellAnchor>
  <xdr:twoCellAnchor>
    <xdr:from>
      <xdr:col>2</xdr:col>
      <xdr:colOff>25400</xdr:colOff>
      <xdr:row>86</xdr:row>
      <xdr:rowOff>122627</xdr:rowOff>
    </xdr:from>
    <xdr:to>
      <xdr:col>2</xdr:col>
      <xdr:colOff>127000</xdr:colOff>
      <xdr:row>87</xdr:row>
      <xdr:rowOff>52777</xdr:rowOff>
    </xdr:to>
    <xdr:sp macro="" textlink="">
      <xdr:nvSpPr>
        <xdr:cNvPr id="203" name="フローチャート : 判断 202"/>
        <xdr:cNvSpPr/>
      </xdr:nvSpPr>
      <xdr:spPr>
        <a:xfrm>
          <a:off x="1397000" y="1486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62954</xdr:rowOff>
    </xdr:from>
    <xdr:ext cx="762000" cy="259045"/>
    <xdr:sp macro="" textlink="">
      <xdr:nvSpPr>
        <xdr:cNvPr id="204" name="テキスト ボックス 203"/>
        <xdr:cNvSpPr txBox="1"/>
      </xdr:nvSpPr>
      <xdr:spPr>
        <a:xfrm>
          <a:off x="1066800" y="1463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87</xdr:row>
      <xdr:rowOff>164688</xdr:rowOff>
    </xdr:from>
    <xdr:to>
      <xdr:col>7</xdr:col>
      <xdr:colOff>203200</xdr:colOff>
      <xdr:row>88</xdr:row>
      <xdr:rowOff>94838</xdr:rowOff>
    </xdr:to>
    <xdr:sp macro="" textlink="">
      <xdr:nvSpPr>
        <xdr:cNvPr id="210" name="円/楕円 209"/>
        <xdr:cNvSpPr/>
      </xdr:nvSpPr>
      <xdr:spPr>
        <a:xfrm>
          <a:off x="4902200" y="1508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136765</xdr:rowOff>
    </xdr:from>
    <xdr:ext cx="762000" cy="259045"/>
    <xdr:sp macro="" textlink="">
      <xdr:nvSpPr>
        <xdr:cNvPr id="211" name="人件費・物件費等の状況該当値テキスト"/>
        <xdr:cNvSpPr txBox="1"/>
      </xdr:nvSpPr>
      <xdr:spPr>
        <a:xfrm>
          <a:off x="5041900" y="1505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123,095</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74997</xdr:rowOff>
    </xdr:from>
    <xdr:to>
      <xdr:col>6</xdr:col>
      <xdr:colOff>50800</xdr:colOff>
      <xdr:row>89</xdr:row>
      <xdr:rowOff>5147</xdr:rowOff>
    </xdr:to>
    <xdr:sp macro="" textlink="">
      <xdr:nvSpPr>
        <xdr:cNvPr id="212" name="円/楕円 211"/>
        <xdr:cNvSpPr/>
      </xdr:nvSpPr>
      <xdr:spPr>
        <a:xfrm>
          <a:off x="4064000" y="1516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161374</xdr:rowOff>
    </xdr:from>
    <xdr:ext cx="736600" cy="259045"/>
    <xdr:sp macro="" textlink="">
      <xdr:nvSpPr>
        <xdr:cNvPr id="213" name="テキスト ボックス 212"/>
        <xdr:cNvSpPr txBox="1"/>
      </xdr:nvSpPr>
      <xdr:spPr>
        <a:xfrm>
          <a:off x="3733800" y="15248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125,128</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166295</xdr:rowOff>
    </xdr:from>
    <xdr:to>
      <xdr:col>4</xdr:col>
      <xdr:colOff>533400</xdr:colOff>
      <xdr:row>88</xdr:row>
      <xdr:rowOff>96445</xdr:rowOff>
    </xdr:to>
    <xdr:sp macro="" textlink="">
      <xdr:nvSpPr>
        <xdr:cNvPr id="214" name="円/楕円 213"/>
        <xdr:cNvSpPr/>
      </xdr:nvSpPr>
      <xdr:spPr>
        <a:xfrm>
          <a:off x="3175000" y="150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81222</xdr:rowOff>
    </xdr:from>
    <xdr:ext cx="762000" cy="259045"/>
    <xdr:sp macro="" textlink="">
      <xdr:nvSpPr>
        <xdr:cNvPr id="215" name="テキスト ボックス 214"/>
        <xdr:cNvSpPr txBox="1"/>
      </xdr:nvSpPr>
      <xdr:spPr>
        <a:xfrm>
          <a:off x="2844800" y="1516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123,135</a:t>
          </a:r>
          <a:endParaRPr kumimoji="1" lang="ja-JP" altLang="en-US" sz="1000" b="1">
            <a:solidFill>
              <a:srgbClr val="FF0000"/>
            </a:solidFill>
            <a:latin typeface="ＭＳ Ｐゴシック"/>
          </a:endParaRPr>
        </a:p>
      </xdr:txBody>
    </xdr:sp>
    <xdr:clientData/>
  </xdr:oneCellAnchor>
  <xdr:twoCellAnchor>
    <xdr:from>
      <xdr:col>3</xdr:col>
      <xdr:colOff>228600</xdr:colOff>
      <xdr:row>89</xdr:row>
      <xdr:rowOff>49896</xdr:rowOff>
    </xdr:from>
    <xdr:to>
      <xdr:col>3</xdr:col>
      <xdr:colOff>330200</xdr:colOff>
      <xdr:row>89</xdr:row>
      <xdr:rowOff>151496</xdr:rowOff>
    </xdr:to>
    <xdr:sp macro="" textlink="">
      <xdr:nvSpPr>
        <xdr:cNvPr id="216" name="円/楕円 215"/>
        <xdr:cNvSpPr/>
      </xdr:nvSpPr>
      <xdr:spPr>
        <a:xfrm>
          <a:off x="2286000" y="1530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161673</xdr:rowOff>
    </xdr:from>
    <xdr:ext cx="762000" cy="259045"/>
    <xdr:sp macro="" textlink="">
      <xdr:nvSpPr>
        <xdr:cNvPr id="217" name="テキスト ボックス 216"/>
        <xdr:cNvSpPr txBox="1"/>
      </xdr:nvSpPr>
      <xdr:spPr>
        <a:xfrm>
          <a:off x="1955800" y="15077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128,767</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45238</xdr:rowOff>
    </xdr:from>
    <xdr:to>
      <xdr:col>2</xdr:col>
      <xdr:colOff>127000</xdr:colOff>
      <xdr:row>88</xdr:row>
      <xdr:rowOff>146838</xdr:rowOff>
    </xdr:to>
    <xdr:sp macro="" textlink="">
      <xdr:nvSpPr>
        <xdr:cNvPr id="218" name="円/楕円 217"/>
        <xdr:cNvSpPr/>
      </xdr:nvSpPr>
      <xdr:spPr>
        <a:xfrm>
          <a:off x="1397000" y="1513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131615</xdr:rowOff>
    </xdr:from>
    <xdr:ext cx="762000" cy="259045"/>
    <xdr:sp macro="" textlink="">
      <xdr:nvSpPr>
        <xdr:cNvPr id="219" name="テキスト ボックス 218"/>
        <xdr:cNvSpPr txBox="1"/>
      </xdr:nvSpPr>
      <xdr:spPr>
        <a:xfrm>
          <a:off x="1066800" y="1521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年度において指数は</a:t>
          </a:r>
          <a:r>
            <a:rPr kumimoji="1" lang="en-US" altLang="ja-JP" sz="1100">
              <a:solidFill>
                <a:schemeClr val="dk1"/>
              </a:solidFill>
              <a:effectLst/>
              <a:latin typeface="+mn-lt"/>
              <a:ea typeface="+mn-ea"/>
              <a:cs typeface="+mn-cs"/>
            </a:rPr>
            <a:t>99.3</a:t>
          </a:r>
          <a:r>
            <a:rPr kumimoji="1" lang="ja-JP" altLang="ja-JP" sz="1100">
              <a:solidFill>
                <a:schemeClr val="dk1"/>
              </a:solidFill>
              <a:effectLst/>
              <a:latin typeface="+mn-lt"/>
              <a:ea typeface="+mn-ea"/>
              <a:cs typeface="+mn-cs"/>
            </a:rPr>
            <a:t>で、類似団体平均を上回っている。引き続き給与の適正化を図り、指数の抑制に努めているところである。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85573</xdr:rowOff>
    </xdr:from>
    <xdr:to>
      <xdr:col>24</xdr:col>
      <xdr:colOff>558800</xdr:colOff>
      <xdr:row>85</xdr:row>
      <xdr:rowOff>77712</xdr:rowOff>
    </xdr:to>
    <xdr:cxnSp macro="">
      <xdr:nvCxnSpPr>
        <xdr:cNvPr id="250" name="直線コネクタ 249"/>
        <xdr:cNvCxnSpPr/>
      </xdr:nvCxnSpPr>
      <xdr:spPr>
        <a:xfrm flipV="1">
          <a:off x="17018000" y="13973023"/>
          <a:ext cx="0" cy="677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49789</xdr:rowOff>
    </xdr:from>
    <xdr:ext cx="762000" cy="259045"/>
    <xdr:sp macro="" textlink="">
      <xdr:nvSpPr>
        <xdr:cNvPr id="251" name="給与水準   （国との比較）最小値テキスト"/>
        <xdr:cNvSpPr txBox="1"/>
      </xdr:nvSpPr>
      <xdr:spPr>
        <a:xfrm>
          <a:off x="17106900" y="1462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85</xdr:row>
      <xdr:rowOff>77712</xdr:rowOff>
    </xdr:from>
    <xdr:to>
      <xdr:col>24</xdr:col>
      <xdr:colOff>647700</xdr:colOff>
      <xdr:row>85</xdr:row>
      <xdr:rowOff>77712</xdr:rowOff>
    </xdr:to>
    <xdr:cxnSp macro="">
      <xdr:nvCxnSpPr>
        <xdr:cNvPr id="252" name="直線コネクタ 251"/>
        <xdr:cNvCxnSpPr/>
      </xdr:nvCxnSpPr>
      <xdr:spPr>
        <a:xfrm>
          <a:off x="16929100" y="1465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500</xdr:rowOff>
    </xdr:from>
    <xdr:ext cx="762000" cy="259045"/>
    <xdr:sp macro="" textlink="">
      <xdr:nvSpPr>
        <xdr:cNvPr id="253"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95.0</a:t>
          </a:r>
          <a:endParaRPr kumimoji="1" lang="ja-JP" altLang="en-US" sz="1000" b="1">
            <a:latin typeface="ＭＳ Ｐゴシック"/>
          </a:endParaRPr>
        </a:p>
      </xdr:txBody>
    </xdr:sp>
    <xdr:clientData/>
  </xdr:oneCellAnchor>
  <xdr:twoCellAnchor>
    <xdr:from>
      <xdr:col>24</xdr:col>
      <xdr:colOff>469900</xdr:colOff>
      <xdr:row>81</xdr:row>
      <xdr:rowOff>85573</xdr:rowOff>
    </xdr:from>
    <xdr:to>
      <xdr:col>24</xdr:col>
      <xdr:colOff>647700</xdr:colOff>
      <xdr:row>81</xdr:row>
      <xdr:rowOff>85573</xdr:rowOff>
    </xdr:to>
    <xdr:cxnSp macro="">
      <xdr:nvCxnSpPr>
        <xdr:cNvPr id="254" name="直線コネクタ 253"/>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65314</xdr:rowOff>
    </xdr:from>
    <xdr:to>
      <xdr:col>24</xdr:col>
      <xdr:colOff>558800</xdr:colOff>
      <xdr:row>84</xdr:row>
      <xdr:rowOff>134257</xdr:rowOff>
    </xdr:to>
    <xdr:cxnSp macro="">
      <xdr:nvCxnSpPr>
        <xdr:cNvPr id="255" name="直線コネクタ 254"/>
        <xdr:cNvCxnSpPr/>
      </xdr:nvCxnSpPr>
      <xdr:spPr>
        <a:xfrm flipV="1">
          <a:off x="16179800" y="1446711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18643</xdr:rowOff>
    </xdr:from>
    <xdr:ext cx="762000" cy="259045"/>
    <xdr:sp macro="" textlink="">
      <xdr:nvSpPr>
        <xdr:cNvPr id="256" name="給与水準   （国との比較）平均値テキスト"/>
        <xdr:cNvSpPr txBox="1"/>
      </xdr:nvSpPr>
      <xdr:spPr>
        <a:xfrm>
          <a:off x="17106900" y="14077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57" name="フローチャート : 判断 256"/>
        <xdr:cNvSpPr/>
      </xdr:nvSpPr>
      <xdr:spPr>
        <a:xfrm>
          <a:off x="169672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134257</xdr:rowOff>
    </xdr:from>
    <xdr:to>
      <xdr:col>23</xdr:col>
      <xdr:colOff>406400</xdr:colOff>
      <xdr:row>90</xdr:row>
      <xdr:rowOff>36286</xdr:rowOff>
    </xdr:to>
    <xdr:cxnSp macro="">
      <xdr:nvCxnSpPr>
        <xdr:cNvPr id="258" name="直線コネクタ 257"/>
        <xdr:cNvCxnSpPr/>
      </xdr:nvCxnSpPr>
      <xdr:spPr>
        <a:xfrm flipV="1">
          <a:off x="15290800" y="14536057"/>
          <a:ext cx="889000" cy="9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25098</xdr:rowOff>
    </xdr:from>
    <xdr:to>
      <xdr:col>23</xdr:col>
      <xdr:colOff>457200</xdr:colOff>
      <xdr:row>83</xdr:row>
      <xdr:rowOff>126698</xdr:rowOff>
    </xdr:to>
    <xdr:sp macro="" textlink="">
      <xdr:nvSpPr>
        <xdr:cNvPr id="259" name="フローチャート : 判断 258"/>
        <xdr:cNvSpPr/>
      </xdr:nvSpPr>
      <xdr:spPr>
        <a:xfrm>
          <a:off x="16129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60" name="テキスト ボックス 259"/>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138793</xdr:rowOff>
    </xdr:from>
    <xdr:to>
      <xdr:col>22</xdr:col>
      <xdr:colOff>203200</xdr:colOff>
      <xdr:row>90</xdr:row>
      <xdr:rowOff>36286</xdr:rowOff>
    </xdr:to>
    <xdr:cxnSp macro="">
      <xdr:nvCxnSpPr>
        <xdr:cNvPr id="261" name="直線コネクタ 260"/>
        <xdr:cNvCxnSpPr/>
      </xdr:nvCxnSpPr>
      <xdr:spPr>
        <a:xfrm>
          <a:off x="14401800" y="153978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64105</xdr:rowOff>
    </xdr:from>
    <xdr:to>
      <xdr:col>22</xdr:col>
      <xdr:colOff>254000</xdr:colOff>
      <xdr:row>88</xdr:row>
      <xdr:rowOff>165705</xdr:rowOff>
    </xdr:to>
    <xdr:sp macro="" textlink="">
      <xdr:nvSpPr>
        <xdr:cNvPr id="262" name="フローチャート : 判断 261"/>
        <xdr:cNvSpPr/>
      </xdr:nvSpPr>
      <xdr:spPr>
        <a:xfrm>
          <a:off x="15240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4432</xdr:rowOff>
    </xdr:from>
    <xdr:ext cx="762000" cy="259045"/>
    <xdr:sp macro="" textlink="">
      <xdr:nvSpPr>
        <xdr:cNvPr id="263" name="テキスト ボックス 262"/>
        <xdr:cNvSpPr txBox="1"/>
      </xdr:nvSpPr>
      <xdr:spPr>
        <a:xfrm>
          <a:off x="14909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19352</xdr:rowOff>
    </xdr:from>
    <xdr:to>
      <xdr:col>21</xdr:col>
      <xdr:colOff>0</xdr:colOff>
      <xdr:row>89</xdr:row>
      <xdr:rowOff>138793</xdr:rowOff>
    </xdr:to>
    <xdr:cxnSp macro="">
      <xdr:nvCxnSpPr>
        <xdr:cNvPr id="264" name="直線コネクタ 263"/>
        <xdr:cNvCxnSpPr/>
      </xdr:nvCxnSpPr>
      <xdr:spPr>
        <a:xfrm>
          <a:off x="13512800" y="14421152"/>
          <a:ext cx="889000" cy="9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64105</xdr:rowOff>
    </xdr:from>
    <xdr:to>
      <xdr:col>21</xdr:col>
      <xdr:colOff>50800</xdr:colOff>
      <xdr:row>88</xdr:row>
      <xdr:rowOff>165705</xdr:rowOff>
    </xdr:to>
    <xdr:sp macro="" textlink="">
      <xdr:nvSpPr>
        <xdr:cNvPr id="265" name="フローチャート : 判断 264"/>
        <xdr:cNvSpPr/>
      </xdr:nvSpPr>
      <xdr:spPr>
        <a:xfrm>
          <a:off x="14351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4432</xdr:rowOff>
    </xdr:from>
    <xdr:ext cx="762000" cy="259045"/>
    <xdr:sp macro="" textlink="">
      <xdr:nvSpPr>
        <xdr:cNvPr id="266" name="テキスト ボックス 265"/>
        <xdr:cNvSpPr txBox="1"/>
      </xdr:nvSpPr>
      <xdr:spPr>
        <a:xfrm>
          <a:off x="14020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162077</xdr:rowOff>
    </xdr:from>
    <xdr:to>
      <xdr:col>19</xdr:col>
      <xdr:colOff>533400</xdr:colOff>
      <xdr:row>83</xdr:row>
      <xdr:rowOff>92227</xdr:rowOff>
    </xdr:to>
    <xdr:sp macro="" textlink="">
      <xdr:nvSpPr>
        <xdr:cNvPr id="267" name="フローチャート : 判断 266"/>
        <xdr:cNvSpPr/>
      </xdr:nvSpPr>
      <xdr:spPr>
        <a:xfrm>
          <a:off x="13462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102404</xdr:rowOff>
    </xdr:from>
    <xdr:ext cx="762000" cy="259045"/>
    <xdr:sp macro="" textlink="">
      <xdr:nvSpPr>
        <xdr:cNvPr id="268" name="テキスト ボックス 267"/>
        <xdr:cNvSpPr txBox="1"/>
      </xdr:nvSpPr>
      <xdr:spPr>
        <a:xfrm>
          <a:off x="13131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14514</xdr:rowOff>
    </xdr:from>
    <xdr:to>
      <xdr:col>24</xdr:col>
      <xdr:colOff>609600</xdr:colOff>
      <xdr:row>84</xdr:row>
      <xdr:rowOff>116114</xdr:rowOff>
    </xdr:to>
    <xdr:sp macro="" textlink="">
      <xdr:nvSpPr>
        <xdr:cNvPr id="274" name="円/楕円 273"/>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158041</xdr:rowOff>
    </xdr:from>
    <xdr:ext cx="762000" cy="259045"/>
    <xdr:sp macro="" textlink="">
      <xdr:nvSpPr>
        <xdr:cNvPr id="275" name="給与水準   （国との比較）該当値テキスト"/>
        <xdr:cNvSpPr txBox="1"/>
      </xdr:nvSpPr>
      <xdr:spPr>
        <a:xfrm>
          <a:off x="17106900" y="1438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83457</xdr:rowOff>
    </xdr:from>
    <xdr:to>
      <xdr:col>23</xdr:col>
      <xdr:colOff>457200</xdr:colOff>
      <xdr:row>85</xdr:row>
      <xdr:rowOff>13607</xdr:rowOff>
    </xdr:to>
    <xdr:sp macro="" textlink="">
      <xdr:nvSpPr>
        <xdr:cNvPr id="276" name="円/楕円 275"/>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77" name="テキスト ボックス 276"/>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156936</xdr:rowOff>
    </xdr:from>
    <xdr:to>
      <xdr:col>22</xdr:col>
      <xdr:colOff>254000</xdr:colOff>
      <xdr:row>90</xdr:row>
      <xdr:rowOff>87086</xdr:rowOff>
    </xdr:to>
    <xdr:sp macro="" textlink="">
      <xdr:nvSpPr>
        <xdr:cNvPr id="278" name="円/楕円 277"/>
        <xdr:cNvSpPr/>
      </xdr:nvSpPr>
      <xdr:spPr>
        <a:xfrm>
          <a:off x="15240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71863</xdr:rowOff>
    </xdr:from>
    <xdr:ext cx="762000" cy="259045"/>
    <xdr:sp macro="" textlink="">
      <xdr:nvSpPr>
        <xdr:cNvPr id="279" name="テキスト ボックス 278"/>
        <xdr:cNvSpPr txBox="1"/>
      </xdr:nvSpPr>
      <xdr:spPr>
        <a:xfrm>
          <a:off x="14909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87993</xdr:rowOff>
    </xdr:from>
    <xdr:to>
      <xdr:col>21</xdr:col>
      <xdr:colOff>50800</xdr:colOff>
      <xdr:row>90</xdr:row>
      <xdr:rowOff>18143</xdr:rowOff>
    </xdr:to>
    <xdr:sp macro="" textlink="">
      <xdr:nvSpPr>
        <xdr:cNvPr id="280" name="円/楕円 279"/>
        <xdr:cNvSpPr/>
      </xdr:nvSpPr>
      <xdr:spPr>
        <a:xfrm>
          <a:off x="14351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2920</xdr:rowOff>
    </xdr:from>
    <xdr:ext cx="762000" cy="259045"/>
    <xdr:sp macro="" textlink="">
      <xdr:nvSpPr>
        <xdr:cNvPr id="281" name="テキスト ボックス 280"/>
        <xdr:cNvSpPr txBox="1"/>
      </xdr:nvSpPr>
      <xdr:spPr>
        <a:xfrm>
          <a:off x="14020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140002</xdr:rowOff>
    </xdr:from>
    <xdr:to>
      <xdr:col>19</xdr:col>
      <xdr:colOff>533400</xdr:colOff>
      <xdr:row>84</xdr:row>
      <xdr:rowOff>70152</xdr:rowOff>
    </xdr:to>
    <xdr:sp macro="" textlink="">
      <xdr:nvSpPr>
        <xdr:cNvPr id="282" name="円/楕円 281"/>
        <xdr:cNvSpPr/>
      </xdr:nvSpPr>
      <xdr:spPr>
        <a:xfrm>
          <a:off x="13462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54929</xdr:rowOff>
    </xdr:from>
    <xdr:ext cx="762000" cy="259045"/>
    <xdr:sp macro="" textlink="">
      <xdr:nvSpPr>
        <xdr:cNvPr id="283" name="テキスト ボックス 282"/>
        <xdr:cNvSpPr txBox="1"/>
      </xdr:nvSpPr>
      <xdr:spPr>
        <a:xfrm>
          <a:off x="13131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平成</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年度において職員数は</a:t>
          </a:r>
          <a:r>
            <a:rPr kumimoji="1" lang="en-US" altLang="ja-JP" sz="1100" baseline="0">
              <a:solidFill>
                <a:schemeClr val="dk1"/>
              </a:solidFill>
              <a:effectLst/>
              <a:latin typeface="+mn-lt"/>
              <a:ea typeface="+mn-ea"/>
              <a:cs typeface="+mn-cs"/>
            </a:rPr>
            <a:t>7.20</a:t>
          </a:r>
          <a:r>
            <a:rPr kumimoji="1" lang="ja-JP" altLang="ja-JP" sz="1100" baseline="0">
              <a:solidFill>
                <a:schemeClr val="dk1"/>
              </a:solidFill>
              <a:effectLst/>
              <a:latin typeface="+mn-lt"/>
              <a:ea typeface="+mn-ea"/>
              <a:cs typeface="+mn-cs"/>
            </a:rPr>
            <a:t>人で、類似団体平均を</a:t>
          </a:r>
          <a:r>
            <a:rPr kumimoji="1" lang="ja-JP" altLang="en-US" sz="1100" baseline="0">
              <a:solidFill>
                <a:schemeClr val="dk1"/>
              </a:solidFill>
              <a:effectLst/>
              <a:latin typeface="+mn-lt"/>
              <a:ea typeface="+mn-ea"/>
              <a:cs typeface="+mn-cs"/>
            </a:rPr>
            <a:t>大きく</a:t>
          </a:r>
          <a:r>
            <a:rPr kumimoji="1" lang="ja-JP" altLang="ja-JP" sz="1100" baseline="0">
              <a:solidFill>
                <a:schemeClr val="dk1"/>
              </a:solidFill>
              <a:effectLst/>
              <a:latin typeface="+mn-lt"/>
              <a:ea typeface="+mn-ea"/>
              <a:cs typeface="+mn-cs"/>
            </a:rPr>
            <a:t>上回っている。当市においては、し尿処理やごみ処理等を単独で行っており、公立保育所も</a:t>
          </a:r>
          <a:r>
            <a:rPr kumimoji="1" lang="en-US" altLang="ja-JP" sz="1100" baseline="0">
              <a:solidFill>
                <a:schemeClr val="dk1"/>
              </a:solidFill>
              <a:effectLst/>
              <a:latin typeface="+mn-lt"/>
              <a:ea typeface="+mn-ea"/>
              <a:cs typeface="+mn-cs"/>
            </a:rPr>
            <a:t>4</a:t>
          </a:r>
          <a:r>
            <a:rPr kumimoji="1" lang="ja-JP" altLang="ja-JP" sz="1100" baseline="0">
              <a:solidFill>
                <a:schemeClr val="dk1"/>
              </a:solidFill>
              <a:effectLst/>
              <a:latin typeface="+mn-lt"/>
              <a:ea typeface="+mn-ea"/>
              <a:cs typeface="+mn-cs"/>
            </a:rPr>
            <a:t>箇所運営しているため、職員数が多い要因となっている。第２次行財政改革プログラム・アクションプランに基づき、職員数を</a:t>
          </a:r>
          <a:r>
            <a:rPr kumimoji="1" lang="en-US" altLang="ja-JP" sz="1100" baseline="0">
              <a:solidFill>
                <a:schemeClr val="dk1"/>
              </a:solidFill>
              <a:effectLst/>
              <a:latin typeface="+mn-lt"/>
              <a:ea typeface="+mn-ea"/>
              <a:cs typeface="+mn-cs"/>
            </a:rPr>
            <a:t>5</a:t>
          </a:r>
          <a:r>
            <a:rPr kumimoji="1" lang="ja-JP" altLang="ja-JP" sz="1100" baseline="0">
              <a:solidFill>
                <a:schemeClr val="dk1"/>
              </a:solidFill>
              <a:effectLst/>
              <a:latin typeface="+mn-lt"/>
              <a:ea typeface="+mn-ea"/>
              <a:cs typeface="+mn-cs"/>
            </a:rPr>
            <a:t>年間で</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％削減すべく、職員数を抑制し、定員管理の適正化に努めているところである。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69088</xdr:rowOff>
    </xdr:from>
    <xdr:to>
      <xdr:col>24</xdr:col>
      <xdr:colOff>558800</xdr:colOff>
      <xdr:row>63</xdr:row>
      <xdr:rowOff>17780</xdr:rowOff>
    </xdr:to>
    <xdr:cxnSp macro="">
      <xdr:nvCxnSpPr>
        <xdr:cNvPr id="311" name="直線コネクタ 310"/>
        <xdr:cNvCxnSpPr/>
      </xdr:nvCxnSpPr>
      <xdr:spPr>
        <a:xfrm flipV="1">
          <a:off x="17018000" y="10013188"/>
          <a:ext cx="0" cy="805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161307</xdr:rowOff>
    </xdr:from>
    <xdr:ext cx="762000" cy="259045"/>
    <xdr:sp macro="" textlink="">
      <xdr:nvSpPr>
        <xdr:cNvPr id="312" name="定員管理の状況最小値テキスト"/>
        <xdr:cNvSpPr txBox="1"/>
      </xdr:nvSpPr>
      <xdr:spPr>
        <a:xfrm>
          <a:off x="17106900" y="1079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24</xdr:col>
      <xdr:colOff>469900</xdr:colOff>
      <xdr:row>63</xdr:row>
      <xdr:rowOff>17780</xdr:rowOff>
    </xdr:from>
    <xdr:to>
      <xdr:col>24</xdr:col>
      <xdr:colOff>647700</xdr:colOff>
      <xdr:row>63</xdr:row>
      <xdr:rowOff>17780</xdr:rowOff>
    </xdr:to>
    <xdr:cxnSp macro="">
      <xdr:nvCxnSpPr>
        <xdr:cNvPr id="313" name="直線コネクタ 312"/>
        <xdr:cNvCxnSpPr/>
      </xdr:nvCxnSpPr>
      <xdr:spPr>
        <a:xfrm>
          <a:off x="16929100" y="10819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155465</xdr:rowOff>
    </xdr:from>
    <xdr:ext cx="762000" cy="259045"/>
    <xdr:sp macro="" textlink="">
      <xdr:nvSpPr>
        <xdr:cNvPr id="314" name="定員管理の状況最大値テキスト"/>
        <xdr:cNvSpPr txBox="1"/>
      </xdr:nvSpPr>
      <xdr:spPr>
        <a:xfrm>
          <a:off x="17106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a:t>
          </a:r>
          <a:endParaRPr kumimoji="1" lang="ja-JP" altLang="en-US" sz="1000" b="1">
            <a:latin typeface="ＭＳ Ｐゴシック"/>
          </a:endParaRPr>
        </a:p>
      </xdr:txBody>
    </xdr:sp>
    <xdr:clientData/>
  </xdr:oneCellAnchor>
  <xdr:twoCellAnchor>
    <xdr:from>
      <xdr:col>24</xdr:col>
      <xdr:colOff>469900</xdr:colOff>
      <xdr:row>58</xdr:row>
      <xdr:rowOff>69088</xdr:rowOff>
    </xdr:from>
    <xdr:to>
      <xdr:col>24</xdr:col>
      <xdr:colOff>647700</xdr:colOff>
      <xdr:row>58</xdr:row>
      <xdr:rowOff>69088</xdr:rowOff>
    </xdr:to>
    <xdr:cxnSp macro="">
      <xdr:nvCxnSpPr>
        <xdr:cNvPr id="315" name="直線コネクタ 314"/>
        <xdr:cNvCxnSpPr/>
      </xdr:nvCxnSpPr>
      <xdr:spPr>
        <a:xfrm>
          <a:off x="16929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143510</xdr:rowOff>
    </xdr:from>
    <xdr:to>
      <xdr:col>24</xdr:col>
      <xdr:colOff>558800</xdr:colOff>
      <xdr:row>62</xdr:row>
      <xdr:rowOff>20320</xdr:rowOff>
    </xdr:to>
    <xdr:cxnSp macro="">
      <xdr:nvCxnSpPr>
        <xdr:cNvPr id="316" name="直線コネクタ 315"/>
        <xdr:cNvCxnSpPr/>
      </xdr:nvCxnSpPr>
      <xdr:spPr>
        <a:xfrm>
          <a:off x="16179800" y="106019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73169</xdr:rowOff>
    </xdr:from>
    <xdr:ext cx="762000" cy="259045"/>
    <xdr:sp macro="" textlink="">
      <xdr:nvSpPr>
        <xdr:cNvPr id="317" name="定員管理の状況平均値テキスト"/>
        <xdr:cNvSpPr txBox="1"/>
      </xdr:nvSpPr>
      <xdr:spPr>
        <a:xfrm>
          <a:off x="17106900" y="1018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56642</xdr:rowOff>
    </xdr:from>
    <xdr:to>
      <xdr:col>24</xdr:col>
      <xdr:colOff>609600</xdr:colOff>
      <xdr:row>60</xdr:row>
      <xdr:rowOff>158242</xdr:rowOff>
    </xdr:to>
    <xdr:sp macro="" textlink="">
      <xdr:nvSpPr>
        <xdr:cNvPr id="318" name="フローチャート : 判断 317"/>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143510</xdr:rowOff>
    </xdr:from>
    <xdr:to>
      <xdr:col>23</xdr:col>
      <xdr:colOff>406400</xdr:colOff>
      <xdr:row>65</xdr:row>
      <xdr:rowOff>162306</xdr:rowOff>
    </xdr:to>
    <xdr:cxnSp macro="">
      <xdr:nvCxnSpPr>
        <xdr:cNvPr id="319" name="直線コネクタ 318"/>
        <xdr:cNvCxnSpPr/>
      </xdr:nvCxnSpPr>
      <xdr:spPr>
        <a:xfrm flipV="1">
          <a:off x="15290800" y="10601960"/>
          <a:ext cx="889000" cy="70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71120</xdr:rowOff>
    </xdr:from>
    <xdr:to>
      <xdr:col>23</xdr:col>
      <xdr:colOff>457200</xdr:colOff>
      <xdr:row>61</xdr:row>
      <xdr:rowOff>1270</xdr:rowOff>
    </xdr:to>
    <xdr:sp macro="" textlink="">
      <xdr:nvSpPr>
        <xdr:cNvPr id="320" name="フローチャート : 判断 319"/>
        <xdr:cNvSpPr/>
      </xdr:nvSpPr>
      <xdr:spPr>
        <a:xfrm>
          <a:off x="16129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11447</xdr:rowOff>
    </xdr:from>
    <xdr:ext cx="736600" cy="259045"/>
    <xdr:sp macro="" textlink="">
      <xdr:nvSpPr>
        <xdr:cNvPr id="321" name="テキスト ボックス 320"/>
        <xdr:cNvSpPr txBox="1"/>
      </xdr:nvSpPr>
      <xdr:spPr>
        <a:xfrm>
          <a:off x="15798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162306</xdr:rowOff>
    </xdr:from>
    <xdr:to>
      <xdr:col>22</xdr:col>
      <xdr:colOff>203200</xdr:colOff>
      <xdr:row>66</xdr:row>
      <xdr:rowOff>24638</xdr:rowOff>
    </xdr:to>
    <xdr:cxnSp macro="">
      <xdr:nvCxnSpPr>
        <xdr:cNvPr id="322" name="直線コネクタ 321"/>
        <xdr:cNvCxnSpPr/>
      </xdr:nvCxnSpPr>
      <xdr:spPr>
        <a:xfrm flipV="1">
          <a:off x="14401800" y="1130655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104902</xdr:rowOff>
    </xdr:from>
    <xdr:to>
      <xdr:col>22</xdr:col>
      <xdr:colOff>254000</xdr:colOff>
      <xdr:row>61</xdr:row>
      <xdr:rowOff>35052</xdr:rowOff>
    </xdr:to>
    <xdr:sp macro="" textlink="">
      <xdr:nvSpPr>
        <xdr:cNvPr id="323" name="フローチャート : 判断 322"/>
        <xdr:cNvSpPr/>
      </xdr:nvSpPr>
      <xdr:spPr>
        <a:xfrm>
          <a:off x="15240000" y="1039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45229</xdr:rowOff>
    </xdr:from>
    <xdr:ext cx="762000" cy="259045"/>
    <xdr:sp macro="" textlink="">
      <xdr:nvSpPr>
        <xdr:cNvPr id="324" name="テキスト ボックス 323"/>
        <xdr:cNvSpPr txBox="1"/>
      </xdr:nvSpPr>
      <xdr:spPr>
        <a:xfrm>
          <a:off x="14909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24638</xdr:rowOff>
    </xdr:from>
    <xdr:to>
      <xdr:col>21</xdr:col>
      <xdr:colOff>0</xdr:colOff>
      <xdr:row>66</xdr:row>
      <xdr:rowOff>87376</xdr:rowOff>
    </xdr:to>
    <xdr:cxnSp macro="">
      <xdr:nvCxnSpPr>
        <xdr:cNvPr id="325" name="直線コネクタ 324"/>
        <xdr:cNvCxnSpPr/>
      </xdr:nvCxnSpPr>
      <xdr:spPr>
        <a:xfrm flipV="1">
          <a:off x="13512800" y="1134033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138684</xdr:rowOff>
    </xdr:from>
    <xdr:to>
      <xdr:col>21</xdr:col>
      <xdr:colOff>50800</xdr:colOff>
      <xdr:row>61</xdr:row>
      <xdr:rowOff>68834</xdr:rowOff>
    </xdr:to>
    <xdr:sp macro="" textlink="">
      <xdr:nvSpPr>
        <xdr:cNvPr id="326" name="フローチャート : 判断 325"/>
        <xdr:cNvSpPr/>
      </xdr:nvSpPr>
      <xdr:spPr>
        <a:xfrm>
          <a:off x="14351000" y="1042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79011</xdr:rowOff>
    </xdr:from>
    <xdr:ext cx="762000" cy="259045"/>
    <xdr:sp macro="" textlink="">
      <xdr:nvSpPr>
        <xdr:cNvPr id="327" name="テキスト ボックス 326"/>
        <xdr:cNvSpPr txBox="1"/>
      </xdr:nvSpPr>
      <xdr:spPr>
        <a:xfrm>
          <a:off x="14020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131064</xdr:rowOff>
    </xdr:from>
    <xdr:to>
      <xdr:col>19</xdr:col>
      <xdr:colOff>533400</xdr:colOff>
      <xdr:row>64</xdr:row>
      <xdr:rowOff>61214</xdr:rowOff>
    </xdr:to>
    <xdr:sp macro="" textlink="">
      <xdr:nvSpPr>
        <xdr:cNvPr id="328" name="フローチャート : 判断 327"/>
        <xdr:cNvSpPr/>
      </xdr:nvSpPr>
      <xdr:spPr>
        <a:xfrm>
          <a:off x="13462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71391</xdr:rowOff>
    </xdr:from>
    <xdr:ext cx="762000" cy="259045"/>
    <xdr:sp macro="" textlink="">
      <xdr:nvSpPr>
        <xdr:cNvPr id="329" name="テキスト ボックス 328"/>
        <xdr:cNvSpPr txBox="1"/>
      </xdr:nvSpPr>
      <xdr:spPr>
        <a:xfrm>
          <a:off x="13131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140970</xdr:rowOff>
    </xdr:from>
    <xdr:to>
      <xdr:col>24</xdr:col>
      <xdr:colOff>609600</xdr:colOff>
      <xdr:row>62</xdr:row>
      <xdr:rowOff>71120</xdr:rowOff>
    </xdr:to>
    <xdr:sp macro="" textlink="">
      <xdr:nvSpPr>
        <xdr:cNvPr id="335" name="円/楕円 334"/>
        <xdr:cNvSpPr/>
      </xdr:nvSpPr>
      <xdr:spPr>
        <a:xfrm>
          <a:off x="16967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113047</xdr:rowOff>
    </xdr:from>
    <xdr:ext cx="762000" cy="259045"/>
    <xdr:sp macro="" textlink="">
      <xdr:nvSpPr>
        <xdr:cNvPr id="336" name="定員管理の状況該当値テキスト"/>
        <xdr:cNvSpPr txBox="1"/>
      </xdr:nvSpPr>
      <xdr:spPr>
        <a:xfrm>
          <a:off x="171069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92710</xdr:rowOff>
    </xdr:from>
    <xdr:to>
      <xdr:col>23</xdr:col>
      <xdr:colOff>457200</xdr:colOff>
      <xdr:row>62</xdr:row>
      <xdr:rowOff>22860</xdr:rowOff>
    </xdr:to>
    <xdr:sp macro="" textlink="">
      <xdr:nvSpPr>
        <xdr:cNvPr id="337" name="円/楕円 336"/>
        <xdr:cNvSpPr/>
      </xdr:nvSpPr>
      <xdr:spPr>
        <a:xfrm>
          <a:off x="16129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7637</xdr:rowOff>
    </xdr:from>
    <xdr:ext cx="736600" cy="259045"/>
    <xdr:sp macro="" textlink="">
      <xdr:nvSpPr>
        <xdr:cNvPr id="338" name="テキスト ボックス 337"/>
        <xdr:cNvSpPr txBox="1"/>
      </xdr:nvSpPr>
      <xdr:spPr>
        <a:xfrm>
          <a:off x="15798800" y="1063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111506</xdr:rowOff>
    </xdr:from>
    <xdr:to>
      <xdr:col>22</xdr:col>
      <xdr:colOff>254000</xdr:colOff>
      <xdr:row>66</xdr:row>
      <xdr:rowOff>41656</xdr:rowOff>
    </xdr:to>
    <xdr:sp macro="" textlink="">
      <xdr:nvSpPr>
        <xdr:cNvPr id="339" name="円/楕円 338"/>
        <xdr:cNvSpPr/>
      </xdr:nvSpPr>
      <xdr:spPr>
        <a:xfrm>
          <a:off x="15240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26433</xdr:rowOff>
    </xdr:from>
    <xdr:ext cx="762000" cy="259045"/>
    <xdr:sp macro="" textlink="">
      <xdr:nvSpPr>
        <xdr:cNvPr id="340" name="テキスト ボックス 339"/>
        <xdr:cNvSpPr txBox="1"/>
      </xdr:nvSpPr>
      <xdr:spPr>
        <a:xfrm>
          <a:off x="14909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145288</xdr:rowOff>
    </xdr:from>
    <xdr:to>
      <xdr:col>21</xdr:col>
      <xdr:colOff>50800</xdr:colOff>
      <xdr:row>66</xdr:row>
      <xdr:rowOff>75438</xdr:rowOff>
    </xdr:to>
    <xdr:sp macro="" textlink="">
      <xdr:nvSpPr>
        <xdr:cNvPr id="341" name="円/楕円 340"/>
        <xdr:cNvSpPr/>
      </xdr:nvSpPr>
      <xdr:spPr>
        <a:xfrm>
          <a:off x="14351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60215</xdr:rowOff>
    </xdr:from>
    <xdr:ext cx="762000" cy="259045"/>
    <xdr:sp macro="" textlink="">
      <xdr:nvSpPr>
        <xdr:cNvPr id="342" name="テキスト ボックス 341"/>
        <xdr:cNvSpPr txBox="1"/>
      </xdr:nvSpPr>
      <xdr:spPr>
        <a:xfrm>
          <a:off x="14020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36576</xdr:rowOff>
    </xdr:from>
    <xdr:to>
      <xdr:col>19</xdr:col>
      <xdr:colOff>533400</xdr:colOff>
      <xdr:row>66</xdr:row>
      <xdr:rowOff>138176</xdr:rowOff>
    </xdr:to>
    <xdr:sp macro="" textlink="">
      <xdr:nvSpPr>
        <xdr:cNvPr id="343" name="円/楕円 342"/>
        <xdr:cNvSpPr/>
      </xdr:nvSpPr>
      <xdr:spPr>
        <a:xfrm>
          <a:off x="13462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122953</xdr:rowOff>
    </xdr:from>
    <xdr:ext cx="762000" cy="259045"/>
    <xdr:sp macro="" textlink="">
      <xdr:nvSpPr>
        <xdr:cNvPr id="344" name="テキスト ボックス 343"/>
        <xdr:cNvSpPr txBox="1"/>
      </xdr:nvSpPr>
      <xdr:spPr>
        <a:xfrm>
          <a:off x="13131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年度決算において</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％と、平成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年度からは改善しており、類似団体平均とほぼ同じである。</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施設の老朽化に伴う耐震化、統廃合などの建設事業にかかる起債も見込まれるため、中長期的な見通しのもと計画的に事業を行い、起債の発行を抑制することで、比率の改善に努めていく。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2" name="テキスト ボックス 37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46</xdr:row>
      <xdr:rowOff>40519</xdr:rowOff>
    </xdr:to>
    <xdr:cxnSp macro="">
      <xdr:nvCxnSpPr>
        <xdr:cNvPr id="375" name="直線コネクタ 374"/>
        <xdr:cNvCxnSpPr/>
      </xdr:nvCxnSpPr>
      <xdr:spPr>
        <a:xfrm flipV="1">
          <a:off x="17018000" y="6261100"/>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12596</xdr:rowOff>
    </xdr:from>
    <xdr:ext cx="762000" cy="259045"/>
    <xdr:sp macro="" textlink="">
      <xdr:nvSpPr>
        <xdr:cNvPr id="376" name="公債費負担の状況最小値テキスト"/>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46</xdr:row>
      <xdr:rowOff>40519</xdr:rowOff>
    </xdr:from>
    <xdr:to>
      <xdr:col>24</xdr:col>
      <xdr:colOff>647700</xdr:colOff>
      <xdr:row>46</xdr:row>
      <xdr:rowOff>40519</xdr:rowOff>
    </xdr:to>
    <xdr:cxnSp macro="">
      <xdr:nvCxnSpPr>
        <xdr:cNvPr id="377" name="直線コネクタ 376"/>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8"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9" name="直線コネクタ 378"/>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25400</xdr:rowOff>
    </xdr:from>
    <xdr:to>
      <xdr:col>24</xdr:col>
      <xdr:colOff>558800</xdr:colOff>
      <xdr:row>42</xdr:row>
      <xdr:rowOff>36891</xdr:rowOff>
    </xdr:to>
    <xdr:cxnSp macro="">
      <xdr:nvCxnSpPr>
        <xdr:cNvPr id="380" name="直線コネクタ 379"/>
        <xdr:cNvCxnSpPr/>
      </xdr:nvCxnSpPr>
      <xdr:spPr>
        <a:xfrm flipV="1">
          <a:off x="16179800" y="72263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128105</xdr:rowOff>
    </xdr:from>
    <xdr:ext cx="762000" cy="259045"/>
    <xdr:sp macro="" textlink="">
      <xdr:nvSpPr>
        <xdr:cNvPr id="381" name="公債費負担の状況平均値テキスト"/>
        <xdr:cNvSpPr txBox="1"/>
      </xdr:nvSpPr>
      <xdr:spPr>
        <a:xfrm>
          <a:off x="17106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111578</xdr:rowOff>
    </xdr:from>
    <xdr:to>
      <xdr:col>24</xdr:col>
      <xdr:colOff>609600</xdr:colOff>
      <xdr:row>42</xdr:row>
      <xdr:rowOff>41728</xdr:rowOff>
    </xdr:to>
    <xdr:sp macro="" textlink="">
      <xdr:nvSpPr>
        <xdr:cNvPr id="382" name="フローチャート : 判断 381"/>
        <xdr:cNvSpPr/>
      </xdr:nvSpPr>
      <xdr:spPr>
        <a:xfrm>
          <a:off x="16967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36891</xdr:rowOff>
    </xdr:from>
    <xdr:to>
      <xdr:col>23</xdr:col>
      <xdr:colOff>406400</xdr:colOff>
      <xdr:row>42</xdr:row>
      <xdr:rowOff>128815</xdr:rowOff>
    </xdr:to>
    <xdr:cxnSp macro="">
      <xdr:nvCxnSpPr>
        <xdr:cNvPr id="383" name="直線コネクタ 382"/>
        <xdr:cNvCxnSpPr/>
      </xdr:nvCxnSpPr>
      <xdr:spPr>
        <a:xfrm flipV="1">
          <a:off x="15290800" y="723779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146050</xdr:rowOff>
    </xdr:from>
    <xdr:to>
      <xdr:col>23</xdr:col>
      <xdr:colOff>457200</xdr:colOff>
      <xdr:row>42</xdr:row>
      <xdr:rowOff>76200</xdr:rowOff>
    </xdr:to>
    <xdr:sp macro="" textlink="">
      <xdr:nvSpPr>
        <xdr:cNvPr id="384" name="フローチャート : 判断 383"/>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86377</xdr:rowOff>
    </xdr:from>
    <xdr:ext cx="736600" cy="259045"/>
    <xdr:sp macro="" textlink="">
      <xdr:nvSpPr>
        <xdr:cNvPr id="385" name="テキスト ボックス 384"/>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128815</xdr:rowOff>
    </xdr:from>
    <xdr:to>
      <xdr:col>22</xdr:col>
      <xdr:colOff>203200</xdr:colOff>
      <xdr:row>43</xdr:row>
      <xdr:rowOff>83759</xdr:rowOff>
    </xdr:to>
    <xdr:cxnSp macro="">
      <xdr:nvCxnSpPr>
        <xdr:cNvPr id="386" name="直線コネクタ 385"/>
        <xdr:cNvCxnSpPr/>
      </xdr:nvCxnSpPr>
      <xdr:spPr>
        <a:xfrm flipV="1">
          <a:off x="14401800" y="7329715"/>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43543</xdr:rowOff>
    </xdr:from>
    <xdr:to>
      <xdr:col>22</xdr:col>
      <xdr:colOff>254000</xdr:colOff>
      <xdr:row>42</xdr:row>
      <xdr:rowOff>145143</xdr:rowOff>
    </xdr:to>
    <xdr:sp macro="" textlink="">
      <xdr:nvSpPr>
        <xdr:cNvPr id="387" name="フローチャート : 判断 386"/>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155320</xdr:rowOff>
    </xdr:from>
    <xdr:ext cx="762000" cy="259045"/>
    <xdr:sp macro="" textlink="">
      <xdr:nvSpPr>
        <xdr:cNvPr id="388" name="テキスト ボックス 387"/>
        <xdr:cNvSpPr txBox="1"/>
      </xdr:nvSpPr>
      <xdr:spPr>
        <a:xfrm>
          <a:off x="14909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83759</xdr:rowOff>
    </xdr:from>
    <xdr:to>
      <xdr:col>21</xdr:col>
      <xdr:colOff>0</xdr:colOff>
      <xdr:row>44</xdr:row>
      <xdr:rowOff>107648</xdr:rowOff>
    </xdr:to>
    <xdr:cxnSp macro="">
      <xdr:nvCxnSpPr>
        <xdr:cNvPr id="389" name="直線コネクタ 388"/>
        <xdr:cNvCxnSpPr/>
      </xdr:nvCxnSpPr>
      <xdr:spPr>
        <a:xfrm flipV="1">
          <a:off x="13512800" y="7456109"/>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89505</xdr:rowOff>
    </xdr:from>
    <xdr:to>
      <xdr:col>21</xdr:col>
      <xdr:colOff>50800</xdr:colOff>
      <xdr:row>43</xdr:row>
      <xdr:rowOff>19655</xdr:rowOff>
    </xdr:to>
    <xdr:sp macro="" textlink="">
      <xdr:nvSpPr>
        <xdr:cNvPr id="390" name="フローチャート : 判断 389"/>
        <xdr:cNvSpPr/>
      </xdr:nvSpPr>
      <xdr:spPr>
        <a:xfrm>
          <a:off x="14351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29832</xdr:rowOff>
    </xdr:from>
    <xdr:ext cx="762000" cy="259045"/>
    <xdr:sp macro="" textlink="">
      <xdr:nvSpPr>
        <xdr:cNvPr id="391" name="テキスト ボックス 390"/>
        <xdr:cNvSpPr txBox="1"/>
      </xdr:nvSpPr>
      <xdr:spPr>
        <a:xfrm>
          <a:off x="14020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10885</xdr:rowOff>
    </xdr:from>
    <xdr:to>
      <xdr:col>19</xdr:col>
      <xdr:colOff>533400</xdr:colOff>
      <xdr:row>44</xdr:row>
      <xdr:rowOff>112485</xdr:rowOff>
    </xdr:to>
    <xdr:sp macro="" textlink="">
      <xdr:nvSpPr>
        <xdr:cNvPr id="392" name="フローチャート : 判断 391"/>
        <xdr:cNvSpPr/>
      </xdr:nvSpPr>
      <xdr:spPr>
        <a:xfrm>
          <a:off x="13462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122662</xdr:rowOff>
    </xdr:from>
    <xdr:ext cx="762000" cy="259045"/>
    <xdr:sp macro="" textlink="">
      <xdr:nvSpPr>
        <xdr:cNvPr id="393" name="テキスト ボックス 392"/>
        <xdr:cNvSpPr txBox="1"/>
      </xdr:nvSpPr>
      <xdr:spPr>
        <a:xfrm>
          <a:off x="13131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146050</xdr:rowOff>
    </xdr:from>
    <xdr:to>
      <xdr:col>24</xdr:col>
      <xdr:colOff>609600</xdr:colOff>
      <xdr:row>42</xdr:row>
      <xdr:rowOff>76200</xdr:rowOff>
    </xdr:to>
    <xdr:sp macro="" textlink="">
      <xdr:nvSpPr>
        <xdr:cNvPr id="399" name="円/楕円 398"/>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118127</xdr:rowOff>
    </xdr:from>
    <xdr:ext cx="762000" cy="259045"/>
    <xdr:sp macro="" textlink="">
      <xdr:nvSpPr>
        <xdr:cNvPr id="400"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157541</xdr:rowOff>
    </xdr:from>
    <xdr:to>
      <xdr:col>23</xdr:col>
      <xdr:colOff>457200</xdr:colOff>
      <xdr:row>42</xdr:row>
      <xdr:rowOff>87691</xdr:rowOff>
    </xdr:to>
    <xdr:sp macro="" textlink="">
      <xdr:nvSpPr>
        <xdr:cNvPr id="401" name="円/楕円 400"/>
        <xdr:cNvSpPr/>
      </xdr:nvSpPr>
      <xdr:spPr>
        <a:xfrm>
          <a:off x="16129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72468</xdr:rowOff>
    </xdr:from>
    <xdr:ext cx="736600" cy="259045"/>
    <xdr:sp macro="" textlink="">
      <xdr:nvSpPr>
        <xdr:cNvPr id="402" name="テキスト ボックス 401"/>
        <xdr:cNvSpPr txBox="1"/>
      </xdr:nvSpPr>
      <xdr:spPr>
        <a:xfrm>
          <a:off x="15798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78015</xdr:rowOff>
    </xdr:from>
    <xdr:to>
      <xdr:col>22</xdr:col>
      <xdr:colOff>254000</xdr:colOff>
      <xdr:row>43</xdr:row>
      <xdr:rowOff>8165</xdr:rowOff>
    </xdr:to>
    <xdr:sp macro="" textlink="">
      <xdr:nvSpPr>
        <xdr:cNvPr id="403" name="円/楕円 402"/>
        <xdr:cNvSpPr/>
      </xdr:nvSpPr>
      <xdr:spPr>
        <a:xfrm>
          <a:off x="15240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164392</xdr:rowOff>
    </xdr:from>
    <xdr:ext cx="762000" cy="259045"/>
    <xdr:sp macro="" textlink="">
      <xdr:nvSpPr>
        <xdr:cNvPr id="404" name="テキスト ボックス 403"/>
        <xdr:cNvSpPr txBox="1"/>
      </xdr:nvSpPr>
      <xdr:spPr>
        <a:xfrm>
          <a:off x="14909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32959</xdr:rowOff>
    </xdr:from>
    <xdr:to>
      <xdr:col>21</xdr:col>
      <xdr:colOff>50800</xdr:colOff>
      <xdr:row>43</xdr:row>
      <xdr:rowOff>134559</xdr:rowOff>
    </xdr:to>
    <xdr:sp macro="" textlink="">
      <xdr:nvSpPr>
        <xdr:cNvPr id="405" name="円/楕円 404"/>
        <xdr:cNvSpPr/>
      </xdr:nvSpPr>
      <xdr:spPr>
        <a:xfrm>
          <a:off x="14351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119336</xdr:rowOff>
    </xdr:from>
    <xdr:ext cx="762000" cy="259045"/>
    <xdr:sp macro="" textlink="">
      <xdr:nvSpPr>
        <xdr:cNvPr id="406" name="テキスト ボックス 405"/>
        <xdr:cNvSpPr txBox="1"/>
      </xdr:nvSpPr>
      <xdr:spPr>
        <a:xfrm>
          <a:off x="14020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56848</xdr:rowOff>
    </xdr:from>
    <xdr:to>
      <xdr:col>19</xdr:col>
      <xdr:colOff>533400</xdr:colOff>
      <xdr:row>44</xdr:row>
      <xdr:rowOff>158448</xdr:rowOff>
    </xdr:to>
    <xdr:sp macro="" textlink="">
      <xdr:nvSpPr>
        <xdr:cNvPr id="407" name="円/楕円 406"/>
        <xdr:cNvSpPr/>
      </xdr:nvSpPr>
      <xdr:spPr>
        <a:xfrm>
          <a:off x="13462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143225</xdr:rowOff>
    </xdr:from>
    <xdr:ext cx="762000" cy="259045"/>
    <xdr:sp macro="" textlink="">
      <xdr:nvSpPr>
        <xdr:cNvPr id="408" name="テキスト ボックス 407"/>
        <xdr:cNvSpPr txBox="1"/>
      </xdr:nvSpPr>
      <xdr:spPr>
        <a:xfrm>
          <a:off x="13131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88.1</a:t>
          </a:r>
          <a:r>
            <a:rPr kumimoji="1" lang="ja-JP" altLang="ja-JP" sz="1100">
              <a:solidFill>
                <a:schemeClr val="dk1"/>
              </a:solidFill>
              <a:effectLst/>
              <a:latin typeface="+mn-lt"/>
              <a:ea typeface="+mn-ea"/>
              <a:cs typeface="+mn-cs"/>
            </a:rPr>
            <a:t>％と、平成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年度からは改善したものの、類似団体平均を上回っている。これについては、平成</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にかけて実施したごみ処理施設建設に伴い発行した起債が大きく影響していると考えられる。今後は施設の老朽化に伴う耐震化、統廃合などの建設事業にかかる起債も見込まれるため、中長期的な見通しのもと計画的に事業を行い、起債の発行を抑制することで、比率の改善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71501</xdr:rowOff>
    </xdr:to>
    <xdr:cxnSp macro="">
      <xdr:nvCxnSpPr>
        <xdr:cNvPr id="437" name="直線コネクタ 436"/>
        <xdr:cNvCxnSpPr/>
      </xdr:nvCxnSpPr>
      <xdr:spPr>
        <a:xfrm flipV="1">
          <a:off x="17018000" y="2370667"/>
          <a:ext cx="0" cy="14727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43578</xdr:rowOff>
    </xdr:from>
    <xdr:ext cx="762000" cy="259045"/>
    <xdr:sp macro="" textlink="">
      <xdr:nvSpPr>
        <xdr:cNvPr id="438" name="将来負担の状況最小値テキスト"/>
        <xdr:cNvSpPr txBox="1"/>
      </xdr:nvSpPr>
      <xdr:spPr>
        <a:xfrm>
          <a:off x="17106900" y="381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183.1</a:t>
          </a:r>
          <a:endParaRPr kumimoji="1" lang="ja-JP" altLang="en-US" sz="1000" b="1">
            <a:latin typeface="ＭＳ Ｐゴシック"/>
          </a:endParaRPr>
        </a:p>
      </xdr:txBody>
    </xdr:sp>
    <xdr:clientData/>
  </xdr:oneCellAnchor>
  <xdr:twoCellAnchor>
    <xdr:from>
      <xdr:col>24</xdr:col>
      <xdr:colOff>469900</xdr:colOff>
      <xdr:row>22</xdr:row>
      <xdr:rowOff>71501</xdr:rowOff>
    </xdr:from>
    <xdr:to>
      <xdr:col>24</xdr:col>
      <xdr:colOff>647700</xdr:colOff>
      <xdr:row>22</xdr:row>
      <xdr:rowOff>71501</xdr:rowOff>
    </xdr:to>
    <xdr:cxnSp macro="">
      <xdr:nvCxnSpPr>
        <xdr:cNvPr id="439" name="直線コネクタ 438"/>
        <xdr:cNvCxnSpPr/>
      </xdr:nvCxnSpPr>
      <xdr:spPr>
        <a:xfrm>
          <a:off x="16929100" y="38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164634</xdr:rowOff>
    </xdr:from>
    <xdr:to>
      <xdr:col>24</xdr:col>
      <xdr:colOff>558800</xdr:colOff>
      <xdr:row>18</xdr:row>
      <xdr:rowOff>49488</xdr:rowOff>
    </xdr:to>
    <xdr:cxnSp macro="">
      <xdr:nvCxnSpPr>
        <xdr:cNvPr id="442" name="直線コネクタ 441"/>
        <xdr:cNvCxnSpPr/>
      </xdr:nvCxnSpPr>
      <xdr:spPr>
        <a:xfrm flipV="1">
          <a:off x="16179800" y="3079284"/>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86250</xdr:rowOff>
    </xdr:from>
    <xdr:ext cx="762000" cy="259045"/>
    <xdr:sp macro="" textlink="">
      <xdr:nvSpPr>
        <xdr:cNvPr id="443" name="将来負担の状況平均値テキスト"/>
        <xdr:cNvSpPr txBox="1"/>
      </xdr:nvSpPr>
      <xdr:spPr>
        <a:xfrm>
          <a:off x="17106900" y="2658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69723</xdr:rowOff>
    </xdr:from>
    <xdr:to>
      <xdr:col>24</xdr:col>
      <xdr:colOff>609600</xdr:colOff>
      <xdr:row>16</xdr:row>
      <xdr:rowOff>171323</xdr:rowOff>
    </xdr:to>
    <xdr:sp macro="" textlink="">
      <xdr:nvSpPr>
        <xdr:cNvPr id="444" name="フローチャート : 判断 443"/>
        <xdr:cNvSpPr/>
      </xdr:nvSpPr>
      <xdr:spPr>
        <a:xfrm>
          <a:off x="16967200" y="281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49488</xdr:rowOff>
    </xdr:from>
    <xdr:to>
      <xdr:col>23</xdr:col>
      <xdr:colOff>406400</xdr:colOff>
      <xdr:row>18</xdr:row>
      <xdr:rowOff>161290</xdr:rowOff>
    </xdr:to>
    <xdr:cxnSp macro="">
      <xdr:nvCxnSpPr>
        <xdr:cNvPr id="445" name="直線コネクタ 444"/>
        <xdr:cNvCxnSpPr/>
      </xdr:nvCxnSpPr>
      <xdr:spPr>
        <a:xfrm flipV="1">
          <a:off x="15290800" y="3135588"/>
          <a:ext cx="889000" cy="1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31919</xdr:rowOff>
    </xdr:from>
    <xdr:to>
      <xdr:col>23</xdr:col>
      <xdr:colOff>457200</xdr:colOff>
      <xdr:row>16</xdr:row>
      <xdr:rowOff>133519</xdr:rowOff>
    </xdr:to>
    <xdr:sp macro="" textlink="">
      <xdr:nvSpPr>
        <xdr:cNvPr id="446" name="フローチャート : 判断 445"/>
        <xdr:cNvSpPr/>
      </xdr:nvSpPr>
      <xdr:spPr>
        <a:xfrm>
          <a:off x="16129000" y="27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143696</xdr:rowOff>
    </xdr:from>
    <xdr:ext cx="736600" cy="259045"/>
    <xdr:sp macro="" textlink="">
      <xdr:nvSpPr>
        <xdr:cNvPr id="447" name="テキスト ボックス 446"/>
        <xdr:cNvSpPr txBox="1"/>
      </xdr:nvSpPr>
      <xdr:spPr>
        <a:xfrm>
          <a:off x="15798800" y="254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161290</xdr:rowOff>
    </xdr:from>
    <xdr:to>
      <xdr:col>22</xdr:col>
      <xdr:colOff>203200</xdr:colOff>
      <xdr:row>18</xdr:row>
      <xdr:rowOff>166116</xdr:rowOff>
    </xdr:to>
    <xdr:cxnSp macro="">
      <xdr:nvCxnSpPr>
        <xdr:cNvPr id="448" name="直線コネクタ 447"/>
        <xdr:cNvCxnSpPr/>
      </xdr:nvCxnSpPr>
      <xdr:spPr>
        <a:xfrm flipV="1">
          <a:off x="14401800" y="324739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122809</xdr:rowOff>
    </xdr:from>
    <xdr:to>
      <xdr:col>22</xdr:col>
      <xdr:colOff>254000</xdr:colOff>
      <xdr:row>17</xdr:row>
      <xdr:rowOff>52959</xdr:rowOff>
    </xdr:to>
    <xdr:sp macro="" textlink="">
      <xdr:nvSpPr>
        <xdr:cNvPr id="449" name="フローチャート : 判断 448"/>
        <xdr:cNvSpPr/>
      </xdr:nvSpPr>
      <xdr:spPr>
        <a:xfrm>
          <a:off x="15240000" y="286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63136</xdr:rowOff>
    </xdr:from>
    <xdr:ext cx="762000" cy="259045"/>
    <xdr:sp macro="" textlink="">
      <xdr:nvSpPr>
        <xdr:cNvPr id="450" name="テキスト ボックス 449"/>
        <xdr:cNvSpPr txBox="1"/>
      </xdr:nvSpPr>
      <xdr:spPr>
        <a:xfrm>
          <a:off x="14909800" y="263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166116</xdr:rowOff>
    </xdr:from>
    <xdr:to>
      <xdr:col>21</xdr:col>
      <xdr:colOff>0</xdr:colOff>
      <xdr:row>19</xdr:row>
      <xdr:rowOff>133011</xdr:rowOff>
    </xdr:to>
    <xdr:cxnSp macro="">
      <xdr:nvCxnSpPr>
        <xdr:cNvPr id="451" name="直線コネクタ 450"/>
        <xdr:cNvCxnSpPr/>
      </xdr:nvCxnSpPr>
      <xdr:spPr>
        <a:xfrm flipV="1">
          <a:off x="13512800" y="3252216"/>
          <a:ext cx="889000" cy="13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44662</xdr:rowOff>
    </xdr:from>
    <xdr:to>
      <xdr:col>21</xdr:col>
      <xdr:colOff>50800</xdr:colOff>
      <xdr:row>17</xdr:row>
      <xdr:rowOff>146262</xdr:rowOff>
    </xdr:to>
    <xdr:sp macro="" textlink="">
      <xdr:nvSpPr>
        <xdr:cNvPr id="452" name="フローチャート : 判断 451"/>
        <xdr:cNvSpPr/>
      </xdr:nvSpPr>
      <xdr:spPr>
        <a:xfrm>
          <a:off x="14351000" y="29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156439</xdr:rowOff>
    </xdr:from>
    <xdr:ext cx="762000" cy="259045"/>
    <xdr:sp macro="" textlink="">
      <xdr:nvSpPr>
        <xdr:cNvPr id="453" name="テキスト ボックス 452"/>
        <xdr:cNvSpPr txBox="1"/>
      </xdr:nvSpPr>
      <xdr:spPr>
        <a:xfrm>
          <a:off x="14020800" y="272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113834</xdr:rowOff>
    </xdr:from>
    <xdr:to>
      <xdr:col>19</xdr:col>
      <xdr:colOff>533400</xdr:colOff>
      <xdr:row>18</xdr:row>
      <xdr:rowOff>43984</xdr:rowOff>
    </xdr:to>
    <xdr:sp macro="" textlink="">
      <xdr:nvSpPr>
        <xdr:cNvPr id="454" name="フローチャート : 判断 453"/>
        <xdr:cNvSpPr/>
      </xdr:nvSpPr>
      <xdr:spPr>
        <a:xfrm>
          <a:off x="13462000" y="302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54161</xdr:rowOff>
    </xdr:from>
    <xdr:ext cx="762000" cy="259045"/>
    <xdr:sp macro="" textlink="">
      <xdr:nvSpPr>
        <xdr:cNvPr id="455" name="テキスト ボックス 454"/>
        <xdr:cNvSpPr txBox="1"/>
      </xdr:nvSpPr>
      <xdr:spPr>
        <a:xfrm>
          <a:off x="13131800" y="279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113834</xdr:rowOff>
    </xdr:from>
    <xdr:to>
      <xdr:col>24</xdr:col>
      <xdr:colOff>609600</xdr:colOff>
      <xdr:row>18</xdr:row>
      <xdr:rowOff>43984</xdr:rowOff>
    </xdr:to>
    <xdr:sp macro="" textlink="">
      <xdr:nvSpPr>
        <xdr:cNvPr id="461" name="円/楕円 460"/>
        <xdr:cNvSpPr/>
      </xdr:nvSpPr>
      <xdr:spPr>
        <a:xfrm>
          <a:off x="16967200" y="302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85911</xdr:rowOff>
    </xdr:from>
    <xdr:ext cx="762000" cy="259045"/>
    <xdr:sp macro="" textlink="">
      <xdr:nvSpPr>
        <xdr:cNvPr id="462" name="将来負担の状況該当値テキスト"/>
        <xdr:cNvSpPr txBox="1"/>
      </xdr:nvSpPr>
      <xdr:spPr>
        <a:xfrm>
          <a:off x="17106900" y="300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170138</xdr:rowOff>
    </xdr:from>
    <xdr:to>
      <xdr:col>23</xdr:col>
      <xdr:colOff>457200</xdr:colOff>
      <xdr:row>18</xdr:row>
      <xdr:rowOff>100288</xdr:rowOff>
    </xdr:to>
    <xdr:sp macro="" textlink="">
      <xdr:nvSpPr>
        <xdr:cNvPr id="463" name="円/楕円 462"/>
        <xdr:cNvSpPr/>
      </xdr:nvSpPr>
      <xdr:spPr>
        <a:xfrm>
          <a:off x="16129000" y="308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85065</xdr:rowOff>
    </xdr:from>
    <xdr:ext cx="736600" cy="259045"/>
    <xdr:sp macro="" textlink="">
      <xdr:nvSpPr>
        <xdr:cNvPr id="464" name="テキスト ボックス 463"/>
        <xdr:cNvSpPr txBox="1"/>
      </xdr:nvSpPr>
      <xdr:spPr>
        <a:xfrm>
          <a:off x="15798800" y="3171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110490</xdr:rowOff>
    </xdr:from>
    <xdr:to>
      <xdr:col>22</xdr:col>
      <xdr:colOff>254000</xdr:colOff>
      <xdr:row>19</xdr:row>
      <xdr:rowOff>40640</xdr:rowOff>
    </xdr:to>
    <xdr:sp macro="" textlink="">
      <xdr:nvSpPr>
        <xdr:cNvPr id="465" name="円/楕円 464"/>
        <xdr:cNvSpPr/>
      </xdr:nvSpPr>
      <xdr:spPr>
        <a:xfrm>
          <a:off x="152400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25417</xdr:rowOff>
    </xdr:from>
    <xdr:ext cx="762000" cy="259045"/>
    <xdr:sp macro="" textlink="">
      <xdr:nvSpPr>
        <xdr:cNvPr id="466" name="テキスト ボックス 465"/>
        <xdr:cNvSpPr txBox="1"/>
      </xdr:nvSpPr>
      <xdr:spPr>
        <a:xfrm>
          <a:off x="14909800" y="328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115316</xdr:rowOff>
    </xdr:from>
    <xdr:to>
      <xdr:col>21</xdr:col>
      <xdr:colOff>50800</xdr:colOff>
      <xdr:row>19</xdr:row>
      <xdr:rowOff>45466</xdr:rowOff>
    </xdr:to>
    <xdr:sp macro="" textlink="">
      <xdr:nvSpPr>
        <xdr:cNvPr id="467" name="円/楕円 466"/>
        <xdr:cNvSpPr/>
      </xdr:nvSpPr>
      <xdr:spPr>
        <a:xfrm>
          <a:off x="14351000" y="32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30243</xdr:rowOff>
    </xdr:from>
    <xdr:ext cx="762000" cy="259045"/>
    <xdr:sp macro="" textlink="">
      <xdr:nvSpPr>
        <xdr:cNvPr id="468" name="テキスト ボックス 467"/>
        <xdr:cNvSpPr txBox="1"/>
      </xdr:nvSpPr>
      <xdr:spPr>
        <a:xfrm>
          <a:off x="14020800" y="328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82211</xdr:rowOff>
    </xdr:from>
    <xdr:to>
      <xdr:col>19</xdr:col>
      <xdr:colOff>533400</xdr:colOff>
      <xdr:row>20</xdr:row>
      <xdr:rowOff>12361</xdr:rowOff>
    </xdr:to>
    <xdr:sp macro="" textlink="">
      <xdr:nvSpPr>
        <xdr:cNvPr id="469" name="円/楕円 468"/>
        <xdr:cNvSpPr/>
      </xdr:nvSpPr>
      <xdr:spPr>
        <a:xfrm>
          <a:off x="13462000" y="333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168588</xdr:rowOff>
    </xdr:from>
    <xdr:ext cx="762000" cy="259045"/>
    <xdr:sp macro="" textlink="">
      <xdr:nvSpPr>
        <xdr:cNvPr id="470" name="テキスト ボックス 469"/>
        <xdr:cNvSpPr txBox="1"/>
      </xdr:nvSpPr>
      <xdr:spPr>
        <a:xfrm>
          <a:off x="13131800" y="342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奈良県桜井市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59,424
58,830
98.91
21,925,473
21,430,077
408,932
12,400,388
22,823,819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88.1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数値は</a:t>
          </a:r>
          <a:r>
            <a:rPr kumimoji="1" lang="en-US" altLang="ja-JP" sz="1100">
              <a:solidFill>
                <a:schemeClr val="dk1"/>
              </a:solidFill>
              <a:effectLst/>
              <a:latin typeface="+mn-lt"/>
              <a:ea typeface="+mn-ea"/>
              <a:cs typeface="+mn-cs"/>
            </a:rPr>
            <a:t>26.9</a:t>
          </a:r>
          <a:r>
            <a:rPr kumimoji="1" lang="ja-JP" altLang="ja-JP" sz="1100">
              <a:solidFill>
                <a:schemeClr val="dk1"/>
              </a:solidFill>
              <a:effectLst/>
              <a:latin typeface="+mn-lt"/>
              <a:ea typeface="+mn-ea"/>
              <a:cs typeface="+mn-cs"/>
            </a:rPr>
            <a:t>％で類似団体平均</a:t>
          </a:r>
          <a:r>
            <a:rPr kumimoji="1" lang="ja-JP" altLang="en-US" sz="1100">
              <a:solidFill>
                <a:schemeClr val="dk1"/>
              </a:solidFill>
              <a:effectLst/>
              <a:latin typeface="+mn-lt"/>
              <a:ea typeface="+mn-ea"/>
              <a:cs typeface="+mn-cs"/>
            </a:rPr>
            <a:t>とほぼ同じであ</a:t>
          </a:r>
          <a:r>
            <a:rPr kumimoji="1" lang="ja-JP" altLang="ja-JP" sz="1100">
              <a:solidFill>
                <a:schemeClr val="dk1"/>
              </a:solidFill>
              <a:effectLst/>
              <a:latin typeface="+mn-lt"/>
              <a:ea typeface="+mn-ea"/>
              <a:cs typeface="+mn-cs"/>
            </a:rPr>
            <a:t>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年度からの減少要因として、常備消防業務の広域化に伴う職員数の減少があげられる。今後も</a:t>
          </a:r>
          <a:r>
            <a:rPr kumimoji="1" lang="ja-JP" altLang="ja-JP" sz="1100">
              <a:solidFill>
                <a:schemeClr val="dk1"/>
              </a:solidFill>
              <a:effectLst/>
              <a:latin typeface="+mn-lt"/>
              <a:ea typeface="+mn-ea"/>
              <a:cs typeface="+mn-cs"/>
            </a:rPr>
            <a:t>定員管理の適正化に努めてい</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40</xdr:row>
      <xdr:rowOff>149860</xdr:rowOff>
    </xdr:to>
    <xdr:cxnSp macro="">
      <xdr:nvCxnSpPr>
        <xdr:cNvPr id="59" name="直線コネクタ 58"/>
        <xdr:cNvCxnSpPr/>
      </xdr:nvCxnSpPr>
      <xdr:spPr>
        <a:xfrm flipV="1">
          <a:off x="4826000" y="57505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xdr:rowOff>
    </xdr:from>
    <xdr:to>
      <xdr:col>7</xdr:col>
      <xdr:colOff>15875</xdr:colOff>
      <xdr:row>37</xdr:row>
      <xdr:rowOff>77470</xdr:rowOff>
    </xdr:to>
    <xdr:cxnSp macro="">
      <xdr:nvCxnSpPr>
        <xdr:cNvPr id="64" name="直線コネクタ 63"/>
        <xdr:cNvCxnSpPr/>
      </xdr:nvCxnSpPr>
      <xdr:spPr>
        <a:xfrm flipV="1">
          <a:off x="3987800" y="617728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58437</xdr:rowOff>
    </xdr:from>
    <xdr:ext cx="762000" cy="259045"/>
    <xdr:sp macro="" textlink="">
      <xdr:nvSpPr>
        <xdr:cNvPr id="65" name="人件費平均値テキスト"/>
        <xdr:cNvSpPr txBox="1"/>
      </xdr:nvSpPr>
      <xdr:spPr>
        <a:xfrm>
          <a:off x="4914900" y="588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41910</xdr:rowOff>
    </xdr:from>
    <xdr:to>
      <xdr:col>7</xdr:col>
      <xdr:colOff>66675</xdr:colOff>
      <xdr:row>35</xdr:row>
      <xdr:rowOff>143510</xdr:rowOff>
    </xdr:to>
    <xdr:sp macro="" textlink="">
      <xdr:nvSpPr>
        <xdr:cNvPr id="66" name="フローチャート : 判断 65"/>
        <xdr:cNvSpPr/>
      </xdr:nvSpPr>
      <xdr:spPr>
        <a:xfrm>
          <a:off x="47752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77470</xdr:rowOff>
    </xdr:from>
    <xdr:to>
      <xdr:col>5</xdr:col>
      <xdr:colOff>549275</xdr:colOff>
      <xdr:row>37</xdr:row>
      <xdr:rowOff>161290</xdr:rowOff>
    </xdr:to>
    <xdr:cxnSp macro="">
      <xdr:nvCxnSpPr>
        <xdr:cNvPr id="67" name="直線コネクタ 66"/>
        <xdr:cNvCxnSpPr/>
      </xdr:nvCxnSpPr>
      <xdr:spPr>
        <a:xfrm flipV="1">
          <a:off x="3098800" y="64211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49530</xdr:rowOff>
    </xdr:from>
    <xdr:to>
      <xdr:col>5</xdr:col>
      <xdr:colOff>600075</xdr:colOff>
      <xdr:row>35</xdr:row>
      <xdr:rowOff>151130</xdr:rowOff>
    </xdr:to>
    <xdr:sp macro="" textlink="">
      <xdr:nvSpPr>
        <xdr:cNvPr id="68" name="フローチャート : 判断 67"/>
        <xdr:cNvSpPr/>
      </xdr:nvSpPr>
      <xdr:spPr>
        <a:xfrm>
          <a:off x="3937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161307</xdr:rowOff>
    </xdr:from>
    <xdr:ext cx="736600" cy="259045"/>
    <xdr:sp macro="" textlink="">
      <xdr:nvSpPr>
        <xdr:cNvPr id="69" name="テキスト ボックス 68"/>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161290</xdr:rowOff>
    </xdr:from>
    <xdr:to>
      <xdr:col>4</xdr:col>
      <xdr:colOff>346075</xdr:colOff>
      <xdr:row>38</xdr:row>
      <xdr:rowOff>127000</xdr:rowOff>
    </xdr:to>
    <xdr:cxnSp macro="">
      <xdr:nvCxnSpPr>
        <xdr:cNvPr id="70" name="直線コネクタ 69"/>
        <xdr:cNvCxnSpPr/>
      </xdr:nvCxnSpPr>
      <xdr:spPr>
        <a:xfrm flipV="1">
          <a:off x="2209800" y="6504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1" name="フローチャート : 判断 70"/>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72" name="テキスト ボックス 71"/>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146050</xdr:rowOff>
    </xdr:from>
    <xdr:to>
      <xdr:col>3</xdr:col>
      <xdr:colOff>142875</xdr:colOff>
      <xdr:row>38</xdr:row>
      <xdr:rowOff>127000</xdr:rowOff>
    </xdr:to>
    <xdr:cxnSp macro="">
      <xdr:nvCxnSpPr>
        <xdr:cNvPr id="73" name="直線コネクタ 72"/>
        <xdr:cNvCxnSpPr/>
      </xdr:nvCxnSpPr>
      <xdr:spPr>
        <a:xfrm>
          <a:off x="1320800" y="6489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68580</xdr:rowOff>
    </xdr:from>
    <xdr:to>
      <xdr:col>3</xdr:col>
      <xdr:colOff>193675</xdr:colOff>
      <xdr:row>36</xdr:row>
      <xdr:rowOff>170180</xdr:rowOff>
    </xdr:to>
    <xdr:sp macro="" textlink="">
      <xdr:nvSpPr>
        <xdr:cNvPr id="74" name="フローチャート : 判断 73"/>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8907</xdr:rowOff>
    </xdr:from>
    <xdr:ext cx="762000" cy="259045"/>
    <xdr:sp macro="" textlink="">
      <xdr:nvSpPr>
        <xdr:cNvPr id="75" name="テキスト ボックス 74"/>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167640</xdr:rowOff>
    </xdr:from>
    <xdr:to>
      <xdr:col>1</xdr:col>
      <xdr:colOff>676275</xdr:colOff>
      <xdr:row>35</xdr:row>
      <xdr:rowOff>97790</xdr:rowOff>
    </xdr:to>
    <xdr:sp macro="" textlink="">
      <xdr:nvSpPr>
        <xdr:cNvPr id="76" name="フローチャート : 判断 75"/>
        <xdr:cNvSpPr/>
      </xdr:nvSpPr>
      <xdr:spPr>
        <a:xfrm>
          <a:off x="1270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107967</xdr:rowOff>
    </xdr:from>
    <xdr:ext cx="762000" cy="259045"/>
    <xdr:sp macro="" textlink="">
      <xdr:nvSpPr>
        <xdr:cNvPr id="77" name="テキスト ボックス 76"/>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83" name="円/楕円 82"/>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97807</xdr:rowOff>
    </xdr:from>
    <xdr:ext cx="762000" cy="259045"/>
    <xdr:sp macro="" textlink="">
      <xdr:nvSpPr>
        <xdr:cNvPr id="84" name="人件費該当値テキスト"/>
        <xdr:cNvSpPr txBox="1"/>
      </xdr:nvSpPr>
      <xdr:spPr>
        <a:xfrm>
          <a:off x="49149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26670</xdr:rowOff>
    </xdr:from>
    <xdr:to>
      <xdr:col>5</xdr:col>
      <xdr:colOff>600075</xdr:colOff>
      <xdr:row>37</xdr:row>
      <xdr:rowOff>128270</xdr:rowOff>
    </xdr:to>
    <xdr:sp macro="" textlink="">
      <xdr:nvSpPr>
        <xdr:cNvPr id="85" name="円/楕円 84"/>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113047</xdr:rowOff>
    </xdr:from>
    <xdr:ext cx="736600" cy="259045"/>
    <xdr:sp macro="" textlink="">
      <xdr:nvSpPr>
        <xdr:cNvPr id="86" name="テキスト ボックス 85"/>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110490</xdr:rowOff>
    </xdr:from>
    <xdr:to>
      <xdr:col>4</xdr:col>
      <xdr:colOff>396875</xdr:colOff>
      <xdr:row>38</xdr:row>
      <xdr:rowOff>40640</xdr:rowOff>
    </xdr:to>
    <xdr:sp macro="" textlink="">
      <xdr:nvSpPr>
        <xdr:cNvPr id="87" name="円/楕円 86"/>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25417</xdr:rowOff>
    </xdr:from>
    <xdr:ext cx="762000" cy="259045"/>
    <xdr:sp macro="" textlink="">
      <xdr:nvSpPr>
        <xdr:cNvPr id="88" name="テキスト ボックス 87"/>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76200</xdr:rowOff>
    </xdr:from>
    <xdr:to>
      <xdr:col>3</xdr:col>
      <xdr:colOff>193675</xdr:colOff>
      <xdr:row>39</xdr:row>
      <xdr:rowOff>6350</xdr:rowOff>
    </xdr:to>
    <xdr:sp macro="" textlink="">
      <xdr:nvSpPr>
        <xdr:cNvPr id="89" name="円/楕円 88"/>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162577</xdr:rowOff>
    </xdr:from>
    <xdr:ext cx="762000" cy="259045"/>
    <xdr:sp macro="" textlink="">
      <xdr:nvSpPr>
        <xdr:cNvPr id="90" name="テキスト ボックス 89"/>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91" name="円/楕円 90"/>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92" name="テキスト ボックス 91"/>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数値は</a:t>
          </a:r>
          <a:r>
            <a:rPr kumimoji="1" lang="en-US" altLang="ja-JP" sz="1100">
              <a:solidFill>
                <a:schemeClr val="dk1"/>
              </a:solidFill>
              <a:effectLst/>
              <a:latin typeface="+mn-lt"/>
              <a:ea typeface="+mn-ea"/>
              <a:cs typeface="+mn-cs"/>
            </a:rPr>
            <a:t>19.0</a:t>
          </a:r>
          <a:r>
            <a:rPr kumimoji="1" lang="ja-JP" altLang="ja-JP" sz="1100">
              <a:solidFill>
                <a:schemeClr val="dk1"/>
              </a:solidFill>
              <a:effectLst/>
              <a:latin typeface="+mn-lt"/>
              <a:ea typeface="+mn-ea"/>
              <a:cs typeface="+mn-cs"/>
            </a:rPr>
            <a:t>％で類似団体平均を大きく上回っている。各施設の運営経費（需用費や指定管理料）やごみ焼却炉等の管理運営委託に係る経費が主な要因と考えられる。引き続き行財政改革に基づき、物件費についても徹底した経費削減に取り組んでいるところ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21</xdr:row>
      <xdr:rowOff>37193</xdr:rowOff>
    </xdr:to>
    <xdr:cxnSp macro="">
      <xdr:nvCxnSpPr>
        <xdr:cNvPr id="122" name="直線コネクタ 121"/>
        <xdr:cNvCxnSpPr/>
      </xdr:nvCxnSpPr>
      <xdr:spPr>
        <a:xfrm flipV="1">
          <a:off x="16510000" y="22987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3"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4" name="直線コネクタ 123"/>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45357</xdr:rowOff>
    </xdr:from>
    <xdr:to>
      <xdr:col>24</xdr:col>
      <xdr:colOff>31750</xdr:colOff>
      <xdr:row>21</xdr:row>
      <xdr:rowOff>37193</xdr:rowOff>
    </xdr:to>
    <xdr:cxnSp macro="">
      <xdr:nvCxnSpPr>
        <xdr:cNvPr id="127" name="直線コネクタ 126"/>
        <xdr:cNvCxnSpPr/>
      </xdr:nvCxnSpPr>
      <xdr:spPr>
        <a:xfrm>
          <a:off x="15671800" y="34743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28"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9" name="フローチャート : 判断 128"/>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86178</xdr:rowOff>
    </xdr:from>
    <xdr:to>
      <xdr:col>22</xdr:col>
      <xdr:colOff>565150</xdr:colOff>
      <xdr:row>20</xdr:row>
      <xdr:rowOff>45357</xdr:rowOff>
    </xdr:to>
    <xdr:cxnSp macro="">
      <xdr:nvCxnSpPr>
        <xdr:cNvPr id="130" name="直線コネクタ 129"/>
        <xdr:cNvCxnSpPr/>
      </xdr:nvCxnSpPr>
      <xdr:spPr>
        <a:xfrm>
          <a:off x="14782800" y="3343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149679</xdr:rowOff>
    </xdr:from>
    <xdr:to>
      <xdr:col>22</xdr:col>
      <xdr:colOff>615950</xdr:colOff>
      <xdr:row>16</xdr:row>
      <xdr:rowOff>79829</xdr:rowOff>
    </xdr:to>
    <xdr:sp macro="" textlink="">
      <xdr:nvSpPr>
        <xdr:cNvPr id="131" name="フローチャート : 判断 130"/>
        <xdr:cNvSpPr/>
      </xdr:nvSpPr>
      <xdr:spPr>
        <a:xfrm>
          <a:off x="15621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90006</xdr:rowOff>
    </xdr:from>
    <xdr:ext cx="736600" cy="259045"/>
    <xdr:sp macro="" textlink="">
      <xdr:nvSpPr>
        <xdr:cNvPr id="132" name="テキスト ボックス 131"/>
        <xdr:cNvSpPr txBox="1"/>
      </xdr:nvSpPr>
      <xdr:spPr>
        <a:xfrm>
          <a:off x="15290800" y="24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110671</xdr:rowOff>
    </xdr:from>
    <xdr:to>
      <xdr:col>21</xdr:col>
      <xdr:colOff>361950</xdr:colOff>
      <xdr:row>19</xdr:row>
      <xdr:rowOff>86178</xdr:rowOff>
    </xdr:to>
    <xdr:cxnSp macro="">
      <xdr:nvCxnSpPr>
        <xdr:cNvPr id="133" name="直線コネクタ 132"/>
        <xdr:cNvCxnSpPr/>
      </xdr:nvCxnSpPr>
      <xdr:spPr>
        <a:xfrm>
          <a:off x="13893800" y="3196771"/>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84364</xdr:rowOff>
    </xdr:from>
    <xdr:to>
      <xdr:col>21</xdr:col>
      <xdr:colOff>412750</xdr:colOff>
      <xdr:row>16</xdr:row>
      <xdr:rowOff>14514</xdr:rowOff>
    </xdr:to>
    <xdr:sp macro="" textlink="">
      <xdr:nvSpPr>
        <xdr:cNvPr id="134" name="フローチャート : 判断 133"/>
        <xdr:cNvSpPr/>
      </xdr:nvSpPr>
      <xdr:spPr>
        <a:xfrm>
          <a:off x="14732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24691</xdr:rowOff>
    </xdr:from>
    <xdr:ext cx="762000" cy="259045"/>
    <xdr:sp macro="" textlink="">
      <xdr:nvSpPr>
        <xdr:cNvPr id="135" name="テキスト ボックス 134"/>
        <xdr:cNvSpPr txBox="1"/>
      </xdr:nvSpPr>
      <xdr:spPr>
        <a:xfrm>
          <a:off x="14401800" y="24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110671</xdr:rowOff>
    </xdr:from>
    <xdr:to>
      <xdr:col>20</xdr:col>
      <xdr:colOff>158750</xdr:colOff>
      <xdr:row>18</xdr:row>
      <xdr:rowOff>110671</xdr:rowOff>
    </xdr:to>
    <xdr:cxnSp macro="">
      <xdr:nvCxnSpPr>
        <xdr:cNvPr id="136" name="直線コネクタ 135"/>
        <xdr:cNvCxnSpPr/>
      </xdr:nvCxnSpPr>
      <xdr:spPr>
        <a:xfrm>
          <a:off x="13004800" y="3196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157843</xdr:rowOff>
    </xdr:from>
    <xdr:to>
      <xdr:col>20</xdr:col>
      <xdr:colOff>209550</xdr:colOff>
      <xdr:row>15</xdr:row>
      <xdr:rowOff>87993</xdr:rowOff>
    </xdr:to>
    <xdr:sp macro="" textlink="">
      <xdr:nvSpPr>
        <xdr:cNvPr id="137" name="フローチャート : 判断 136"/>
        <xdr:cNvSpPr/>
      </xdr:nvSpPr>
      <xdr:spPr>
        <a:xfrm>
          <a:off x="13843000" y="255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98170</xdr:rowOff>
    </xdr:from>
    <xdr:ext cx="762000" cy="259045"/>
    <xdr:sp macro="" textlink="">
      <xdr:nvSpPr>
        <xdr:cNvPr id="138" name="テキスト ボックス 137"/>
        <xdr:cNvSpPr txBox="1"/>
      </xdr:nvSpPr>
      <xdr:spPr>
        <a:xfrm>
          <a:off x="13512800" y="232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27214</xdr:rowOff>
    </xdr:from>
    <xdr:to>
      <xdr:col>19</xdr:col>
      <xdr:colOff>6350</xdr:colOff>
      <xdr:row>14</xdr:row>
      <xdr:rowOff>128814</xdr:rowOff>
    </xdr:to>
    <xdr:sp macro="" textlink="">
      <xdr:nvSpPr>
        <xdr:cNvPr id="139" name="フローチャート : 判断 138"/>
        <xdr:cNvSpPr/>
      </xdr:nvSpPr>
      <xdr:spPr>
        <a:xfrm>
          <a:off x="12954000" y="242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138991</xdr:rowOff>
    </xdr:from>
    <xdr:ext cx="762000" cy="259045"/>
    <xdr:sp macro="" textlink="">
      <xdr:nvSpPr>
        <xdr:cNvPr id="140" name="テキスト ボックス 139"/>
        <xdr:cNvSpPr txBox="1"/>
      </xdr:nvSpPr>
      <xdr:spPr>
        <a:xfrm>
          <a:off x="12623800" y="219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20</xdr:row>
      <xdr:rowOff>157843</xdr:rowOff>
    </xdr:from>
    <xdr:to>
      <xdr:col>24</xdr:col>
      <xdr:colOff>82550</xdr:colOff>
      <xdr:row>21</xdr:row>
      <xdr:rowOff>87993</xdr:rowOff>
    </xdr:to>
    <xdr:sp macro="" textlink="">
      <xdr:nvSpPr>
        <xdr:cNvPr id="146" name="円/楕円 145"/>
        <xdr:cNvSpPr/>
      </xdr:nvSpPr>
      <xdr:spPr>
        <a:xfrm>
          <a:off x="16459200" y="35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66420</xdr:rowOff>
    </xdr:from>
    <xdr:ext cx="762000" cy="259045"/>
    <xdr:sp macro="" textlink="">
      <xdr:nvSpPr>
        <xdr:cNvPr id="147" name="物件費該当値テキスト"/>
        <xdr:cNvSpPr txBox="1"/>
      </xdr:nvSpPr>
      <xdr:spPr>
        <a:xfrm>
          <a:off x="16598900" y="349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166007</xdr:rowOff>
    </xdr:from>
    <xdr:to>
      <xdr:col>22</xdr:col>
      <xdr:colOff>615950</xdr:colOff>
      <xdr:row>20</xdr:row>
      <xdr:rowOff>96157</xdr:rowOff>
    </xdr:to>
    <xdr:sp macro="" textlink="">
      <xdr:nvSpPr>
        <xdr:cNvPr id="148" name="円/楕円 147"/>
        <xdr:cNvSpPr/>
      </xdr:nvSpPr>
      <xdr:spPr>
        <a:xfrm>
          <a:off x="156210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80934</xdr:rowOff>
    </xdr:from>
    <xdr:ext cx="736600" cy="259045"/>
    <xdr:sp macro="" textlink="">
      <xdr:nvSpPr>
        <xdr:cNvPr id="149" name="テキスト ボックス 148"/>
        <xdr:cNvSpPr txBox="1"/>
      </xdr:nvSpPr>
      <xdr:spPr>
        <a:xfrm>
          <a:off x="15290800" y="350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35378</xdr:rowOff>
    </xdr:from>
    <xdr:to>
      <xdr:col>21</xdr:col>
      <xdr:colOff>412750</xdr:colOff>
      <xdr:row>19</xdr:row>
      <xdr:rowOff>136978</xdr:rowOff>
    </xdr:to>
    <xdr:sp macro="" textlink="">
      <xdr:nvSpPr>
        <xdr:cNvPr id="150" name="円/楕円 149"/>
        <xdr:cNvSpPr/>
      </xdr:nvSpPr>
      <xdr:spPr>
        <a:xfrm>
          <a:off x="14732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121755</xdr:rowOff>
    </xdr:from>
    <xdr:ext cx="762000" cy="259045"/>
    <xdr:sp macro="" textlink="">
      <xdr:nvSpPr>
        <xdr:cNvPr id="151" name="テキスト ボックス 150"/>
        <xdr:cNvSpPr txBox="1"/>
      </xdr:nvSpPr>
      <xdr:spPr>
        <a:xfrm>
          <a:off x="14401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59871</xdr:rowOff>
    </xdr:from>
    <xdr:to>
      <xdr:col>20</xdr:col>
      <xdr:colOff>209550</xdr:colOff>
      <xdr:row>18</xdr:row>
      <xdr:rowOff>161471</xdr:rowOff>
    </xdr:to>
    <xdr:sp macro="" textlink="">
      <xdr:nvSpPr>
        <xdr:cNvPr id="152" name="円/楕円 151"/>
        <xdr:cNvSpPr/>
      </xdr:nvSpPr>
      <xdr:spPr>
        <a:xfrm>
          <a:off x="13843000" y="314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146249</xdr:rowOff>
    </xdr:from>
    <xdr:ext cx="762000" cy="259045"/>
    <xdr:sp macro="" textlink="">
      <xdr:nvSpPr>
        <xdr:cNvPr id="153" name="テキスト ボックス 152"/>
        <xdr:cNvSpPr txBox="1"/>
      </xdr:nvSpPr>
      <xdr:spPr>
        <a:xfrm>
          <a:off x="13512800" y="32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59871</xdr:rowOff>
    </xdr:from>
    <xdr:to>
      <xdr:col>19</xdr:col>
      <xdr:colOff>6350</xdr:colOff>
      <xdr:row>18</xdr:row>
      <xdr:rowOff>161471</xdr:rowOff>
    </xdr:to>
    <xdr:sp macro="" textlink="">
      <xdr:nvSpPr>
        <xdr:cNvPr id="154" name="円/楕円 153"/>
        <xdr:cNvSpPr/>
      </xdr:nvSpPr>
      <xdr:spPr>
        <a:xfrm>
          <a:off x="12954000" y="314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146249</xdr:rowOff>
    </xdr:from>
    <xdr:ext cx="762000" cy="259045"/>
    <xdr:sp macro="" textlink="">
      <xdr:nvSpPr>
        <xdr:cNvPr id="155" name="テキスト ボックス 154"/>
        <xdr:cNvSpPr txBox="1"/>
      </xdr:nvSpPr>
      <xdr:spPr>
        <a:xfrm>
          <a:off x="12623800" y="32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数値は</a:t>
          </a:r>
          <a:r>
            <a:rPr kumimoji="1" lang="en-US" altLang="ja-JP" sz="1100">
              <a:solidFill>
                <a:schemeClr val="dk1"/>
              </a:solidFill>
              <a:effectLst/>
              <a:latin typeface="+mn-lt"/>
              <a:ea typeface="+mn-ea"/>
              <a:cs typeface="+mn-cs"/>
            </a:rPr>
            <a:t>12.8</a:t>
          </a:r>
          <a:r>
            <a:rPr kumimoji="1" lang="ja-JP" altLang="ja-JP" sz="1100">
              <a:solidFill>
                <a:schemeClr val="dk1"/>
              </a:solidFill>
              <a:effectLst/>
              <a:latin typeface="+mn-lt"/>
              <a:ea typeface="+mn-ea"/>
              <a:cs typeface="+mn-cs"/>
            </a:rPr>
            <a:t>％で、類似団体平均を大きく上回っている。これについては、生活保護者・高齢者の増加や障がい者福祉サービスの利用増加など、社会保障関連経費の増加が主な原因と考えられる。なお、保育所については、公立保育所</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箇所のうち、</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箇所を平成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年度から民営化している。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61</xdr:row>
      <xdr:rowOff>69850</xdr:rowOff>
    </xdr:to>
    <xdr:cxnSp macro="">
      <xdr:nvCxnSpPr>
        <xdr:cNvPr id="185" name="直線コネクタ 184"/>
        <xdr:cNvCxnSpPr/>
      </xdr:nvCxnSpPr>
      <xdr:spPr>
        <a:xfrm flipV="1">
          <a:off x="4826000" y="91893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20865</xdr:rowOff>
    </xdr:from>
    <xdr:to>
      <xdr:col>7</xdr:col>
      <xdr:colOff>15875</xdr:colOff>
      <xdr:row>57</xdr:row>
      <xdr:rowOff>37193</xdr:rowOff>
    </xdr:to>
    <xdr:cxnSp macro="">
      <xdr:nvCxnSpPr>
        <xdr:cNvPr id="190" name="直線コネクタ 189"/>
        <xdr:cNvCxnSpPr/>
      </xdr:nvCxnSpPr>
      <xdr:spPr>
        <a:xfrm>
          <a:off x="3987800" y="97935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91"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2" name="フローチャート : 判断 191"/>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110672</xdr:rowOff>
    </xdr:from>
    <xdr:to>
      <xdr:col>5</xdr:col>
      <xdr:colOff>549275</xdr:colOff>
      <xdr:row>57</xdr:row>
      <xdr:rowOff>20865</xdr:rowOff>
    </xdr:to>
    <xdr:cxnSp macro="">
      <xdr:nvCxnSpPr>
        <xdr:cNvPr id="193" name="直線コネクタ 192"/>
        <xdr:cNvCxnSpPr/>
      </xdr:nvCxnSpPr>
      <xdr:spPr>
        <a:xfrm>
          <a:off x="3098800" y="97118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2722</xdr:rowOff>
    </xdr:from>
    <xdr:to>
      <xdr:col>5</xdr:col>
      <xdr:colOff>600075</xdr:colOff>
      <xdr:row>55</xdr:row>
      <xdr:rowOff>104322</xdr:rowOff>
    </xdr:to>
    <xdr:sp macro="" textlink="">
      <xdr:nvSpPr>
        <xdr:cNvPr id="194" name="フローチャート : 判断 193"/>
        <xdr:cNvSpPr/>
      </xdr:nvSpPr>
      <xdr:spPr>
        <a:xfrm>
          <a:off x="3937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114499</xdr:rowOff>
    </xdr:from>
    <xdr:ext cx="736600" cy="259045"/>
    <xdr:sp macro="" textlink="">
      <xdr:nvSpPr>
        <xdr:cNvPr id="195" name="テキスト ボックス 194"/>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29028</xdr:rowOff>
    </xdr:from>
    <xdr:to>
      <xdr:col>4</xdr:col>
      <xdr:colOff>346075</xdr:colOff>
      <xdr:row>56</xdr:row>
      <xdr:rowOff>110672</xdr:rowOff>
    </xdr:to>
    <xdr:cxnSp macro="">
      <xdr:nvCxnSpPr>
        <xdr:cNvPr id="196" name="直線コネクタ 195"/>
        <xdr:cNvCxnSpPr/>
      </xdr:nvCxnSpPr>
      <xdr:spPr>
        <a:xfrm>
          <a:off x="2209800" y="96302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157843</xdr:rowOff>
    </xdr:from>
    <xdr:to>
      <xdr:col>4</xdr:col>
      <xdr:colOff>396875</xdr:colOff>
      <xdr:row>55</xdr:row>
      <xdr:rowOff>87993</xdr:rowOff>
    </xdr:to>
    <xdr:sp macro="" textlink="">
      <xdr:nvSpPr>
        <xdr:cNvPr id="197" name="フローチャート : 判断 196"/>
        <xdr:cNvSpPr/>
      </xdr:nvSpPr>
      <xdr:spPr>
        <a:xfrm>
          <a:off x="3048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98170</xdr:rowOff>
    </xdr:from>
    <xdr:ext cx="762000" cy="259045"/>
    <xdr:sp macro="" textlink="">
      <xdr:nvSpPr>
        <xdr:cNvPr id="198" name="テキスト ボックス 197"/>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29028</xdr:rowOff>
    </xdr:to>
    <xdr:cxnSp macro="">
      <xdr:nvCxnSpPr>
        <xdr:cNvPr id="199" name="直線コネクタ 198"/>
        <xdr:cNvCxnSpPr/>
      </xdr:nvCxnSpPr>
      <xdr:spPr>
        <a:xfrm>
          <a:off x="1320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200" name="フローチャート : 判断 199"/>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201" name="テキスト ボックス 200"/>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xdr:col>
      <xdr:colOff>574675</xdr:colOff>
      <xdr:row>52</xdr:row>
      <xdr:rowOff>125185</xdr:rowOff>
    </xdr:from>
    <xdr:to>
      <xdr:col>1</xdr:col>
      <xdr:colOff>676275</xdr:colOff>
      <xdr:row>53</xdr:row>
      <xdr:rowOff>55335</xdr:rowOff>
    </xdr:to>
    <xdr:sp macro="" textlink="">
      <xdr:nvSpPr>
        <xdr:cNvPr id="202" name="フローチャート : 判断 201"/>
        <xdr:cNvSpPr/>
      </xdr:nvSpPr>
      <xdr:spPr>
        <a:xfrm>
          <a:off x="1270000" y="904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65512</xdr:rowOff>
    </xdr:from>
    <xdr:ext cx="762000" cy="259045"/>
    <xdr:sp macro="" textlink="">
      <xdr:nvSpPr>
        <xdr:cNvPr id="203" name="テキスト ボックス 202"/>
        <xdr:cNvSpPr txBox="1"/>
      </xdr:nvSpPr>
      <xdr:spPr>
        <a:xfrm>
          <a:off x="939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157843</xdr:rowOff>
    </xdr:from>
    <xdr:to>
      <xdr:col>7</xdr:col>
      <xdr:colOff>66675</xdr:colOff>
      <xdr:row>57</xdr:row>
      <xdr:rowOff>87993</xdr:rowOff>
    </xdr:to>
    <xdr:sp macro="" textlink="">
      <xdr:nvSpPr>
        <xdr:cNvPr id="209" name="円/楕円 208"/>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129920</xdr:rowOff>
    </xdr:from>
    <xdr:ext cx="762000" cy="259045"/>
    <xdr:sp macro="" textlink="">
      <xdr:nvSpPr>
        <xdr:cNvPr id="210"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141515</xdr:rowOff>
    </xdr:from>
    <xdr:to>
      <xdr:col>5</xdr:col>
      <xdr:colOff>600075</xdr:colOff>
      <xdr:row>57</xdr:row>
      <xdr:rowOff>71665</xdr:rowOff>
    </xdr:to>
    <xdr:sp macro="" textlink="">
      <xdr:nvSpPr>
        <xdr:cNvPr id="211" name="円/楕円 210"/>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56442</xdr:rowOff>
    </xdr:from>
    <xdr:ext cx="736600" cy="259045"/>
    <xdr:sp macro="" textlink="">
      <xdr:nvSpPr>
        <xdr:cNvPr id="212" name="テキスト ボックス 211"/>
        <xdr:cNvSpPr txBox="1"/>
      </xdr:nvSpPr>
      <xdr:spPr>
        <a:xfrm>
          <a:off x="3606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59872</xdr:rowOff>
    </xdr:from>
    <xdr:to>
      <xdr:col>4</xdr:col>
      <xdr:colOff>396875</xdr:colOff>
      <xdr:row>56</xdr:row>
      <xdr:rowOff>161472</xdr:rowOff>
    </xdr:to>
    <xdr:sp macro="" textlink="">
      <xdr:nvSpPr>
        <xdr:cNvPr id="213" name="円/楕円 212"/>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146249</xdr:rowOff>
    </xdr:from>
    <xdr:ext cx="762000" cy="259045"/>
    <xdr:sp macro="" textlink="">
      <xdr:nvSpPr>
        <xdr:cNvPr id="214" name="テキスト ボックス 213"/>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149678</xdr:rowOff>
    </xdr:from>
    <xdr:to>
      <xdr:col>3</xdr:col>
      <xdr:colOff>193675</xdr:colOff>
      <xdr:row>56</xdr:row>
      <xdr:rowOff>79828</xdr:rowOff>
    </xdr:to>
    <xdr:sp macro="" textlink="">
      <xdr:nvSpPr>
        <xdr:cNvPr id="215" name="円/楕円 214"/>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64605</xdr:rowOff>
    </xdr:from>
    <xdr:ext cx="762000" cy="259045"/>
    <xdr:sp macro="" textlink="">
      <xdr:nvSpPr>
        <xdr:cNvPr id="216" name="テキスト ボックス 215"/>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7" name="円/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8" name="テキスト ボックス 21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数値は</a:t>
          </a:r>
          <a:r>
            <a:rPr kumimoji="1" lang="en-US" altLang="ja-JP" sz="1100">
              <a:solidFill>
                <a:schemeClr val="dk1"/>
              </a:solidFill>
              <a:effectLst/>
              <a:latin typeface="+mn-lt"/>
              <a:ea typeface="+mn-ea"/>
              <a:cs typeface="+mn-cs"/>
            </a:rPr>
            <a:t>15.4</a:t>
          </a:r>
          <a:r>
            <a:rPr kumimoji="1" lang="ja-JP" altLang="ja-JP" sz="1100">
              <a:solidFill>
                <a:schemeClr val="dk1"/>
              </a:solidFill>
              <a:effectLst/>
              <a:latin typeface="+mn-lt"/>
              <a:ea typeface="+mn-ea"/>
              <a:cs typeface="+mn-cs"/>
            </a:rPr>
            <a:t>％で類似団体平均とほぼ同じである。その他の経費についても、行財政改革に基づき、徹底した歳出削減に取り組んでいるところである。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62</xdr:row>
      <xdr:rowOff>83457</xdr:rowOff>
    </xdr:to>
    <xdr:cxnSp macro="">
      <xdr:nvCxnSpPr>
        <xdr:cNvPr id="248" name="直線コネクタ 247"/>
        <xdr:cNvCxnSpPr/>
      </xdr:nvCxnSpPr>
      <xdr:spPr>
        <a:xfrm flipV="1">
          <a:off x="16510000" y="9156700"/>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55534</xdr:rowOff>
    </xdr:from>
    <xdr:ext cx="762000" cy="259045"/>
    <xdr:sp macro="" textlink="">
      <xdr:nvSpPr>
        <xdr:cNvPr id="249" name="その他最小値テキスト"/>
        <xdr:cNvSpPr txBox="1"/>
      </xdr:nvSpPr>
      <xdr:spPr>
        <a:xfrm>
          <a:off x="165989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62</xdr:row>
      <xdr:rowOff>83457</xdr:rowOff>
    </xdr:from>
    <xdr:to>
      <xdr:col>24</xdr:col>
      <xdr:colOff>120650</xdr:colOff>
      <xdr:row>62</xdr:row>
      <xdr:rowOff>83457</xdr:rowOff>
    </xdr:to>
    <xdr:cxnSp macro="">
      <xdr:nvCxnSpPr>
        <xdr:cNvPr id="250" name="直線コネクタ 249"/>
        <xdr:cNvCxnSpPr/>
      </xdr:nvCxnSpPr>
      <xdr:spPr>
        <a:xfrm>
          <a:off x="16421100" y="10713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45357</xdr:rowOff>
    </xdr:from>
    <xdr:to>
      <xdr:col>24</xdr:col>
      <xdr:colOff>31750</xdr:colOff>
      <xdr:row>56</xdr:row>
      <xdr:rowOff>121557</xdr:rowOff>
    </xdr:to>
    <xdr:cxnSp macro="">
      <xdr:nvCxnSpPr>
        <xdr:cNvPr id="253" name="直線コネクタ 252"/>
        <xdr:cNvCxnSpPr/>
      </xdr:nvCxnSpPr>
      <xdr:spPr>
        <a:xfrm>
          <a:off x="15671800" y="96465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53720</xdr:rowOff>
    </xdr:from>
    <xdr:ext cx="762000" cy="259045"/>
    <xdr:sp macro="" textlink="">
      <xdr:nvSpPr>
        <xdr:cNvPr id="254" name="その他平均値テキスト"/>
        <xdr:cNvSpPr txBox="1"/>
      </xdr:nvSpPr>
      <xdr:spPr>
        <a:xfrm>
          <a:off x="16598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81643</xdr:rowOff>
    </xdr:from>
    <xdr:to>
      <xdr:col>24</xdr:col>
      <xdr:colOff>82550</xdr:colOff>
      <xdr:row>57</xdr:row>
      <xdr:rowOff>11793</xdr:rowOff>
    </xdr:to>
    <xdr:sp macro="" textlink="">
      <xdr:nvSpPr>
        <xdr:cNvPr id="255" name="フローチャート : 判断 254"/>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23585</xdr:rowOff>
    </xdr:from>
    <xdr:to>
      <xdr:col>22</xdr:col>
      <xdr:colOff>565150</xdr:colOff>
      <xdr:row>56</xdr:row>
      <xdr:rowOff>45357</xdr:rowOff>
    </xdr:to>
    <xdr:cxnSp macro="">
      <xdr:nvCxnSpPr>
        <xdr:cNvPr id="256" name="直線コネクタ 255"/>
        <xdr:cNvCxnSpPr/>
      </xdr:nvCxnSpPr>
      <xdr:spPr>
        <a:xfrm>
          <a:off x="14782800" y="9624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27215</xdr:rowOff>
    </xdr:from>
    <xdr:to>
      <xdr:col>22</xdr:col>
      <xdr:colOff>615950</xdr:colOff>
      <xdr:row>56</xdr:row>
      <xdr:rowOff>128815</xdr:rowOff>
    </xdr:to>
    <xdr:sp macro="" textlink="">
      <xdr:nvSpPr>
        <xdr:cNvPr id="257" name="フローチャート : 判断 256"/>
        <xdr:cNvSpPr/>
      </xdr:nvSpPr>
      <xdr:spPr>
        <a:xfrm>
          <a:off x="15621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113592</xdr:rowOff>
    </xdr:from>
    <xdr:ext cx="736600" cy="259045"/>
    <xdr:sp macro="" textlink="">
      <xdr:nvSpPr>
        <xdr:cNvPr id="258" name="テキスト ボックス 257"/>
        <xdr:cNvSpPr txBox="1"/>
      </xdr:nvSpPr>
      <xdr:spPr>
        <a:xfrm>
          <a:off x="15290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151493</xdr:rowOff>
    </xdr:from>
    <xdr:to>
      <xdr:col>21</xdr:col>
      <xdr:colOff>361950</xdr:colOff>
      <xdr:row>56</xdr:row>
      <xdr:rowOff>23585</xdr:rowOff>
    </xdr:to>
    <xdr:cxnSp macro="">
      <xdr:nvCxnSpPr>
        <xdr:cNvPr id="259" name="直線コネクタ 258"/>
        <xdr:cNvCxnSpPr/>
      </xdr:nvCxnSpPr>
      <xdr:spPr>
        <a:xfrm>
          <a:off x="13893800" y="9581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27215</xdr:rowOff>
    </xdr:from>
    <xdr:to>
      <xdr:col>21</xdr:col>
      <xdr:colOff>412750</xdr:colOff>
      <xdr:row>56</xdr:row>
      <xdr:rowOff>128815</xdr:rowOff>
    </xdr:to>
    <xdr:sp macro="" textlink="">
      <xdr:nvSpPr>
        <xdr:cNvPr id="260" name="フローチャート : 判断 259"/>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113592</xdr:rowOff>
    </xdr:from>
    <xdr:ext cx="762000" cy="259045"/>
    <xdr:sp macro="" textlink="">
      <xdr:nvSpPr>
        <xdr:cNvPr id="261" name="テキスト ボックス 260"/>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86178</xdr:rowOff>
    </xdr:from>
    <xdr:to>
      <xdr:col>20</xdr:col>
      <xdr:colOff>158750</xdr:colOff>
      <xdr:row>55</xdr:row>
      <xdr:rowOff>151493</xdr:rowOff>
    </xdr:to>
    <xdr:cxnSp macro="">
      <xdr:nvCxnSpPr>
        <xdr:cNvPr id="262" name="直線コネクタ 261"/>
        <xdr:cNvCxnSpPr/>
      </xdr:nvCxnSpPr>
      <xdr:spPr>
        <a:xfrm>
          <a:off x="13004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3" name="フローチャート : 判断 262"/>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64" name="テキスト ボックス 263"/>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2722</xdr:rowOff>
    </xdr:from>
    <xdr:to>
      <xdr:col>19</xdr:col>
      <xdr:colOff>6350</xdr:colOff>
      <xdr:row>55</xdr:row>
      <xdr:rowOff>104322</xdr:rowOff>
    </xdr:to>
    <xdr:sp macro="" textlink="">
      <xdr:nvSpPr>
        <xdr:cNvPr id="265" name="フローチャート : 判断 264"/>
        <xdr:cNvSpPr/>
      </xdr:nvSpPr>
      <xdr:spPr>
        <a:xfrm>
          <a:off x="12954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114499</xdr:rowOff>
    </xdr:from>
    <xdr:ext cx="762000" cy="259045"/>
    <xdr:sp macro="" textlink="">
      <xdr:nvSpPr>
        <xdr:cNvPr id="266" name="テキスト ボックス 265"/>
        <xdr:cNvSpPr txBox="1"/>
      </xdr:nvSpPr>
      <xdr:spPr>
        <a:xfrm>
          <a:off x="12623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70757</xdr:rowOff>
    </xdr:from>
    <xdr:to>
      <xdr:col>24</xdr:col>
      <xdr:colOff>82550</xdr:colOff>
      <xdr:row>57</xdr:row>
      <xdr:rowOff>907</xdr:rowOff>
    </xdr:to>
    <xdr:sp macro="" textlink="">
      <xdr:nvSpPr>
        <xdr:cNvPr id="272" name="円/楕円 271"/>
        <xdr:cNvSpPr/>
      </xdr:nvSpPr>
      <xdr:spPr>
        <a:xfrm>
          <a:off x="16459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87284</xdr:rowOff>
    </xdr:from>
    <xdr:ext cx="762000" cy="259045"/>
    <xdr:sp macro="" textlink="">
      <xdr:nvSpPr>
        <xdr:cNvPr id="273" name="その他該当値テキスト"/>
        <xdr:cNvSpPr txBox="1"/>
      </xdr:nvSpPr>
      <xdr:spPr>
        <a:xfrm>
          <a:off x="165989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166007</xdr:rowOff>
    </xdr:from>
    <xdr:to>
      <xdr:col>22</xdr:col>
      <xdr:colOff>615950</xdr:colOff>
      <xdr:row>56</xdr:row>
      <xdr:rowOff>96157</xdr:rowOff>
    </xdr:to>
    <xdr:sp macro="" textlink="">
      <xdr:nvSpPr>
        <xdr:cNvPr id="274" name="円/楕円 273"/>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106334</xdr:rowOff>
    </xdr:from>
    <xdr:ext cx="736600" cy="259045"/>
    <xdr:sp macro="" textlink="">
      <xdr:nvSpPr>
        <xdr:cNvPr id="275" name="テキスト ボックス 274"/>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144235</xdr:rowOff>
    </xdr:from>
    <xdr:to>
      <xdr:col>21</xdr:col>
      <xdr:colOff>412750</xdr:colOff>
      <xdr:row>56</xdr:row>
      <xdr:rowOff>74385</xdr:rowOff>
    </xdr:to>
    <xdr:sp macro="" textlink="">
      <xdr:nvSpPr>
        <xdr:cNvPr id="276" name="円/楕円 275"/>
        <xdr:cNvSpPr/>
      </xdr:nvSpPr>
      <xdr:spPr>
        <a:xfrm>
          <a:off x="14732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84562</xdr:rowOff>
    </xdr:from>
    <xdr:ext cx="762000" cy="259045"/>
    <xdr:sp macro="" textlink="">
      <xdr:nvSpPr>
        <xdr:cNvPr id="277" name="テキスト ボックス 276"/>
        <xdr:cNvSpPr txBox="1"/>
      </xdr:nvSpPr>
      <xdr:spPr>
        <a:xfrm>
          <a:off x="14401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100693</xdr:rowOff>
    </xdr:from>
    <xdr:to>
      <xdr:col>20</xdr:col>
      <xdr:colOff>209550</xdr:colOff>
      <xdr:row>56</xdr:row>
      <xdr:rowOff>30843</xdr:rowOff>
    </xdr:to>
    <xdr:sp macro="" textlink="">
      <xdr:nvSpPr>
        <xdr:cNvPr id="278" name="円/楕円 277"/>
        <xdr:cNvSpPr/>
      </xdr:nvSpPr>
      <xdr:spPr>
        <a:xfrm>
          <a:off x="13843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41020</xdr:rowOff>
    </xdr:from>
    <xdr:ext cx="762000" cy="259045"/>
    <xdr:sp macro="" textlink="">
      <xdr:nvSpPr>
        <xdr:cNvPr id="279" name="テキスト ボックス 278"/>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35378</xdr:rowOff>
    </xdr:from>
    <xdr:to>
      <xdr:col>19</xdr:col>
      <xdr:colOff>6350</xdr:colOff>
      <xdr:row>55</xdr:row>
      <xdr:rowOff>136978</xdr:rowOff>
    </xdr:to>
    <xdr:sp macro="" textlink="">
      <xdr:nvSpPr>
        <xdr:cNvPr id="280" name="円/楕円 279"/>
        <xdr:cNvSpPr/>
      </xdr:nvSpPr>
      <xdr:spPr>
        <a:xfrm>
          <a:off x="12954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121755</xdr:rowOff>
    </xdr:from>
    <xdr:ext cx="762000" cy="259045"/>
    <xdr:sp macro="" textlink="">
      <xdr:nvSpPr>
        <xdr:cNvPr id="281" name="テキスト ボックス 280"/>
        <xdr:cNvSpPr txBox="1"/>
      </xdr:nvSpPr>
      <xdr:spPr>
        <a:xfrm>
          <a:off x="12623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数値は</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％で、類似団体平均を下回っている。これは当市がし尿処理やごみ処理等を単独で行っており、一部事務組合加入に伴う負担金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少ないためである。このことは逆に、人件費や物件費が、経費に対して占める割合が高くなる要因ともなっている。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年度からの増加要因としては、</a:t>
          </a:r>
          <a:r>
            <a:rPr kumimoji="1" lang="ja-JP" altLang="ja-JP" sz="1100">
              <a:solidFill>
                <a:schemeClr val="dk1"/>
              </a:solidFill>
              <a:effectLst/>
              <a:latin typeface="+mn-lt"/>
              <a:ea typeface="+mn-ea"/>
              <a:cs typeface="+mn-cs"/>
            </a:rPr>
            <a:t>常備消防の広域化により、</a:t>
          </a:r>
          <a:r>
            <a:rPr kumimoji="1" lang="ja-JP" altLang="en-US" sz="1100">
              <a:solidFill>
                <a:schemeClr val="dk1"/>
              </a:solidFill>
              <a:effectLst/>
              <a:latin typeface="+mn-lt"/>
              <a:ea typeface="+mn-ea"/>
              <a:cs typeface="+mn-cs"/>
            </a:rPr>
            <a:t>新たに負担金が発生した事によるものである。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165100</xdr:rowOff>
    </xdr:from>
    <xdr:to>
      <xdr:col>24</xdr:col>
      <xdr:colOff>31750</xdr:colOff>
      <xdr:row>41</xdr:row>
      <xdr:rowOff>48078</xdr:rowOff>
    </xdr:to>
    <xdr:cxnSp macro="">
      <xdr:nvCxnSpPr>
        <xdr:cNvPr id="311" name="直線コネクタ 310"/>
        <xdr:cNvCxnSpPr/>
      </xdr:nvCxnSpPr>
      <xdr:spPr>
        <a:xfrm flipV="1">
          <a:off x="16510000" y="5651500"/>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20155</xdr:rowOff>
    </xdr:from>
    <xdr:ext cx="762000" cy="259045"/>
    <xdr:sp macro="" textlink="">
      <xdr:nvSpPr>
        <xdr:cNvPr id="312" name="補助費等最小値テキスト"/>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23</xdr:col>
      <xdr:colOff>628650</xdr:colOff>
      <xdr:row>41</xdr:row>
      <xdr:rowOff>48078</xdr:rowOff>
    </xdr:from>
    <xdr:to>
      <xdr:col>24</xdr:col>
      <xdr:colOff>120650</xdr:colOff>
      <xdr:row>41</xdr:row>
      <xdr:rowOff>48078</xdr:rowOff>
    </xdr:to>
    <xdr:cxnSp macro="">
      <xdr:nvCxnSpPr>
        <xdr:cNvPr id="313" name="直線コネクタ 312"/>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80027</xdr:rowOff>
    </xdr:from>
    <xdr:ext cx="762000" cy="259045"/>
    <xdr:sp macro="" textlink="">
      <xdr:nvSpPr>
        <xdr:cNvPr id="314"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32</xdr:row>
      <xdr:rowOff>165100</xdr:rowOff>
    </xdr:from>
    <xdr:to>
      <xdr:col>24</xdr:col>
      <xdr:colOff>120650</xdr:colOff>
      <xdr:row>32</xdr:row>
      <xdr:rowOff>165100</xdr:rowOff>
    </xdr:to>
    <xdr:cxnSp macro="">
      <xdr:nvCxnSpPr>
        <xdr:cNvPr id="315" name="直線コネクタ 314"/>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34472</xdr:rowOff>
    </xdr:from>
    <xdr:to>
      <xdr:col>24</xdr:col>
      <xdr:colOff>31750</xdr:colOff>
      <xdr:row>35</xdr:row>
      <xdr:rowOff>118836</xdr:rowOff>
    </xdr:to>
    <xdr:cxnSp macro="">
      <xdr:nvCxnSpPr>
        <xdr:cNvPr id="316" name="直線コネクタ 315"/>
        <xdr:cNvCxnSpPr/>
      </xdr:nvCxnSpPr>
      <xdr:spPr>
        <a:xfrm>
          <a:off x="15671800" y="5520872"/>
          <a:ext cx="838200" cy="59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132642</xdr:rowOff>
    </xdr:from>
    <xdr:ext cx="762000" cy="259045"/>
    <xdr:sp macro="" textlink="">
      <xdr:nvSpPr>
        <xdr:cNvPr id="317" name="補助費等平均値テキスト"/>
        <xdr:cNvSpPr txBox="1"/>
      </xdr:nvSpPr>
      <xdr:spPr>
        <a:xfrm>
          <a:off x="16598900" y="6476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160565</xdr:rowOff>
    </xdr:from>
    <xdr:to>
      <xdr:col>24</xdr:col>
      <xdr:colOff>82550</xdr:colOff>
      <xdr:row>38</xdr:row>
      <xdr:rowOff>90715</xdr:rowOff>
    </xdr:to>
    <xdr:sp macro="" textlink="">
      <xdr:nvSpPr>
        <xdr:cNvPr id="318" name="フローチャート : 判断 317"/>
        <xdr:cNvSpPr/>
      </xdr:nvSpPr>
      <xdr:spPr>
        <a:xfrm>
          <a:off x="164592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34472</xdr:rowOff>
    </xdr:from>
    <xdr:to>
      <xdr:col>22</xdr:col>
      <xdr:colOff>565150</xdr:colOff>
      <xdr:row>32</xdr:row>
      <xdr:rowOff>34472</xdr:rowOff>
    </xdr:to>
    <xdr:cxnSp macro="">
      <xdr:nvCxnSpPr>
        <xdr:cNvPr id="319" name="直線コネクタ 318"/>
        <xdr:cNvCxnSpPr/>
      </xdr:nvCxnSpPr>
      <xdr:spPr>
        <a:xfrm>
          <a:off x="14782800" y="5520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20" name="フローチャート : 判断 319"/>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21" name="テキスト ボックス 320"/>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23586</xdr:rowOff>
    </xdr:from>
    <xdr:to>
      <xdr:col>21</xdr:col>
      <xdr:colOff>361950</xdr:colOff>
      <xdr:row>32</xdr:row>
      <xdr:rowOff>34472</xdr:rowOff>
    </xdr:to>
    <xdr:cxnSp macro="">
      <xdr:nvCxnSpPr>
        <xdr:cNvPr id="322" name="直線コネクタ 321"/>
        <xdr:cNvCxnSpPr/>
      </xdr:nvCxnSpPr>
      <xdr:spPr>
        <a:xfrm>
          <a:off x="13893800" y="55099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40822</xdr:rowOff>
    </xdr:from>
    <xdr:to>
      <xdr:col>21</xdr:col>
      <xdr:colOff>412750</xdr:colOff>
      <xdr:row>37</xdr:row>
      <xdr:rowOff>142422</xdr:rowOff>
    </xdr:to>
    <xdr:sp macro="" textlink="">
      <xdr:nvSpPr>
        <xdr:cNvPr id="323" name="フローチャート : 判断 322"/>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127199</xdr:rowOff>
    </xdr:from>
    <xdr:ext cx="762000" cy="259045"/>
    <xdr:sp macro="" textlink="">
      <xdr:nvSpPr>
        <xdr:cNvPr id="324" name="テキスト ボックス 323"/>
        <xdr:cNvSpPr txBox="1"/>
      </xdr:nvSpPr>
      <xdr:spPr>
        <a:xfrm>
          <a:off x="14401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23586</xdr:rowOff>
    </xdr:from>
    <xdr:to>
      <xdr:col>20</xdr:col>
      <xdr:colOff>158750</xdr:colOff>
      <xdr:row>32</xdr:row>
      <xdr:rowOff>67128</xdr:rowOff>
    </xdr:to>
    <xdr:cxnSp macro="">
      <xdr:nvCxnSpPr>
        <xdr:cNvPr id="325" name="直線コネクタ 324"/>
        <xdr:cNvCxnSpPr/>
      </xdr:nvCxnSpPr>
      <xdr:spPr>
        <a:xfrm flipV="1">
          <a:off x="13004800" y="55099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29936</xdr:rowOff>
    </xdr:from>
    <xdr:to>
      <xdr:col>20</xdr:col>
      <xdr:colOff>209550</xdr:colOff>
      <xdr:row>37</xdr:row>
      <xdr:rowOff>131536</xdr:rowOff>
    </xdr:to>
    <xdr:sp macro="" textlink="">
      <xdr:nvSpPr>
        <xdr:cNvPr id="326" name="フローチャート : 判断 325"/>
        <xdr:cNvSpPr/>
      </xdr:nvSpPr>
      <xdr:spPr>
        <a:xfrm>
          <a:off x="13843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116312</xdr:rowOff>
    </xdr:from>
    <xdr:ext cx="762000" cy="259045"/>
    <xdr:sp macro="" textlink="">
      <xdr:nvSpPr>
        <xdr:cNvPr id="327" name="テキスト ボックス 326"/>
        <xdr:cNvSpPr txBox="1"/>
      </xdr:nvSpPr>
      <xdr:spPr>
        <a:xfrm>
          <a:off x="13512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29936</xdr:rowOff>
    </xdr:from>
    <xdr:to>
      <xdr:col>19</xdr:col>
      <xdr:colOff>6350</xdr:colOff>
      <xdr:row>37</xdr:row>
      <xdr:rowOff>131536</xdr:rowOff>
    </xdr:to>
    <xdr:sp macro="" textlink="">
      <xdr:nvSpPr>
        <xdr:cNvPr id="328" name="フローチャート : 判断 327"/>
        <xdr:cNvSpPr/>
      </xdr:nvSpPr>
      <xdr:spPr>
        <a:xfrm>
          <a:off x="12954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116312</xdr:rowOff>
    </xdr:from>
    <xdr:ext cx="762000" cy="259045"/>
    <xdr:sp macro="" textlink="">
      <xdr:nvSpPr>
        <xdr:cNvPr id="329" name="テキスト ボックス 328"/>
        <xdr:cNvSpPr txBox="1"/>
      </xdr:nvSpPr>
      <xdr:spPr>
        <a:xfrm>
          <a:off x="12623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68036</xdr:rowOff>
    </xdr:from>
    <xdr:to>
      <xdr:col>24</xdr:col>
      <xdr:colOff>82550</xdr:colOff>
      <xdr:row>35</xdr:row>
      <xdr:rowOff>169636</xdr:rowOff>
    </xdr:to>
    <xdr:sp macro="" textlink="">
      <xdr:nvSpPr>
        <xdr:cNvPr id="335" name="円/楕円 334"/>
        <xdr:cNvSpPr/>
      </xdr:nvSpPr>
      <xdr:spPr>
        <a:xfrm>
          <a:off x="16459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84563</xdr:rowOff>
    </xdr:from>
    <xdr:ext cx="762000" cy="259045"/>
    <xdr:sp macro="" textlink="">
      <xdr:nvSpPr>
        <xdr:cNvPr id="336" name="補助費等該当値テキスト"/>
        <xdr:cNvSpPr txBox="1"/>
      </xdr:nvSpPr>
      <xdr:spPr>
        <a:xfrm>
          <a:off x="16598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514350</xdr:colOff>
      <xdr:row>31</xdr:row>
      <xdr:rowOff>155122</xdr:rowOff>
    </xdr:from>
    <xdr:to>
      <xdr:col>22</xdr:col>
      <xdr:colOff>615950</xdr:colOff>
      <xdr:row>32</xdr:row>
      <xdr:rowOff>85272</xdr:rowOff>
    </xdr:to>
    <xdr:sp macro="" textlink="">
      <xdr:nvSpPr>
        <xdr:cNvPr id="337" name="円/楕円 336"/>
        <xdr:cNvSpPr/>
      </xdr:nvSpPr>
      <xdr:spPr>
        <a:xfrm>
          <a:off x="15621000" y="547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30</xdr:row>
      <xdr:rowOff>95449</xdr:rowOff>
    </xdr:from>
    <xdr:ext cx="736600" cy="259045"/>
    <xdr:sp macro="" textlink="">
      <xdr:nvSpPr>
        <xdr:cNvPr id="338" name="テキスト ボックス 337"/>
        <xdr:cNvSpPr txBox="1"/>
      </xdr:nvSpPr>
      <xdr:spPr>
        <a:xfrm>
          <a:off x="15290800" y="523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21</xdr:col>
      <xdr:colOff>311150</xdr:colOff>
      <xdr:row>31</xdr:row>
      <xdr:rowOff>155122</xdr:rowOff>
    </xdr:from>
    <xdr:to>
      <xdr:col>21</xdr:col>
      <xdr:colOff>412750</xdr:colOff>
      <xdr:row>32</xdr:row>
      <xdr:rowOff>85272</xdr:rowOff>
    </xdr:to>
    <xdr:sp macro="" textlink="">
      <xdr:nvSpPr>
        <xdr:cNvPr id="339" name="円/楕円 338"/>
        <xdr:cNvSpPr/>
      </xdr:nvSpPr>
      <xdr:spPr>
        <a:xfrm>
          <a:off x="14732000" y="547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30</xdr:row>
      <xdr:rowOff>95449</xdr:rowOff>
    </xdr:from>
    <xdr:ext cx="762000" cy="259045"/>
    <xdr:sp macro="" textlink="">
      <xdr:nvSpPr>
        <xdr:cNvPr id="340" name="テキスト ボックス 339"/>
        <xdr:cNvSpPr txBox="1"/>
      </xdr:nvSpPr>
      <xdr:spPr>
        <a:xfrm>
          <a:off x="14401800" y="52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20</xdr:col>
      <xdr:colOff>107950</xdr:colOff>
      <xdr:row>31</xdr:row>
      <xdr:rowOff>144236</xdr:rowOff>
    </xdr:from>
    <xdr:to>
      <xdr:col>20</xdr:col>
      <xdr:colOff>209550</xdr:colOff>
      <xdr:row>32</xdr:row>
      <xdr:rowOff>74386</xdr:rowOff>
    </xdr:to>
    <xdr:sp macro="" textlink="">
      <xdr:nvSpPr>
        <xdr:cNvPr id="341" name="円/楕円 340"/>
        <xdr:cNvSpPr/>
      </xdr:nvSpPr>
      <xdr:spPr>
        <a:xfrm>
          <a:off x="13843000" y="545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30</xdr:row>
      <xdr:rowOff>84563</xdr:rowOff>
    </xdr:from>
    <xdr:ext cx="762000" cy="259045"/>
    <xdr:sp macro="" textlink="">
      <xdr:nvSpPr>
        <xdr:cNvPr id="342" name="テキスト ボックス 341"/>
        <xdr:cNvSpPr txBox="1"/>
      </xdr:nvSpPr>
      <xdr:spPr>
        <a:xfrm>
          <a:off x="13512800" y="522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16328</xdr:rowOff>
    </xdr:from>
    <xdr:to>
      <xdr:col>19</xdr:col>
      <xdr:colOff>6350</xdr:colOff>
      <xdr:row>32</xdr:row>
      <xdr:rowOff>117928</xdr:rowOff>
    </xdr:to>
    <xdr:sp macro="" textlink="">
      <xdr:nvSpPr>
        <xdr:cNvPr id="343" name="円/楕円 342"/>
        <xdr:cNvSpPr/>
      </xdr:nvSpPr>
      <xdr:spPr>
        <a:xfrm>
          <a:off x="12954000" y="550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30</xdr:row>
      <xdr:rowOff>128105</xdr:rowOff>
    </xdr:from>
    <xdr:ext cx="762000" cy="259045"/>
    <xdr:sp macro="" textlink="">
      <xdr:nvSpPr>
        <xdr:cNvPr id="344" name="テキスト ボックス 343"/>
        <xdr:cNvSpPr txBox="1"/>
      </xdr:nvSpPr>
      <xdr:spPr>
        <a:xfrm>
          <a:off x="12623800" y="52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数値は</a:t>
          </a:r>
          <a:r>
            <a:rPr kumimoji="1" lang="en-US" altLang="ja-JP" sz="1100">
              <a:solidFill>
                <a:schemeClr val="dk1"/>
              </a:solidFill>
              <a:effectLst/>
              <a:latin typeface="+mn-lt"/>
              <a:ea typeface="+mn-ea"/>
              <a:cs typeface="+mn-cs"/>
            </a:rPr>
            <a:t>22.6</a:t>
          </a:r>
          <a:r>
            <a:rPr kumimoji="1" lang="ja-JP" altLang="ja-JP" sz="1100">
              <a:solidFill>
                <a:schemeClr val="dk1"/>
              </a:solidFill>
              <a:effectLst/>
              <a:latin typeface="+mn-lt"/>
              <a:ea typeface="+mn-ea"/>
              <a:cs typeface="+mn-cs"/>
            </a:rPr>
            <a:t>％で類似団体平均を上回っている。これについては平成</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年度にかけて実施したごみ処理施設建設に伴い発行した起債の償還が平成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から始まり、起債の償還額が多い状況にあるためである。今後も厳しい見通しとなるが、施設の老朽化に伴う耐震化、統廃合などの建設事業にかかる起債も見込まれるため、中長期的な見通しのもと計画的に事業を行い、起債の発行を抑制することで、比率の改善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120650</xdr:rowOff>
    </xdr:from>
    <xdr:to>
      <xdr:col>7</xdr:col>
      <xdr:colOff>15875</xdr:colOff>
      <xdr:row>82</xdr:row>
      <xdr:rowOff>63500</xdr:rowOff>
    </xdr:to>
    <xdr:cxnSp macro="">
      <xdr:nvCxnSpPr>
        <xdr:cNvPr id="372" name="直線コネクタ 371"/>
        <xdr:cNvCxnSpPr/>
      </xdr:nvCxnSpPr>
      <xdr:spPr>
        <a:xfrm flipV="1">
          <a:off x="4826000" y="12636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35577</xdr:rowOff>
    </xdr:from>
    <xdr:ext cx="762000" cy="259045"/>
    <xdr:sp macro="" textlink="">
      <xdr:nvSpPr>
        <xdr:cNvPr id="373" name="公債費最小値テキスト"/>
        <xdr:cNvSpPr txBox="1"/>
      </xdr:nvSpPr>
      <xdr:spPr>
        <a:xfrm>
          <a:off x="4914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82</xdr:row>
      <xdr:rowOff>63500</xdr:rowOff>
    </xdr:from>
    <xdr:to>
      <xdr:col>7</xdr:col>
      <xdr:colOff>104775</xdr:colOff>
      <xdr:row>82</xdr:row>
      <xdr:rowOff>63500</xdr:rowOff>
    </xdr:to>
    <xdr:cxnSp macro="">
      <xdr:nvCxnSpPr>
        <xdr:cNvPr id="374" name="直線コネクタ 373"/>
        <xdr:cNvCxnSpPr/>
      </xdr:nvCxnSpPr>
      <xdr:spPr>
        <a:xfrm>
          <a:off x="4737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35577</xdr:rowOff>
    </xdr:from>
    <xdr:ext cx="762000" cy="259045"/>
    <xdr:sp macro="" textlink="">
      <xdr:nvSpPr>
        <xdr:cNvPr id="375" name="公債費最大値テキスト"/>
        <xdr:cNvSpPr txBox="1"/>
      </xdr:nvSpPr>
      <xdr:spPr>
        <a:xfrm>
          <a:off x="49149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6</xdr:col>
      <xdr:colOff>612775</xdr:colOff>
      <xdr:row>73</xdr:row>
      <xdr:rowOff>120650</xdr:rowOff>
    </xdr:from>
    <xdr:to>
      <xdr:col>7</xdr:col>
      <xdr:colOff>104775</xdr:colOff>
      <xdr:row>73</xdr:row>
      <xdr:rowOff>120650</xdr:rowOff>
    </xdr:to>
    <xdr:cxnSp macro="">
      <xdr:nvCxnSpPr>
        <xdr:cNvPr id="376" name="直線コネクタ 375"/>
        <xdr:cNvCxnSpPr/>
      </xdr:nvCxnSpPr>
      <xdr:spPr>
        <a:xfrm>
          <a:off x="4737100" y="1263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95250</xdr:rowOff>
    </xdr:from>
    <xdr:to>
      <xdr:col>7</xdr:col>
      <xdr:colOff>15875</xdr:colOff>
      <xdr:row>80</xdr:row>
      <xdr:rowOff>139700</xdr:rowOff>
    </xdr:to>
    <xdr:cxnSp macro="">
      <xdr:nvCxnSpPr>
        <xdr:cNvPr id="377" name="直線コネクタ 376"/>
        <xdr:cNvCxnSpPr/>
      </xdr:nvCxnSpPr>
      <xdr:spPr>
        <a:xfrm>
          <a:off x="3987800" y="136398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35577</xdr:rowOff>
    </xdr:from>
    <xdr:ext cx="762000" cy="259045"/>
    <xdr:sp macro="" textlink="">
      <xdr:nvSpPr>
        <xdr:cNvPr id="378"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79" name="フローチャート : 判断 378"/>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95250</xdr:rowOff>
    </xdr:from>
    <xdr:to>
      <xdr:col>5</xdr:col>
      <xdr:colOff>549275</xdr:colOff>
      <xdr:row>79</xdr:row>
      <xdr:rowOff>158750</xdr:rowOff>
    </xdr:to>
    <xdr:cxnSp macro="">
      <xdr:nvCxnSpPr>
        <xdr:cNvPr id="380" name="直線コネクタ 379"/>
        <xdr:cNvCxnSpPr/>
      </xdr:nvCxnSpPr>
      <xdr:spPr>
        <a:xfrm flipV="1">
          <a:off x="3098800" y="13639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165100</xdr:rowOff>
    </xdr:from>
    <xdr:to>
      <xdr:col>5</xdr:col>
      <xdr:colOff>600075</xdr:colOff>
      <xdr:row>77</xdr:row>
      <xdr:rowOff>95250</xdr:rowOff>
    </xdr:to>
    <xdr:sp macro="" textlink="">
      <xdr:nvSpPr>
        <xdr:cNvPr id="381" name="フローチャート : 判断 380"/>
        <xdr:cNvSpPr/>
      </xdr:nvSpPr>
      <xdr:spPr>
        <a:xfrm>
          <a:off x="3937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105427</xdr:rowOff>
    </xdr:from>
    <xdr:ext cx="736600" cy="259045"/>
    <xdr:sp macro="" textlink="">
      <xdr:nvSpPr>
        <xdr:cNvPr id="382" name="テキスト ボックス 381"/>
        <xdr:cNvSpPr txBox="1"/>
      </xdr:nvSpPr>
      <xdr:spPr>
        <a:xfrm>
          <a:off x="3606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158750</xdr:rowOff>
    </xdr:from>
    <xdr:to>
      <xdr:col>4</xdr:col>
      <xdr:colOff>346075</xdr:colOff>
      <xdr:row>80</xdr:row>
      <xdr:rowOff>114300</xdr:rowOff>
    </xdr:to>
    <xdr:cxnSp macro="">
      <xdr:nvCxnSpPr>
        <xdr:cNvPr id="383" name="直線コネクタ 382"/>
        <xdr:cNvCxnSpPr/>
      </xdr:nvCxnSpPr>
      <xdr:spPr>
        <a:xfrm flipV="1">
          <a:off x="2209800" y="13703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57150</xdr:rowOff>
    </xdr:from>
    <xdr:to>
      <xdr:col>4</xdr:col>
      <xdr:colOff>396875</xdr:colOff>
      <xdr:row>77</xdr:row>
      <xdr:rowOff>158750</xdr:rowOff>
    </xdr:to>
    <xdr:sp macro="" textlink="">
      <xdr:nvSpPr>
        <xdr:cNvPr id="384" name="フローチャート : 判断 383"/>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168927</xdr:rowOff>
    </xdr:from>
    <xdr:ext cx="762000" cy="259045"/>
    <xdr:sp macro="" textlink="">
      <xdr:nvSpPr>
        <xdr:cNvPr id="385" name="テキスト ボックス 384"/>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114300</xdr:rowOff>
    </xdr:from>
    <xdr:to>
      <xdr:col>3</xdr:col>
      <xdr:colOff>142875</xdr:colOff>
      <xdr:row>80</xdr:row>
      <xdr:rowOff>165100</xdr:rowOff>
    </xdr:to>
    <xdr:cxnSp macro="">
      <xdr:nvCxnSpPr>
        <xdr:cNvPr id="386" name="直線コネクタ 385"/>
        <xdr:cNvCxnSpPr/>
      </xdr:nvCxnSpPr>
      <xdr:spPr>
        <a:xfrm flipV="1">
          <a:off x="1320800" y="13830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120650</xdr:rowOff>
    </xdr:from>
    <xdr:to>
      <xdr:col>3</xdr:col>
      <xdr:colOff>193675</xdr:colOff>
      <xdr:row>78</xdr:row>
      <xdr:rowOff>50800</xdr:rowOff>
    </xdr:to>
    <xdr:sp macro="" textlink="">
      <xdr:nvSpPr>
        <xdr:cNvPr id="387" name="フローチャート : 判断 386"/>
        <xdr:cNvSpPr/>
      </xdr:nvSpPr>
      <xdr:spPr>
        <a:xfrm>
          <a:off x="21590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60977</xdr:rowOff>
    </xdr:from>
    <xdr:ext cx="762000" cy="259045"/>
    <xdr:sp macro="" textlink="">
      <xdr:nvSpPr>
        <xdr:cNvPr id="388" name="テキスト ボックス 387"/>
        <xdr:cNvSpPr txBox="1"/>
      </xdr:nvSpPr>
      <xdr:spPr>
        <a:xfrm>
          <a:off x="1828800" y="1309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95250</xdr:rowOff>
    </xdr:from>
    <xdr:to>
      <xdr:col>1</xdr:col>
      <xdr:colOff>676275</xdr:colOff>
      <xdr:row>78</xdr:row>
      <xdr:rowOff>25400</xdr:rowOff>
    </xdr:to>
    <xdr:sp macro="" textlink="">
      <xdr:nvSpPr>
        <xdr:cNvPr id="389" name="フローチャート : 判断 388"/>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35577</xdr:rowOff>
    </xdr:from>
    <xdr:ext cx="762000" cy="259045"/>
    <xdr:sp macro="" textlink="">
      <xdr:nvSpPr>
        <xdr:cNvPr id="390" name="テキスト ボックス 389"/>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88900</xdr:rowOff>
    </xdr:from>
    <xdr:to>
      <xdr:col>7</xdr:col>
      <xdr:colOff>66675</xdr:colOff>
      <xdr:row>81</xdr:row>
      <xdr:rowOff>19050</xdr:rowOff>
    </xdr:to>
    <xdr:sp macro="" textlink="">
      <xdr:nvSpPr>
        <xdr:cNvPr id="396" name="円/楕円 395"/>
        <xdr:cNvSpPr/>
      </xdr:nvSpPr>
      <xdr:spPr>
        <a:xfrm>
          <a:off x="4775200" y="138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60977</xdr:rowOff>
    </xdr:from>
    <xdr:ext cx="762000" cy="259045"/>
    <xdr:sp macro="" textlink="">
      <xdr:nvSpPr>
        <xdr:cNvPr id="397" name="公債費該当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44450</xdr:rowOff>
    </xdr:from>
    <xdr:to>
      <xdr:col>5</xdr:col>
      <xdr:colOff>600075</xdr:colOff>
      <xdr:row>79</xdr:row>
      <xdr:rowOff>146050</xdr:rowOff>
    </xdr:to>
    <xdr:sp macro="" textlink="">
      <xdr:nvSpPr>
        <xdr:cNvPr id="398" name="円/楕円 397"/>
        <xdr:cNvSpPr/>
      </xdr:nvSpPr>
      <xdr:spPr>
        <a:xfrm>
          <a:off x="3937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130827</xdr:rowOff>
    </xdr:from>
    <xdr:ext cx="736600" cy="259045"/>
    <xdr:sp macro="" textlink="">
      <xdr:nvSpPr>
        <xdr:cNvPr id="399" name="テキスト ボックス 398"/>
        <xdr:cNvSpPr txBox="1"/>
      </xdr:nvSpPr>
      <xdr:spPr>
        <a:xfrm>
          <a:off x="3606800" y="1367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107950</xdr:rowOff>
    </xdr:from>
    <xdr:to>
      <xdr:col>4</xdr:col>
      <xdr:colOff>396875</xdr:colOff>
      <xdr:row>80</xdr:row>
      <xdr:rowOff>38100</xdr:rowOff>
    </xdr:to>
    <xdr:sp macro="" textlink="">
      <xdr:nvSpPr>
        <xdr:cNvPr id="400" name="円/楕円 399"/>
        <xdr:cNvSpPr/>
      </xdr:nvSpPr>
      <xdr:spPr>
        <a:xfrm>
          <a:off x="30480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22877</xdr:rowOff>
    </xdr:from>
    <xdr:ext cx="762000" cy="259045"/>
    <xdr:sp macro="" textlink="">
      <xdr:nvSpPr>
        <xdr:cNvPr id="401" name="テキスト ボックス 400"/>
        <xdr:cNvSpPr txBox="1"/>
      </xdr:nvSpPr>
      <xdr:spPr>
        <a:xfrm>
          <a:off x="27178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63500</xdr:rowOff>
    </xdr:from>
    <xdr:to>
      <xdr:col>3</xdr:col>
      <xdr:colOff>193675</xdr:colOff>
      <xdr:row>80</xdr:row>
      <xdr:rowOff>165100</xdr:rowOff>
    </xdr:to>
    <xdr:sp macro="" textlink="">
      <xdr:nvSpPr>
        <xdr:cNvPr id="402" name="円/楕円 401"/>
        <xdr:cNvSpPr/>
      </xdr:nvSpPr>
      <xdr:spPr>
        <a:xfrm>
          <a:off x="21590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149877</xdr:rowOff>
    </xdr:from>
    <xdr:ext cx="762000" cy="259045"/>
    <xdr:sp macro="" textlink="">
      <xdr:nvSpPr>
        <xdr:cNvPr id="403" name="テキスト ボックス 402"/>
        <xdr:cNvSpPr txBox="1"/>
      </xdr:nvSpPr>
      <xdr:spPr>
        <a:xfrm>
          <a:off x="18288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114300</xdr:rowOff>
    </xdr:from>
    <xdr:to>
      <xdr:col>1</xdr:col>
      <xdr:colOff>676275</xdr:colOff>
      <xdr:row>81</xdr:row>
      <xdr:rowOff>44450</xdr:rowOff>
    </xdr:to>
    <xdr:sp macro="" textlink="">
      <xdr:nvSpPr>
        <xdr:cNvPr id="404" name="円/楕円 403"/>
        <xdr:cNvSpPr/>
      </xdr:nvSpPr>
      <xdr:spPr>
        <a:xfrm>
          <a:off x="127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29227</xdr:rowOff>
    </xdr:from>
    <xdr:ext cx="762000" cy="259045"/>
    <xdr:sp macro="" textlink="">
      <xdr:nvSpPr>
        <xdr:cNvPr id="405" name="テキスト ボックス 404"/>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数値は</a:t>
          </a:r>
          <a:r>
            <a:rPr kumimoji="1" lang="en-US" altLang="ja-JP" sz="1100">
              <a:solidFill>
                <a:schemeClr val="dk1"/>
              </a:solidFill>
              <a:effectLst/>
              <a:latin typeface="+mn-lt"/>
              <a:ea typeface="+mn-ea"/>
              <a:cs typeface="+mn-cs"/>
            </a:rPr>
            <a:t>81.9</a:t>
          </a:r>
          <a:r>
            <a:rPr kumimoji="1" lang="ja-JP" altLang="ja-JP" sz="1100">
              <a:solidFill>
                <a:schemeClr val="dk1"/>
              </a:solidFill>
              <a:effectLst/>
              <a:latin typeface="+mn-lt"/>
              <a:ea typeface="+mn-ea"/>
              <a:cs typeface="+mn-cs"/>
            </a:rPr>
            <a:t>％で類似団体平均を上回っている。当市においてはし尿処理、ごみ処理等を単独で行っており、公立保育所も</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箇所運営しているため、人件費や物件費が高い要因となっている。また、高齢者の増加や障がい者福祉サービスの利用が増えているため、扶助費も高い要因となっている。第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次行財政改革プログラム・アクションプランに基づき、特に人件費・物件費については徹底した経費削減に取り組んでいるところである。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20" name="直線コネクタ 41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1" name="テキスト ボックス 42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2" name="直線コネクタ 42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3" name="テキスト ボックス 42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4" name="直線コネクタ 42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5" name="テキスト ボックス 42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6" name="直線コネクタ 42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7" name="テキスト ボックス 42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90424</xdr:rowOff>
    </xdr:from>
    <xdr:to>
      <xdr:col>24</xdr:col>
      <xdr:colOff>31750</xdr:colOff>
      <xdr:row>81</xdr:row>
      <xdr:rowOff>24130</xdr:rowOff>
    </xdr:to>
    <xdr:cxnSp macro="">
      <xdr:nvCxnSpPr>
        <xdr:cNvPr id="431" name="直線コネクタ 430"/>
        <xdr:cNvCxnSpPr/>
      </xdr:nvCxnSpPr>
      <xdr:spPr>
        <a:xfrm flipV="1">
          <a:off x="16510000" y="1277772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167657</xdr:rowOff>
    </xdr:from>
    <xdr:ext cx="762000" cy="259045"/>
    <xdr:sp macro="" textlink="">
      <xdr:nvSpPr>
        <xdr:cNvPr id="43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81</xdr:row>
      <xdr:rowOff>24130</xdr:rowOff>
    </xdr:from>
    <xdr:to>
      <xdr:col>24</xdr:col>
      <xdr:colOff>120650</xdr:colOff>
      <xdr:row>81</xdr:row>
      <xdr:rowOff>24130</xdr:rowOff>
    </xdr:to>
    <xdr:cxnSp macro="">
      <xdr:nvCxnSpPr>
        <xdr:cNvPr id="433" name="直線コネクタ 43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5351</xdr:rowOff>
    </xdr:from>
    <xdr:ext cx="762000" cy="259045"/>
    <xdr:sp macro="" textlink="">
      <xdr:nvSpPr>
        <xdr:cNvPr id="434" name="公債費以外最大値テキスト"/>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72.1</a:t>
          </a:r>
          <a:endParaRPr kumimoji="1" lang="ja-JP" altLang="en-US" sz="1000" b="1">
            <a:latin typeface="ＭＳ Ｐゴシック"/>
          </a:endParaRPr>
        </a:p>
      </xdr:txBody>
    </xdr:sp>
    <xdr:clientData/>
  </xdr:oneCellAnchor>
  <xdr:twoCellAnchor>
    <xdr:from>
      <xdr:col>23</xdr:col>
      <xdr:colOff>628650</xdr:colOff>
      <xdr:row>74</xdr:row>
      <xdr:rowOff>90424</xdr:rowOff>
    </xdr:from>
    <xdr:to>
      <xdr:col>24</xdr:col>
      <xdr:colOff>120650</xdr:colOff>
      <xdr:row>74</xdr:row>
      <xdr:rowOff>90424</xdr:rowOff>
    </xdr:to>
    <xdr:cxnSp macro="">
      <xdr:nvCxnSpPr>
        <xdr:cNvPr id="435" name="直線コネクタ 434"/>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97282</xdr:rowOff>
    </xdr:from>
    <xdr:to>
      <xdr:col>24</xdr:col>
      <xdr:colOff>31750</xdr:colOff>
      <xdr:row>79</xdr:row>
      <xdr:rowOff>129287</xdr:rowOff>
    </xdr:to>
    <xdr:cxnSp macro="">
      <xdr:nvCxnSpPr>
        <xdr:cNvPr id="436" name="直線コネクタ 435"/>
        <xdr:cNvCxnSpPr/>
      </xdr:nvCxnSpPr>
      <xdr:spPr>
        <a:xfrm>
          <a:off x="15671800" y="13298932"/>
          <a:ext cx="838200" cy="37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1288</xdr:rowOff>
    </xdr:from>
    <xdr:ext cx="762000" cy="259045"/>
    <xdr:sp macro="" textlink="">
      <xdr:nvSpPr>
        <xdr:cNvPr id="437"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38" name="フローチャート : 判断 437"/>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60706</xdr:rowOff>
    </xdr:from>
    <xdr:to>
      <xdr:col>22</xdr:col>
      <xdr:colOff>565150</xdr:colOff>
      <xdr:row>77</xdr:row>
      <xdr:rowOff>97282</xdr:rowOff>
    </xdr:to>
    <xdr:cxnSp macro="">
      <xdr:nvCxnSpPr>
        <xdr:cNvPr id="439" name="直線コネクタ 438"/>
        <xdr:cNvCxnSpPr/>
      </xdr:nvCxnSpPr>
      <xdr:spPr>
        <a:xfrm>
          <a:off x="14782800" y="132623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44196</xdr:rowOff>
    </xdr:from>
    <xdr:to>
      <xdr:col>22</xdr:col>
      <xdr:colOff>615950</xdr:colOff>
      <xdr:row>76</xdr:row>
      <xdr:rowOff>145796</xdr:rowOff>
    </xdr:to>
    <xdr:sp macro="" textlink="">
      <xdr:nvSpPr>
        <xdr:cNvPr id="440" name="フローチャート : 判断 439"/>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155973</xdr:rowOff>
    </xdr:from>
    <xdr:ext cx="736600" cy="259045"/>
    <xdr:sp macro="" textlink="">
      <xdr:nvSpPr>
        <xdr:cNvPr id="441" name="テキスト ボックス 440"/>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51563</xdr:rowOff>
    </xdr:from>
    <xdr:to>
      <xdr:col>21</xdr:col>
      <xdr:colOff>361950</xdr:colOff>
      <xdr:row>77</xdr:row>
      <xdr:rowOff>60706</xdr:rowOff>
    </xdr:to>
    <xdr:cxnSp macro="">
      <xdr:nvCxnSpPr>
        <xdr:cNvPr id="442" name="直線コネクタ 441"/>
        <xdr:cNvCxnSpPr/>
      </xdr:nvCxnSpPr>
      <xdr:spPr>
        <a:xfrm>
          <a:off x="13893800" y="132532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43" name="フローチャート : 判断 442"/>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57675</xdr:rowOff>
    </xdr:from>
    <xdr:ext cx="762000" cy="259045"/>
    <xdr:sp macro="" textlink="">
      <xdr:nvSpPr>
        <xdr:cNvPr id="444" name="テキスト ボックス 443"/>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xdr:rowOff>
    </xdr:from>
    <xdr:to>
      <xdr:col>20</xdr:col>
      <xdr:colOff>158750</xdr:colOff>
      <xdr:row>77</xdr:row>
      <xdr:rowOff>51563</xdr:rowOff>
    </xdr:to>
    <xdr:cxnSp macro="">
      <xdr:nvCxnSpPr>
        <xdr:cNvPr id="445" name="直線コネクタ 444"/>
        <xdr:cNvCxnSpPr/>
      </xdr:nvCxnSpPr>
      <xdr:spPr>
        <a:xfrm>
          <a:off x="13004800" y="13042900"/>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108204</xdr:rowOff>
    </xdr:from>
    <xdr:to>
      <xdr:col>20</xdr:col>
      <xdr:colOff>209550</xdr:colOff>
      <xdr:row>77</xdr:row>
      <xdr:rowOff>38354</xdr:rowOff>
    </xdr:to>
    <xdr:sp macro="" textlink="">
      <xdr:nvSpPr>
        <xdr:cNvPr id="446" name="フローチャート : 判断 445"/>
        <xdr:cNvSpPr/>
      </xdr:nvSpPr>
      <xdr:spPr>
        <a:xfrm>
          <a:off x="13843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48531</xdr:rowOff>
    </xdr:from>
    <xdr:ext cx="762000" cy="259045"/>
    <xdr:sp macro="" textlink="">
      <xdr:nvSpPr>
        <xdr:cNvPr id="447" name="テキスト ボックス 446"/>
        <xdr:cNvSpPr txBox="1"/>
      </xdr:nvSpPr>
      <xdr:spPr>
        <a:xfrm>
          <a:off x="13512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76.6</a:t>
          </a:r>
          <a:endParaRPr kumimoji="1" lang="ja-JP" altLang="en-US" sz="1000" b="1">
            <a:solidFill>
              <a:srgbClr val="000080"/>
            </a:solidFill>
            <a:latin typeface="ＭＳ Ｐゴシック"/>
          </a:endParaRPr>
        </a:p>
      </xdr:txBody>
    </xdr:sp>
    <xdr:clientData/>
  </xdr:oneCellAnchor>
  <xdr:twoCellAnchor>
    <xdr:from>
      <xdr:col>18</xdr:col>
      <xdr:colOff>590550</xdr:colOff>
      <xdr:row>72</xdr:row>
      <xdr:rowOff>126492</xdr:rowOff>
    </xdr:from>
    <xdr:to>
      <xdr:col>19</xdr:col>
      <xdr:colOff>6350</xdr:colOff>
      <xdr:row>73</xdr:row>
      <xdr:rowOff>56642</xdr:rowOff>
    </xdr:to>
    <xdr:sp macro="" textlink="">
      <xdr:nvSpPr>
        <xdr:cNvPr id="448" name="フローチャート : 判断 447"/>
        <xdr:cNvSpPr/>
      </xdr:nvSpPr>
      <xdr:spPr>
        <a:xfrm>
          <a:off x="12954000" y="1247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66819</xdr:rowOff>
    </xdr:from>
    <xdr:ext cx="762000" cy="259045"/>
    <xdr:sp macro="" textlink="">
      <xdr:nvSpPr>
        <xdr:cNvPr id="449" name="テキスト ボックス 448"/>
        <xdr:cNvSpPr txBox="1"/>
      </xdr:nvSpPr>
      <xdr:spPr>
        <a:xfrm>
          <a:off x="12623800" y="1223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78487</xdr:rowOff>
    </xdr:from>
    <xdr:to>
      <xdr:col>24</xdr:col>
      <xdr:colOff>82550</xdr:colOff>
      <xdr:row>80</xdr:row>
      <xdr:rowOff>8637</xdr:rowOff>
    </xdr:to>
    <xdr:sp macro="" textlink="">
      <xdr:nvSpPr>
        <xdr:cNvPr id="455" name="円/楕円 454"/>
        <xdr:cNvSpPr/>
      </xdr:nvSpPr>
      <xdr:spPr>
        <a:xfrm>
          <a:off x="16459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50564</xdr:rowOff>
    </xdr:from>
    <xdr:ext cx="762000" cy="259045"/>
    <xdr:sp macro="" textlink="">
      <xdr:nvSpPr>
        <xdr:cNvPr id="456" name="公債費以外該当値テキスト"/>
        <xdr:cNvSpPr txBox="1"/>
      </xdr:nvSpPr>
      <xdr:spPr>
        <a:xfrm>
          <a:off x="165989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46482</xdr:rowOff>
    </xdr:from>
    <xdr:to>
      <xdr:col>22</xdr:col>
      <xdr:colOff>615950</xdr:colOff>
      <xdr:row>77</xdr:row>
      <xdr:rowOff>148082</xdr:rowOff>
    </xdr:to>
    <xdr:sp macro="" textlink="">
      <xdr:nvSpPr>
        <xdr:cNvPr id="457" name="円/楕円 456"/>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132859</xdr:rowOff>
    </xdr:from>
    <xdr:ext cx="736600" cy="259045"/>
    <xdr:sp macro="" textlink="">
      <xdr:nvSpPr>
        <xdr:cNvPr id="458" name="テキスト ボックス 457"/>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9906</xdr:rowOff>
    </xdr:from>
    <xdr:to>
      <xdr:col>21</xdr:col>
      <xdr:colOff>412750</xdr:colOff>
      <xdr:row>77</xdr:row>
      <xdr:rowOff>111506</xdr:rowOff>
    </xdr:to>
    <xdr:sp macro="" textlink="">
      <xdr:nvSpPr>
        <xdr:cNvPr id="459" name="円/楕円 458"/>
        <xdr:cNvSpPr/>
      </xdr:nvSpPr>
      <xdr:spPr>
        <a:xfrm>
          <a:off x="14732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96283</xdr:rowOff>
    </xdr:from>
    <xdr:ext cx="762000" cy="259045"/>
    <xdr:sp macro="" textlink="">
      <xdr:nvSpPr>
        <xdr:cNvPr id="460" name="テキスト ボックス 459"/>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763</xdr:rowOff>
    </xdr:from>
    <xdr:to>
      <xdr:col>20</xdr:col>
      <xdr:colOff>209550</xdr:colOff>
      <xdr:row>77</xdr:row>
      <xdr:rowOff>102363</xdr:rowOff>
    </xdr:to>
    <xdr:sp macro="" textlink="">
      <xdr:nvSpPr>
        <xdr:cNvPr id="461" name="円/楕円 460"/>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87140</xdr:rowOff>
    </xdr:from>
    <xdr:ext cx="762000" cy="259045"/>
    <xdr:sp macro="" textlink="">
      <xdr:nvSpPr>
        <xdr:cNvPr id="462" name="テキスト ボックス 461"/>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63" name="円/楕円 462"/>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48277</xdr:rowOff>
    </xdr:from>
    <xdr:ext cx="762000" cy="259045"/>
    <xdr:sp macro="" textlink="">
      <xdr:nvSpPr>
        <xdr:cNvPr id="464" name="テキスト ボックス 463"/>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奈良県桜井市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69286</xdr:rowOff>
    </xdr:from>
    <xdr:to>
      <xdr:col>4</xdr:col>
      <xdr:colOff>1117600</xdr:colOff>
      <xdr:row>19</xdr:row>
      <xdr:rowOff>92832</xdr:rowOff>
    </xdr:to>
    <xdr:cxnSp macro="">
      <xdr:nvCxnSpPr>
        <xdr:cNvPr id="43" name="直線コネクタ 42"/>
        <xdr:cNvCxnSpPr/>
      </xdr:nvCxnSpPr>
      <xdr:spPr bwMode="auto">
        <a:xfrm flipV="1">
          <a:off x="5651500" y="2174311"/>
          <a:ext cx="0" cy="12236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64909</xdr:rowOff>
    </xdr:from>
    <xdr:ext cx="762000" cy="259045"/>
    <xdr:sp macro="" textlink="">
      <xdr:nvSpPr>
        <xdr:cNvPr id="44" name="人口1人当たり決算額の推移最小値テキスト130"/>
        <xdr:cNvSpPr txBox="1"/>
      </xdr:nvSpPr>
      <xdr:spPr>
        <a:xfrm>
          <a:off x="5740400" y="337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61,789</a:t>
          </a:r>
          <a:endParaRPr kumimoji="1" lang="ja-JP" altLang="en-US" sz="1000" b="1">
            <a:latin typeface="ＭＳ Ｐゴシック"/>
          </a:endParaRPr>
        </a:p>
      </xdr:txBody>
    </xdr:sp>
    <xdr:clientData/>
  </xdr:oneCellAnchor>
  <xdr:twoCellAnchor>
    <xdr:from>
      <xdr:col>4</xdr:col>
      <xdr:colOff>1028700</xdr:colOff>
      <xdr:row>19</xdr:row>
      <xdr:rowOff>92832</xdr:rowOff>
    </xdr:from>
    <xdr:to>
      <xdr:col>5</xdr:col>
      <xdr:colOff>73025</xdr:colOff>
      <xdr:row>19</xdr:row>
      <xdr:rowOff>92832</xdr:rowOff>
    </xdr:to>
    <xdr:cxnSp macro="">
      <xdr:nvCxnSpPr>
        <xdr:cNvPr id="45" name="直線コネクタ 44"/>
        <xdr:cNvCxnSpPr/>
      </xdr:nvCxnSpPr>
      <xdr:spPr bwMode="auto">
        <a:xfrm>
          <a:off x="5562600" y="33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155663</xdr:rowOff>
    </xdr:from>
    <xdr:ext cx="762000" cy="259045"/>
    <xdr:sp macro="" textlink="">
      <xdr:nvSpPr>
        <xdr:cNvPr id="46" name="人口1人当たり決算額の推移最大値テキスト130"/>
        <xdr:cNvSpPr txBox="1"/>
      </xdr:nvSpPr>
      <xdr:spPr>
        <a:xfrm>
          <a:off x="5740400" y="191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88,554</a:t>
          </a:r>
          <a:endParaRPr kumimoji="1" lang="ja-JP" altLang="en-US" sz="1000" b="1">
            <a:latin typeface="ＭＳ Ｐゴシック"/>
          </a:endParaRPr>
        </a:p>
      </xdr:txBody>
    </xdr:sp>
    <xdr:clientData/>
  </xdr:oneCellAnchor>
  <xdr:twoCellAnchor>
    <xdr:from>
      <xdr:col>4</xdr:col>
      <xdr:colOff>1028700</xdr:colOff>
      <xdr:row>12</xdr:row>
      <xdr:rowOff>69286</xdr:rowOff>
    </xdr:from>
    <xdr:to>
      <xdr:col>5</xdr:col>
      <xdr:colOff>73025</xdr:colOff>
      <xdr:row>12</xdr:row>
      <xdr:rowOff>69286</xdr:rowOff>
    </xdr:to>
    <xdr:cxnSp macro="">
      <xdr:nvCxnSpPr>
        <xdr:cNvPr id="47" name="直線コネクタ 46"/>
        <xdr:cNvCxnSpPr/>
      </xdr:nvCxnSpPr>
      <xdr:spPr bwMode="auto">
        <a:xfrm>
          <a:off x="5562600" y="2174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94706</xdr:rowOff>
    </xdr:from>
    <xdr:to>
      <xdr:col>4</xdr:col>
      <xdr:colOff>1117600</xdr:colOff>
      <xdr:row>16</xdr:row>
      <xdr:rowOff>42311</xdr:rowOff>
    </xdr:to>
    <xdr:cxnSp macro="">
      <xdr:nvCxnSpPr>
        <xdr:cNvPr id="48" name="直線コネクタ 47"/>
        <xdr:cNvCxnSpPr/>
      </xdr:nvCxnSpPr>
      <xdr:spPr bwMode="auto">
        <a:xfrm flipV="1">
          <a:off x="5003800" y="2542631"/>
          <a:ext cx="647700" cy="290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77203</xdr:rowOff>
    </xdr:from>
    <xdr:ext cx="762000" cy="259045"/>
    <xdr:sp macro="" textlink="">
      <xdr:nvSpPr>
        <xdr:cNvPr id="49" name="人口1人当たり決算額の推移平均値テキスト130"/>
        <xdr:cNvSpPr txBox="1"/>
      </xdr:nvSpPr>
      <xdr:spPr>
        <a:xfrm>
          <a:off x="5740400" y="26965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75,409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105126</xdr:rowOff>
    </xdr:from>
    <xdr:to>
      <xdr:col>5</xdr:col>
      <xdr:colOff>34925</xdr:colOff>
      <xdr:row>16</xdr:row>
      <xdr:rowOff>35276</xdr:rowOff>
    </xdr:to>
    <xdr:sp macro="" textlink="">
      <xdr:nvSpPr>
        <xdr:cNvPr id="50" name="フローチャート : 判断 49"/>
        <xdr:cNvSpPr/>
      </xdr:nvSpPr>
      <xdr:spPr bwMode="auto">
        <a:xfrm>
          <a:off x="5600700" y="2724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165298</xdr:rowOff>
    </xdr:from>
    <xdr:to>
      <xdr:col>4</xdr:col>
      <xdr:colOff>469900</xdr:colOff>
      <xdr:row>16</xdr:row>
      <xdr:rowOff>42311</xdr:rowOff>
    </xdr:to>
    <xdr:cxnSp macro="">
      <xdr:nvCxnSpPr>
        <xdr:cNvPr id="51" name="直線コネクタ 50"/>
        <xdr:cNvCxnSpPr/>
      </xdr:nvCxnSpPr>
      <xdr:spPr bwMode="auto">
        <a:xfrm>
          <a:off x="4305300" y="2784673"/>
          <a:ext cx="698500" cy="48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88438</xdr:rowOff>
    </xdr:from>
    <xdr:to>
      <xdr:col>4</xdr:col>
      <xdr:colOff>520700</xdr:colOff>
      <xdr:row>17</xdr:row>
      <xdr:rowOff>18588</xdr:rowOff>
    </xdr:to>
    <xdr:sp macro="" textlink="">
      <xdr:nvSpPr>
        <xdr:cNvPr id="52" name="フローチャート : 判断 51"/>
        <xdr:cNvSpPr/>
      </xdr:nvSpPr>
      <xdr:spPr bwMode="auto">
        <a:xfrm>
          <a:off x="4953000" y="2879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3365</xdr:rowOff>
    </xdr:from>
    <xdr:ext cx="736600" cy="259045"/>
    <xdr:sp macro="" textlink="">
      <xdr:nvSpPr>
        <xdr:cNvPr id="53" name="テキスト ボックス 52"/>
        <xdr:cNvSpPr txBox="1"/>
      </xdr:nvSpPr>
      <xdr:spPr>
        <a:xfrm>
          <a:off x="4622800" y="2965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72,024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14056</xdr:rowOff>
    </xdr:from>
    <xdr:to>
      <xdr:col>3</xdr:col>
      <xdr:colOff>904875</xdr:colOff>
      <xdr:row>15</xdr:row>
      <xdr:rowOff>165298</xdr:rowOff>
    </xdr:to>
    <xdr:cxnSp macro="">
      <xdr:nvCxnSpPr>
        <xdr:cNvPr id="54" name="直線コネクタ 53"/>
        <xdr:cNvCxnSpPr/>
      </xdr:nvCxnSpPr>
      <xdr:spPr bwMode="auto">
        <a:xfrm>
          <a:off x="3606800" y="2633431"/>
          <a:ext cx="698500" cy="151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10531</xdr:rowOff>
    </xdr:from>
    <xdr:to>
      <xdr:col>3</xdr:col>
      <xdr:colOff>955675</xdr:colOff>
      <xdr:row>16</xdr:row>
      <xdr:rowOff>112131</xdr:rowOff>
    </xdr:to>
    <xdr:sp macro="" textlink="">
      <xdr:nvSpPr>
        <xdr:cNvPr id="55" name="フローチャート : 判断 54"/>
        <xdr:cNvSpPr/>
      </xdr:nvSpPr>
      <xdr:spPr bwMode="auto">
        <a:xfrm>
          <a:off x="4254500" y="2801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96908</xdr:rowOff>
    </xdr:from>
    <xdr:ext cx="762000" cy="259045"/>
    <xdr:sp macro="" textlink="">
      <xdr:nvSpPr>
        <xdr:cNvPr id="56" name="テキスト ボックス 55"/>
        <xdr:cNvSpPr txBox="1"/>
      </xdr:nvSpPr>
      <xdr:spPr>
        <a:xfrm>
          <a:off x="3924300" y="2887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73,728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14056</xdr:rowOff>
    </xdr:from>
    <xdr:to>
      <xdr:col>3</xdr:col>
      <xdr:colOff>206375</xdr:colOff>
      <xdr:row>15</xdr:row>
      <xdr:rowOff>87163</xdr:rowOff>
    </xdr:to>
    <xdr:cxnSp macro="">
      <xdr:nvCxnSpPr>
        <xdr:cNvPr id="57" name="直線コネクタ 56"/>
        <xdr:cNvCxnSpPr/>
      </xdr:nvCxnSpPr>
      <xdr:spPr bwMode="auto">
        <a:xfrm flipV="1">
          <a:off x="2908300" y="2633431"/>
          <a:ext cx="698500" cy="73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94839</xdr:rowOff>
    </xdr:from>
    <xdr:to>
      <xdr:col>3</xdr:col>
      <xdr:colOff>257175</xdr:colOff>
      <xdr:row>16</xdr:row>
      <xdr:rowOff>24989</xdr:rowOff>
    </xdr:to>
    <xdr:sp macro="" textlink="">
      <xdr:nvSpPr>
        <xdr:cNvPr id="58" name="フローチャート : 判断 57"/>
        <xdr:cNvSpPr/>
      </xdr:nvSpPr>
      <xdr:spPr bwMode="auto">
        <a:xfrm>
          <a:off x="3556000" y="27142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9766</xdr:rowOff>
    </xdr:from>
    <xdr:ext cx="762000" cy="259045"/>
    <xdr:sp macro="" textlink="">
      <xdr:nvSpPr>
        <xdr:cNvPr id="59" name="テキスト ボックス 58"/>
        <xdr:cNvSpPr txBox="1"/>
      </xdr:nvSpPr>
      <xdr:spPr>
        <a:xfrm>
          <a:off x="3225800" y="280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75,634</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39472</xdr:rowOff>
    </xdr:from>
    <xdr:to>
      <xdr:col>2</xdr:col>
      <xdr:colOff>692150</xdr:colOff>
      <xdr:row>14</xdr:row>
      <xdr:rowOff>141072</xdr:rowOff>
    </xdr:to>
    <xdr:sp macro="" textlink="">
      <xdr:nvSpPr>
        <xdr:cNvPr id="60" name="フローチャート : 判断 59"/>
        <xdr:cNvSpPr/>
      </xdr:nvSpPr>
      <xdr:spPr bwMode="auto">
        <a:xfrm>
          <a:off x="2857500" y="24873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151249</xdr:rowOff>
    </xdr:from>
    <xdr:ext cx="762000" cy="259045"/>
    <xdr:sp macro="" textlink="">
      <xdr:nvSpPr>
        <xdr:cNvPr id="61" name="テキスト ボックス 60"/>
        <xdr:cNvSpPr txBox="1"/>
      </xdr:nvSpPr>
      <xdr:spPr>
        <a:xfrm>
          <a:off x="2527300" y="2256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43906</xdr:rowOff>
    </xdr:from>
    <xdr:to>
      <xdr:col>5</xdr:col>
      <xdr:colOff>34925</xdr:colOff>
      <xdr:row>14</xdr:row>
      <xdr:rowOff>145506</xdr:rowOff>
    </xdr:to>
    <xdr:sp macro="" textlink="">
      <xdr:nvSpPr>
        <xdr:cNvPr id="67" name="円/楕円 66"/>
        <xdr:cNvSpPr/>
      </xdr:nvSpPr>
      <xdr:spPr bwMode="auto">
        <a:xfrm>
          <a:off x="5600700" y="2491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60433</xdr:rowOff>
    </xdr:from>
    <xdr:ext cx="762000" cy="259045"/>
    <xdr:sp macro="" textlink="">
      <xdr:nvSpPr>
        <xdr:cNvPr id="68" name="人口1人当たり決算額の推移該当値テキスト130"/>
        <xdr:cNvSpPr txBox="1"/>
      </xdr:nvSpPr>
      <xdr:spPr>
        <a:xfrm>
          <a:off x="5740400" y="2336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80,498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162961</xdr:rowOff>
    </xdr:from>
    <xdr:to>
      <xdr:col>4</xdr:col>
      <xdr:colOff>520700</xdr:colOff>
      <xdr:row>16</xdr:row>
      <xdr:rowOff>93111</xdr:rowOff>
    </xdr:to>
    <xdr:sp macro="" textlink="">
      <xdr:nvSpPr>
        <xdr:cNvPr id="69" name="円/楕円 68"/>
        <xdr:cNvSpPr/>
      </xdr:nvSpPr>
      <xdr:spPr bwMode="auto">
        <a:xfrm>
          <a:off x="4953000" y="2782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103288</xdr:rowOff>
    </xdr:from>
    <xdr:ext cx="736600" cy="259045"/>
    <xdr:sp macro="" textlink="">
      <xdr:nvSpPr>
        <xdr:cNvPr id="70" name="テキスト ボックス 69"/>
        <xdr:cNvSpPr txBox="1"/>
      </xdr:nvSpPr>
      <xdr:spPr>
        <a:xfrm>
          <a:off x="4622800" y="2551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74,144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114498</xdr:rowOff>
    </xdr:from>
    <xdr:to>
      <xdr:col>3</xdr:col>
      <xdr:colOff>955675</xdr:colOff>
      <xdr:row>16</xdr:row>
      <xdr:rowOff>44648</xdr:rowOff>
    </xdr:to>
    <xdr:sp macro="" textlink="">
      <xdr:nvSpPr>
        <xdr:cNvPr id="71" name="円/楕円 70"/>
        <xdr:cNvSpPr/>
      </xdr:nvSpPr>
      <xdr:spPr bwMode="auto">
        <a:xfrm>
          <a:off x="4254500" y="2733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54825</xdr:rowOff>
    </xdr:from>
    <xdr:ext cx="762000" cy="259045"/>
    <xdr:sp macro="" textlink="">
      <xdr:nvSpPr>
        <xdr:cNvPr id="72" name="テキスト ボックス 71"/>
        <xdr:cNvSpPr txBox="1"/>
      </xdr:nvSpPr>
      <xdr:spPr>
        <a:xfrm>
          <a:off x="3924300" y="250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75,204</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134706</xdr:rowOff>
    </xdr:from>
    <xdr:to>
      <xdr:col>3</xdr:col>
      <xdr:colOff>257175</xdr:colOff>
      <xdr:row>15</xdr:row>
      <xdr:rowOff>64856</xdr:rowOff>
    </xdr:to>
    <xdr:sp macro="" textlink="">
      <xdr:nvSpPr>
        <xdr:cNvPr id="73" name="円/楕円 72"/>
        <xdr:cNvSpPr/>
      </xdr:nvSpPr>
      <xdr:spPr bwMode="auto">
        <a:xfrm>
          <a:off x="3556000" y="2582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75033</xdr:rowOff>
    </xdr:from>
    <xdr:ext cx="762000" cy="259045"/>
    <xdr:sp macro="" textlink="">
      <xdr:nvSpPr>
        <xdr:cNvPr id="74" name="テキスト ボックス 73"/>
        <xdr:cNvSpPr txBox="1"/>
      </xdr:nvSpPr>
      <xdr:spPr>
        <a:xfrm>
          <a:off x="3225800" y="235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78,512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36363</xdr:rowOff>
    </xdr:from>
    <xdr:to>
      <xdr:col>2</xdr:col>
      <xdr:colOff>692150</xdr:colOff>
      <xdr:row>15</xdr:row>
      <xdr:rowOff>137963</xdr:rowOff>
    </xdr:to>
    <xdr:sp macro="" textlink="">
      <xdr:nvSpPr>
        <xdr:cNvPr id="75" name="円/楕円 74"/>
        <xdr:cNvSpPr/>
      </xdr:nvSpPr>
      <xdr:spPr bwMode="auto">
        <a:xfrm>
          <a:off x="2857500" y="2655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122740</xdr:rowOff>
    </xdr:from>
    <xdr:ext cx="762000" cy="259045"/>
    <xdr:sp macro="" textlink="">
      <xdr:nvSpPr>
        <xdr:cNvPr id="76" name="テキスト ボックス 75"/>
        <xdr:cNvSpPr txBox="1"/>
      </xdr:nvSpPr>
      <xdr:spPr>
        <a:xfrm>
          <a:off x="2527300" y="274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230418</xdr:rowOff>
    </xdr:from>
    <xdr:to>
      <xdr:col>4</xdr:col>
      <xdr:colOff>1117600</xdr:colOff>
      <xdr:row>37</xdr:row>
      <xdr:rowOff>272847</xdr:rowOff>
    </xdr:to>
    <xdr:cxnSp macro="">
      <xdr:nvCxnSpPr>
        <xdr:cNvPr id="103" name="直線コネクタ 102"/>
        <xdr:cNvCxnSpPr/>
      </xdr:nvCxnSpPr>
      <xdr:spPr bwMode="auto">
        <a:xfrm flipV="1">
          <a:off x="5651500" y="6154968"/>
          <a:ext cx="0" cy="12425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244924</xdr:rowOff>
    </xdr:from>
    <xdr:ext cx="762000" cy="259045"/>
    <xdr:sp macro="" textlink="">
      <xdr:nvSpPr>
        <xdr:cNvPr id="104" name="人口1人当たり決算額の推移最小値テキスト445"/>
        <xdr:cNvSpPr txBox="1"/>
      </xdr:nvSpPr>
      <xdr:spPr>
        <a:xfrm>
          <a:off x="5740400" y="7369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1,810</a:t>
          </a:r>
          <a:endParaRPr kumimoji="1" lang="ja-JP" altLang="en-US" sz="1000" b="1">
            <a:latin typeface="ＭＳ Ｐゴシック"/>
          </a:endParaRPr>
        </a:p>
      </xdr:txBody>
    </xdr:sp>
    <xdr:clientData/>
  </xdr:oneCellAnchor>
  <xdr:twoCellAnchor>
    <xdr:from>
      <xdr:col>4</xdr:col>
      <xdr:colOff>1028700</xdr:colOff>
      <xdr:row>37</xdr:row>
      <xdr:rowOff>272847</xdr:rowOff>
    </xdr:from>
    <xdr:to>
      <xdr:col>5</xdr:col>
      <xdr:colOff>73025</xdr:colOff>
      <xdr:row>37</xdr:row>
      <xdr:rowOff>272847</xdr:rowOff>
    </xdr:to>
    <xdr:cxnSp macro="">
      <xdr:nvCxnSpPr>
        <xdr:cNvPr id="105" name="直線コネクタ 104"/>
        <xdr:cNvCxnSpPr/>
      </xdr:nvCxnSpPr>
      <xdr:spPr bwMode="auto">
        <a:xfrm>
          <a:off x="5562600" y="7397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145345</xdr:rowOff>
    </xdr:from>
    <xdr:ext cx="762000" cy="259045"/>
    <xdr:sp macro="" textlink="">
      <xdr:nvSpPr>
        <xdr:cNvPr id="106" name="人口1人当たり決算額の推移最大値テキスト445"/>
        <xdr:cNvSpPr txBox="1"/>
      </xdr:nvSpPr>
      <xdr:spPr>
        <a:xfrm>
          <a:off x="5740400" y="589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28,988</a:t>
          </a:r>
          <a:endParaRPr kumimoji="1" lang="ja-JP" altLang="en-US" sz="1000" b="1">
            <a:latin typeface="ＭＳ Ｐゴシック"/>
          </a:endParaRPr>
        </a:p>
      </xdr:txBody>
    </xdr:sp>
    <xdr:clientData/>
  </xdr:oneCellAnchor>
  <xdr:twoCellAnchor>
    <xdr:from>
      <xdr:col>4</xdr:col>
      <xdr:colOff>1028700</xdr:colOff>
      <xdr:row>33</xdr:row>
      <xdr:rowOff>230418</xdr:rowOff>
    </xdr:from>
    <xdr:to>
      <xdr:col>5</xdr:col>
      <xdr:colOff>73025</xdr:colOff>
      <xdr:row>33</xdr:row>
      <xdr:rowOff>230418</xdr:rowOff>
    </xdr:to>
    <xdr:cxnSp macro="">
      <xdr:nvCxnSpPr>
        <xdr:cNvPr id="107" name="直線コネクタ 106"/>
        <xdr:cNvCxnSpPr/>
      </xdr:nvCxnSpPr>
      <xdr:spPr bwMode="auto">
        <a:xfrm>
          <a:off x="5562600" y="6154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1498</xdr:rowOff>
    </xdr:from>
    <xdr:to>
      <xdr:col>4</xdr:col>
      <xdr:colOff>1117600</xdr:colOff>
      <xdr:row>35</xdr:row>
      <xdr:rowOff>146934</xdr:rowOff>
    </xdr:to>
    <xdr:cxnSp macro="">
      <xdr:nvCxnSpPr>
        <xdr:cNvPr id="108" name="直線コネクタ 107"/>
        <xdr:cNvCxnSpPr/>
      </xdr:nvCxnSpPr>
      <xdr:spPr bwMode="auto">
        <a:xfrm flipV="1">
          <a:off x="5003800" y="6611848"/>
          <a:ext cx="647700" cy="145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4111</xdr:rowOff>
    </xdr:from>
    <xdr:ext cx="762000" cy="259045"/>
    <xdr:sp macro="" textlink="">
      <xdr:nvSpPr>
        <xdr:cNvPr id="109" name="人口1人当たり決算額の推移平均値テキスト445"/>
        <xdr:cNvSpPr txBox="1"/>
      </xdr:nvSpPr>
      <xdr:spPr>
        <a:xfrm>
          <a:off x="5740400" y="66144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17,216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32034</xdr:rowOff>
    </xdr:from>
    <xdr:to>
      <xdr:col>5</xdr:col>
      <xdr:colOff>34925</xdr:colOff>
      <xdr:row>35</xdr:row>
      <xdr:rowOff>133634</xdr:rowOff>
    </xdr:to>
    <xdr:sp macro="" textlink="">
      <xdr:nvSpPr>
        <xdr:cNvPr id="110" name="フローチャート : 判断 109"/>
        <xdr:cNvSpPr/>
      </xdr:nvSpPr>
      <xdr:spPr bwMode="auto">
        <a:xfrm>
          <a:off x="5600700" y="66423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118176</xdr:rowOff>
    </xdr:from>
    <xdr:to>
      <xdr:col>4</xdr:col>
      <xdr:colOff>469900</xdr:colOff>
      <xdr:row>35</xdr:row>
      <xdr:rowOff>146934</xdr:rowOff>
    </xdr:to>
    <xdr:cxnSp macro="">
      <xdr:nvCxnSpPr>
        <xdr:cNvPr id="111" name="直線コネクタ 110"/>
        <xdr:cNvCxnSpPr/>
      </xdr:nvCxnSpPr>
      <xdr:spPr bwMode="auto">
        <a:xfrm>
          <a:off x="4305300" y="6728526"/>
          <a:ext cx="698500" cy="28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64450</xdr:rowOff>
    </xdr:from>
    <xdr:to>
      <xdr:col>4</xdr:col>
      <xdr:colOff>520700</xdr:colOff>
      <xdr:row>35</xdr:row>
      <xdr:rowOff>166050</xdr:rowOff>
    </xdr:to>
    <xdr:sp macro="" textlink="">
      <xdr:nvSpPr>
        <xdr:cNvPr id="112" name="フローチャート : 判断 111"/>
        <xdr:cNvSpPr/>
      </xdr:nvSpPr>
      <xdr:spPr bwMode="auto">
        <a:xfrm>
          <a:off x="4953000" y="667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176227</xdr:rowOff>
    </xdr:from>
    <xdr:ext cx="736600" cy="259045"/>
    <xdr:sp macro="" textlink="">
      <xdr:nvSpPr>
        <xdr:cNvPr id="113" name="テキスト ボックス 112"/>
        <xdr:cNvSpPr txBox="1"/>
      </xdr:nvSpPr>
      <xdr:spPr>
        <a:xfrm>
          <a:off x="4622800" y="644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16,507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331048</xdr:rowOff>
    </xdr:from>
    <xdr:to>
      <xdr:col>3</xdr:col>
      <xdr:colOff>904875</xdr:colOff>
      <xdr:row>35</xdr:row>
      <xdr:rowOff>118176</xdr:rowOff>
    </xdr:to>
    <xdr:cxnSp macro="">
      <xdr:nvCxnSpPr>
        <xdr:cNvPr id="114" name="直線コネクタ 113"/>
        <xdr:cNvCxnSpPr/>
      </xdr:nvCxnSpPr>
      <xdr:spPr bwMode="auto">
        <a:xfrm>
          <a:off x="3606800" y="6598498"/>
          <a:ext cx="698500" cy="130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13060</xdr:rowOff>
    </xdr:from>
    <xdr:to>
      <xdr:col>3</xdr:col>
      <xdr:colOff>955675</xdr:colOff>
      <xdr:row>35</xdr:row>
      <xdr:rowOff>114660</xdr:rowOff>
    </xdr:to>
    <xdr:sp macro="" textlink="">
      <xdr:nvSpPr>
        <xdr:cNvPr id="115" name="フローチャート : 判断 114"/>
        <xdr:cNvSpPr/>
      </xdr:nvSpPr>
      <xdr:spPr bwMode="auto">
        <a:xfrm>
          <a:off x="4254500" y="66234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124838</xdr:rowOff>
    </xdr:from>
    <xdr:ext cx="762000" cy="259045"/>
    <xdr:sp macro="" textlink="">
      <xdr:nvSpPr>
        <xdr:cNvPr id="116" name="テキスト ボックス 115"/>
        <xdr:cNvSpPr txBox="1"/>
      </xdr:nvSpPr>
      <xdr:spPr>
        <a:xfrm>
          <a:off x="3924300" y="639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17,631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318750</xdr:rowOff>
    </xdr:from>
    <xdr:to>
      <xdr:col>3</xdr:col>
      <xdr:colOff>206375</xdr:colOff>
      <xdr:row>34</xdr:row>
      <xdr:rowOff>331048</xdr:rowOff>
    </xdr:to>
    <xdr:cxnSp macro="">
      <xdr:nvCxnSpPr>
        <xdr:cNvPr id="117" name="直線コネクタ 116"/>
        <xdr:cNvCxnSpPr/>
      </xdr:nvCxnSpPr>
      <xdr:spPr bwMode="auto">
        <a:xfrm>
          <a:off x="2908300" y="6586200"/>
          <a:ext cx="698500" cy="12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312435</xdr:rowOff>
    </xdr:from>
    <xdr:to>
      <xdr:col>3</xdr:col>
      <xdr:colOff>257175</xdr:colOff>
      <xdr:row>35</xdr:row>
      <xdr:rowOff>71135</xdr:rowOff>
    </xdr:to>
    <xdr:sp macro="" textlink="">
      <xdr:nvSpPr>
        <xdr:cNvPr id="118" name="フローチャート : 判断 117"/>
        <xdr:cNvSpPr/>
      </xdr:nvSpPr>
      <xdr:spPr bwMode="auto">
        <a:xfrm>
          <a:off x="3556000" y="6579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55912</xdr:rowOff>
    </xdr:from>
    <xdr:ext cx="762000" cy="259045"/>
    <xdr:sp macro="" textlink="">
      <xdr:nvSpPr>
        <xdr:cNvPr id="119" name="テキスト ボックス 118"/>
        <xdr:cNvSpPr txBox="1"/>
      </xdr:nvSpPr>
      <xdr:spPr>
        <a:xfrm>
          <a:off x="3225800" y="666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18,583</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325694</xdr:rowOff>
    </xdr:from>
    <xdr:to>
      <xdr:col>2</xdr:col>
      <xdr:colOff>692150</xdr:colOff>
      <xdr:row>34</xdr:row>
      <xdr:rowOff>84394</xdr:rowOff>
    </xdr:to>
    <xdr:sp macro="" textlink="">
      <xdr:nvSpPr>
        <xdr:cNvPr id="120" name="フローチャート : 判断 119"/>
        <xdr:cNvSpPr/>
      </xdr:nvSpPr>
      <xdr:spPr bwMode="auto">
        <a:xfrm>
          <a:off x="2857500" y="6250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94571</xdr:rowOff>
    </xdr:from>
    <xdr:ext cx="762000" cy="259045"/>
    <xdr:sp macro="" textlink="">
      <xdr:nvSpPr>
        <xdr:cNvPr id="121" name="テキスト ボックス 120"/>
        <xdr:cNvSpPr txBox="1"/>
      </xdr:nvSpPr>
      <xdr:spPr>
        <a:xfrm>
          <a:off x="2527300" y="601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293598</xdr:rowOff>
    </xdr:from>
    <xdr:to>
      <xdr:col>5</xdr:col>
      <xdr:colOff>34925</xdr:colOff>
      <xdr:row>35</xdr:row>
      <xdr:rowOff>52298</xdr:rowOff>
    </xdr:to>
    <xdr:sp macro="" textlink="">
      <xdr:nvSpPr>
        <xdr:cNvPr id="127" name="円/楕円 126"/>
        <xdr:cNvSpPr/>
      </xdr:nvSpPr>
      <xdr:spPr bwMode="auto">
        <a:xfrm>
          <a:off x="5600700" y="6561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138676</xdr:rowOff>
    </xdr:from>
    <xdr:ext cx="762000" cy="259045"/>
    <xdr:sp macro="" textlink="">
      <xdr:nvSpPr>
        <xdr:cNvPr id="128" name="人口1人当たり決算額の推移該当値テキスト445"/>
        <xdr:cNvSpPr txBox="1"/>
      </xdr:nvSpPr>
      <xdr:spPr>
        <a:xfrm>
          <a:off x="5740400" y="6406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18,995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96134</xdr:rowOff>
    </xdr:from>
    <xdr:to>
      <xdr:col>4</xdr:col>
      <xdr:colOff>520700</xdr:colOff>
      <xdr:row>35</xdr:row>
      <xdr:rowOff>197734</xdr:rowOff>
    </xdr:to>
    <xdr:sp macro="" textlink="">
      <xdr:nvSpPr>
        <xdr:cNvPr id="129" name="円/楕円 128"/>
        <xdr:cNvSpPr/>
      </xdr:nvSpPr>
      <xdr:spPr bwMode="auto">
        <a:xfrm>
          <a:off x="4953000" y="6706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182511</xdr:rowOff>
    </xdr:from>
    <xdr:ext cx="736600" cy="259045"/>
    <xdr:sp macro="" textlink="">
      <xdr:nvSpPr>
        <xdr:cNvPr id="130" name="テキスト ボックス 129"/>
        <xdr:cNvSpPr txBox="1"/>
      </xdr:nvSpPr>
      <xdr:spPr>
        <a:xfrm>
          <a:off x="4622800" y="679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15,814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67376</xdr:rowOff>
    </xdr:from>
    <xdr:to>
      <xdr:col>3</xdr:col>
      <xdr:colOff>955675</xdr:colOff>
      <xdr:row>35</xdr:row>
      <xdr:rowOff>168976</xdr:rowOff>
    </xdr:to>
    <xdr:sp macro="" textlink="">
      <xdr:nvSpPr>
        <xdr:cNvPr id="131" name="円/楕円 130"/>
        <xdr:cNvSpPr/>
      </xdr:nvSpPr>
      <xdr:spPr bwMode="auto">
        <a:xfrm>
          <a:off x="4254500" y="6677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153753</xdr:rowOff>
    </xdr:from>
    <xdr:ext cx="762000" cy="259045"/>
    <xdr:sp macro="" textlink="">
      <xdr:nvSpPr>
        <xdr:cNvPr id="132" name="テキスト ボックス 131"/>
        <xdr:cNvSpPr txBox="1"/>
      </xdr:nvSpPr>
      <xdr:spPr>
        <a:xfrm>
          <a:off x="3924300" y="676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16,443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280248</xdr:rowOff>
    </xdr:from>
    <xdr:to>
      <xdr:col>3</xdr:col>
      <xdr:colOff>257175</xdr:colOff>
      <xdr:row>35</xdr:row>
      <xdr:rowOff>38948</xdr:rowOff>
    </xdr:to>
    <xdr:sp macro="" textlink="">
      <xdr:nvSpPr>
        <xdr:cNvPr id="133" name="円/楕円 132"/>
        <xdr:cNvSpPr/>
      </xdr:nvSpPr>
      <xdr:spPr bwMode="auto">
        <a:xfrm>
          <a:off x="3556000" y="6547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49125</xdr:rowOff>
    </xdr:from>
    <xdr:ext cx="762000" cy="259045"/>
    <xdr:sp macro="" textlink="">
      <xdr:nvSpPr>
        <xdr:cNvPr id="134" name="テキスト ボックス 133"/>
        <xdr:cNvSpPr txBox="1"/>
      </xdr:nvSpPr>
      <xdr:spPr>
        <a:xfrm>
          <a:off x="3225800" y="631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19,287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267950</xdr:rowOff>
    </xdr:from>
    <xdr:to>
      <xdr:col>2</xdr:col>
      <xdr:colOff>692150</xdr:colOff>
      <xdr:row>35</xdr:row>
      <xdr:rowOff>26650</xdr:rowOff>
    </xdr:to>
    <xdr:sp macro="" textlink="">
      <xdr:nvSpPr>
        <xdr:cNvPr id="135" name="円/楕円 134"/>
        <xdr:cNvSpPr/>
      </xdr:nvSpPr>
      <xdr:spPr bwMode="auto">
        <a:xfrm>
          <a:off x="2857500" y="6535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11427</xdr:rowOff>
    </xdr:from>
    <xdr:ext cx="762000" cy="259045"/>
    <xdr:sp macro="" textlink="">
      <xdr:nvSpPr>
        <xdr:cNvPr id="136" name="テキスト ボックス 135"/>
        <xdr:cNvSpPr txBox="1"/>
      </xdr:nvSpPr>
      <xdr:spPr>
        <a:xfrm>
          <a:off x="2527300" y="662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年度決算</a:t>
          </a:r>
          <a:r>
            <a:rPr kumimoji="1" lang="ja-JP" altLang="en-US" sz="1100">
              <a:solidFill>
                <a:schemeClr val="dk1"/>
              </a:solidFill>
              <a:effectLst/>
              <a:latin typeface="+mn-lt"/>
              <a:ea typeface="+mn-ea"/>
              <a:cs typeface="+mn-cs"/>
            </a:rPr>
            <a:t>以降、実質収支・実質</a:t>
          </a:r>
          <a:r>
            <a:rPr kumimoji="1" lang="ja-JP" altLang="ja-JP" sz="1100">
              <a:solidFill>
                <a:schemeClr val="dk1"/>
              </a:solidFill>
              <a:effectLst/>
              <a:latin typeface="+mn-lt"/>
              <a:ea typeface="+mn-ea"/>
              <a:cs typeface="+mn-cs"/>
            </a:rPr>
            <a:t>単年度収支が</a:t>
          </a:r>
          <a:r>
            <a:rPr kumimoji="1" lang="ja-JP" altLang="en-US" sz="1100">
              <a:solidFill>
                <a:schemeClr val="dk1"/>
              </a:solidFill>
              <a:effectLst/>
              <a:latin typeface="+mn-lt"/>
              <a:ea typeface="+mn-ea"/>
              <a:cs typeface="+mn-cs"/>
            </a:rPr>
            <a:t>ともに</a:t>
          </a:r>
          <a:r>
            <a:rPr kumimoji="1" lang="ja-JP" altLang="ja-JP" sz="1100">
              <a:solidFill>
                <a:schemeClr val="dk1"/>
              </a:solidFill>
              <a:effectLst/>
              <a:latin typeface="+mn-lt"/>
              <a:ea typeface="+mn-ea"/>
              <a:cs typeface="+mn-cs"/>
            </a:rPr>
            <a:t>黒字であったものの、</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年度決算は</a:t>
          </a:r>
          <a:r>
            <a:rPr kumimoji="1" lang="ja-JP" altLang="ja-JP" sz="1100">
              <a:solidFill>
                <a:schemeClr val="dk1"/>
              </a:solidFill>
              <a:effectLst/>
              <a:latin typeface="+mn-lt"/>
              <a:ea typeface="+mn-ea"/>
              <a:cs typeface="+mn-cs"/>
            </a:rPr>
            <a:t>実質</a:t>
          </a:r>
          <a:r>
            <a:rPr kumimoji="1" lang="ja-JP" altLang="en-US" sz="1100">
              <a:solidFill>
                <a:schemeClr val="dk1"/>
              </a:solidFill>
              <a:effectLst/>
              <a:latin typeface="+mn-lt"/>
              <a:ea typeface="+mn-ea"/>
              <a:cs typeface="+mn-cs"/>
            </a:rPr>
            <a:t>単年度</a:t>
          </a:r>
          <a:r>
            <a:rPr kumimoji="1" lang="ja-JP" altLang="ja-JP" sz="1100">
              <a:solidFill>
                <a:schemeClr val="dk1"/>
              </a:solidFill>
              <a:effectLst/>
              <a:latin typeface="+mn-lt"/>
              <a:ea typeface="+mn-ea"/>
              <a:cs typeface="+mn-cs"/>
            </a:rPr>
            <a:t>収支は赤字であった。第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次行財政改革（平成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年度）に引き続き、抜本的な改革・見直しとして第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次行財政改革プログラム・アクションプラン（平成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年度）を策定し、経費の削減や収入の確保に努めている。今後は施設の老朽化に伴う耐震化、統廃合も見込まれることから、基金の積立を行い、財政需要に対応していく必要がある。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比率に係る赤字・黒字の構成を見ると、駐車場事業特別会計と住宅新築資金等貸付金特別会計は慢性的な赤字となっており、それぞれ駐車場の利用促進対策や貸付金回収の強化を講じているところである。水道事業会計においては人口減少による給水量の減少はあるものの、安定した収益をあげており、黒字を確保している。国民健康保険特別会計や介護保険特別会計、後期高齢者医療特別会計においては、高齢者人口の増加などにより厳しい財政運営となっているが、黒字を確保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当市においては、第</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次行財政改革（平成</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年度）に引き続き、抜本的な改革・見直しとして第</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次行財政改革プログラム（平成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を策定し、一般会計だけではなく、各特別会計においても経費の削減や収入の確保に努めている。現在も財政健全化にむけて、新たな行財政改革大綱に基づく行財政改革アクションプランに取り組むとともに、これまでの取り組みも継続して行っているところ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元利償還金</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年々減少</a:t>
          </a:r>
          <a:r>
            <a:rPr lang="ja-JP" altLang="en-US" sz="1100" b="0" i="0" baseline="0">
              <a:solidFill>
                <a:schemeClr val="dk1"/>
              </a:solidFill>
              <a:effectLst/>
              <a:latin typeface="+mn-lt"/>
              <a:ea typeface="+mn-ea"/>
              <a:cs typeface="+mn-cs"/>
            </a:rPr>
            <a:t>傾向にあったが、</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第三セクター等改革推進債</a:t>
          </a:r>
          <a:r>
            <a:rPr lang="ja-JP" altLang="en-US" sz="1100" b="0" i="0" baseline="0">
              <a:solidFill>
                <a:schemeClr val="dk1"/>
              </a:solidFill>
              <a:effectLst/>
              <a:latin typeface="+mn-lt"/>
              <a:ea typeface="+mn-ea"/>
              <a:cs typeface="+mn-cs"/>
            </a:rPr>
            <a:t>の償還が始まった事を主な要因として、増加している。また、</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年度にかけて実施したごみ処理施設建設に伴う起債の償還が平成</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年度からはじまり、元利償還金が多い状況がしばらく続く見込みである。また、臨時財政対策債の発行が高水準で続いていることもあり、算入公債費等も高水準で推移している。</a:t>
          </a:r>
          <a:endParaRPr lang="ja-JP" altLang="ja-JP" sz="1400">
            <a:effectLst/>
          </a:endParaRPr>
        </a:p>
        <a:p>
          <a:pPr rtl="0"/>
          <a:r>
            <a:rPr lang="ja-JP" altLang="ja-JP" sz="1100" b="0" i="0" baseline="0">
              <a:solidFill>
                <a:schemeClr val="dk1"/>
              </a:solidFill>
              <a:effectLst/>
              <a:latin typeface="+mn-lt"/>
              <a:ea typeface="+mn-ea"/>
              <a:cs typeface="+mn-cs"/>
            </a:rPr>
            <a:t>　今後、施設の老朽化に伴う耐震化、統廃合などの建設事業にかかる起債も見込まれるが、中長期的な見通しのもと計画的に事業を行い、起債の発行をできるだけ抑制するよう努めていく。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将来負担額について、一般会計等に係る地方債の現在高は、起債を抑制しつつ、償還が進んでいるため減少</a:t>
          </a:r>
          <a:r>
            <a:rPr lang="ja-JP" altLang="en-US" sz="1100" b="0" i="0" baseline="0">
              <a:solidFill>
                <a:schemeClr val="dk1"/>
              </a:solidFill>
              <a:effectLst/>
              <a:latin typeface="+mn-lt"/>
              <a:ea typeface="+mn-ea"/>
              <a:cs typeface="+mn-cs"/>
            </a:rPr>
            <a:t>傾向にある。</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第三セクター等改革推進債の起債を行ったことから、現在高は増加した。退職手当負担見込額は、退職者が増加する一方、採用抑制により職員数が減少しているため、見込額は減少している。設立法人等の負債等負担見込額は、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年度に土地開発公社の解散を行ったことから、皆減となった。一方、充当可能財源等については、充当可能基金が増加してきている。</a:t>
          </a:r>
          <a:endParaRPr lang="ja-JP" altLang="ja-JP" sz="1400">
            <a:effectLst/>
          </a:endParaRPr>
        </a:p>
        <a:p>
          <a:pPr rtl="0"/>
          <a:r>
            <a:rPr lang="ja-JP" altLang="ja-JP" sz="1100" b="0" i="0" baseline="0">
              <a:solidFill>
                <a:schemeClr val="dk1"/>
              </a:solidFill>
              <a:effectLst/>
              <a:latin typeface="+mn-lt"/>
              <a:ea typeface="+mn-ea"/>
              <a:cs typeface="+mn-cs"/>
            </a:rPr>
            <a:t>　当市は継続的に行財政改革を進め、新規発行の市債を極力抑制し、財政の健全化にむけ取り組んでいる。今後、施設の老朽化に伴う耐震化、統廃合などの建設事業にかかる起債も見込まれるが、計画的に事業を行い、将来負担が過度にならないよう、財政運営に努めているところ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75</v>
      </c>
      <c r="AZ4" s="376"/>
      <c r="BA4" s="376"/>
      <c r="BB4" s="376"/>
      <c r="BC4" s="376"/>
      <c r="BD4" s="376"/>
      <c r="BE4" s="376"/>
      <c r="BF4" s="376"/>
      <c r="BG4" s="376"/>
      <c r="BH4" s="376"/>
      <c r="BI4" s="376"/>
      <c r="BJ4" s="376"/>
      <c r="BK4" s="376"/>
      <c r="BL4" s="376"/>
      <c r="BM4" s="377"/>
      <c r="BN4" s="378">
        <v>21925473</v>
      </c>
      <c r="BO4" s="379"/>
      <c r="BP4" s="379"/>
      <c r="BQ4" s="379"/>
      <c r="BR4" s="379"/>
      <c r="BS4" s="379"/>
      <c r="BT4" s="379"/>
      <c r="BU4" s="380"/>
      <c r="BV4" s="378">
        <v>23168056</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3.3</v>
      </c>
      <c r="CU4" s="556"/>
      <c r="CV4" s="556"/>
      <c r="CW4" s="556"/>
      <c r="CX4" s="556"/>
      <c r="CY4" s="556"/>
      <c r="CZ4" s="556"/>
      <c r="DA4" s="557"/>
      <c r="DB4" s="555">
        <v>6.8</v>
      </c>
      <c r="DC4" s="556"/>
      <c r="DD4" s="556"/>
      <c r="DE4" s="556"/>
      <c r="DF4" s="556"/>
      <c r="DG4" s="556"/>
      <c r="DH4" s="556"/>
      <c r="DI4" s="557"/>
      <c r="DJ4" s="137"/>
      <c r="DK4" s="137"/>
      <c r="DL4" s="137"/>
      <c r="DM4" s="137"/>
      <c r="DN4" s="137"/>
      <c r="DO4" s="137"/>
    </row>
    <row r="5" spans="1:119" ht="18.75" customHeight="1">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21430077</v>
      </c>
      <c r="BO5" s="384"/>
      <c r="BP5" s="384"/>
      <c r="BQ5" s="384"/>
      <c r="BR5" s="384"/>
      <c r="BS5" s="384"/>
      <c r="BT5" s="384"/>
      <c r="BU5" s="385"/>
      <c r="BV5" s="383">
        <v>22291846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104.5</v>
      </c>
      <c r="CU5" s="354"/>
      <c r="CV5" s="354"/>
      <c r="CW5" s="354"/>
      <c r="CX5" s="354"/>
      <c r="CY5" s="354"/>
      <c r="CZ5" s="354"/>
      <c r="DA5" s="355"/>
      <c r="DB5" s="353">
        <v>98.7</v>
      </c>
      <c r="DC5" s="354"/>
      <c r="DD5" s="354"/>
      <c r="DE5" s="354"/>
      <c r="DF5" s="354"/>
      <c r="DG5" s="354"/>
      <c r="DH5" s="354"/>
      <c r="DI5" s="355"/>
      <c r="DJ5" s="137"/>
      <c r="DK5" s="137"/>
      <c r="DL5" s="137"/>
      <c r="DM5" s="137"/>
      <c r="DN5" s="137"/>
      <c r="DO5" s="137"/>
    </row>
    <row r="6" spans="1:119" ht="18.75" customHeight="1">
      <c r="A6" s="138"/>
      <c r="B6" s="532" t="s">
        <v>81</v>
      </c>
      <c r="C6" s="399"/>
      <c r="D6" s="399"/>
      <c r="E6" s="533"/>
      <c r="F6" s="533"/>
      <c r="G6" s="533"/>
      <c r="H6" s="533"/>
      <c r="I6" s="533"/>
      <c r="J6" s="533"/>
      <c r="K6" s="533"/>
      <c r="L6" s="533" t="s">
        <v>82</v>
      </c>
      <c r="M6" s="533"/>
      <c r="N6" s="533"/>
      <c r="O6" s="533"/>
      <c r="P6" s="533"/>
      <c r="Q6" s="533"/>
      <c r="R6" s="423"/>
      <c r="S6" s="423"/>
      <c r="T6" s="423"/>
      <c r="U6" s="423"/>
      <c r="V6" s="539"/>
      <c r="W6" s="472" t="s">
        <v>83</v>
      </c>
      <c r="X6" s="398"/>
      <c r="Y6" s="398"/>
      <c r="Z6" s="398"/>
      <c r="AA6" s="398"/>
      <c r="AB6" s="399"/>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495396</v>
      </c>
      <c r="BO6" s="384"/>
      <c r="BP6" s="384"/>
      <c r="BQ6" s="384"/>
      <c r="BR6" s="384"/>
      <c r="BS6" s="384"/>
      <c r="BT6" s="384"/>
      <c r="BU6" s="385"/>
      <c r="BV6" s="383">
        <v>876210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113.3</v>
      </c>
      <c r="CU6" s="530"/>
      <c r="CV6" s="530"/>
      <c r="CW6" s="530"/>
      <c r="CX6" s="530"/>
      <c r="CY6" s="530"/>
      <c r="CZ6" s="530"/>
      <c r="DA6" s="531"/>
      <c r="DB6" s="529">
        <v>107.1</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86464</v>
      </c>
      <c r="BO7" s="384"/>
      <c r="BP7" s="384"/>
      <c r="BQ7" s="384"/>
      <c r="BR7" s="384"/>
      <c r="BS7" s="384"/>
      <c r="BT7" s="384"/>
      <c r="BU7" s="385"/>
      <c r="BV7" s="383">
        <v>34324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12400388</v>
      </c>
      <c r="CU7" s="384"/>
      <c r="CV7" s="384"/>
      <c r="CW7" s="384"/>
      <c r="CX7" s="384"/>
      <c r="CY7" s="384"/>
      <c r="CZ7" s="384"/>
      <c r="DA7" s="385"/>
      <c r="DB7" s="383">
        <v>12442354</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408932</v>
      </c>
      <c r="BO8" s="384"/>
      <c r="BP8" s="384"/>
      <c r="BQ8" s="384"/>
      <c r="BR8" s="384"/>
      <c r="BS8" s="384"/>
      <c r="BT8" s="384"/>
      <c r="BU8" s="385"/>
      <c r="BV8" s="383">
        <v>841886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0.51</v>
      </c>
      <c r="CU8" s="493"/>
      <c r="CV8" s="493"/>
      <c r="CW8" s="493"/>
      <c r="CX8" s="493"/>
      <c r="CY8" s="493"/>
      <c r="CZ8" s="493"/>
      <c r="DA8" s="494"/>
      <c r="DB8" s="492">
        <v>0.51</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60146</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-432954</v>
      </c>
      <c r="BO9" s="384"/>
      <c r="BP9" s="384"/>
      <c r="BQ9" s="384"/>
      <c r="BR9" s="384"/>
      <c r="BS9" s="384"/>
      <c r="BT9" s="384"/>
      <c r="BU9" s="385"/>
      <c r="BV9" s="383">
        <v>200692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18.399999999999999</v>
      </c>
      <c r="CU9" s="354"/>
      <c r="CV9" s="354"/>
      <c r="CW9" s="354"/>
      <c r="CX9" s="354"/>
      <c r="CY9" s="354"/>
      <c r="CZ9" s="354"/>
      <c r="DA9" s="355"/>
      <c r="DB9" s="353">
        <v>17.600000000000001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61130</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430030</v>
      </c>
      <c r="BO10" s="384"/>
      <c r="BP10" s="384"/>
      <c r="BQ10" s="384"/>
      <c r="BR10" s="384"/>
      <c r="BS10" s="384"/>
      <c r="BT10" s="384"/>
      <c r="BU10" s="385"/>
      <c r="BV10" s="383">
        <v>330065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31" t="s">
        <v>107</v>
      </c>
      <c r="M11" s="432"/>
      <c r="N11" s="432"/>
      <c r="O11" s="432"/>
      <c r="P11" s="432"/>
      <c r="Q11" s="433"/>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v>503</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59424</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300000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58830</v>
      </c>
      <c r="S13" s="485"/>
      <c r="T13" s="485"/>
      <c r="U13" s="485"/>
      <c r="V13" s="486"/>
      <c r="W13" s="472" t="s">
        <v>123</v>
      </c>
      <c r="X13" s="398"/>
      <c r="Y13" s="398"/>
      <c r="Z13" s="398"/>
      <c r="AA13" s="398"/>
      <c r="AB13" s="399"/>
      <c r="AC13" s="359">
        <v>710</v>
      </c>
      <c r="AD13" s="360"/>
      <c r="AE13" s="360"/>
      <c r="AF13" s="360"/>
      <c r="AG13" s="361"/>
      <c r="AH13" s="359">
        <v>966</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-302421</v>
      </c>
      <c r="BO13" s="384"/>
      <c r="BP13" s="384"/>
      <c r="BQ13" s="384"/>
      <c r="BR13" s="384"/>
      <c r="BS13" s="384"/>
      <c r="BT13" s="384"/>
      <c r="BU13" s="385"/>
      <c r="BV13" s="383">
        <v>530757</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9.6</v>
      </c>
      <c r="CU13" s="354"/>
      <c r="CV13" s="354"/>
      <c r="CW13" s="354"/>
      <c r="CX13" s="354"/>
      <c r="CY13" s="354"/>
      <c r="CZ13" s="354"/>
      <c r="DA13" s="355"/>
      <c r="DB13" s="353">
        <v>9.6999999999999993</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59822</v>
      </c>
      <c r="S14" s="485"/>
      <c r="T14" s="485"/>
      <c r="U14" s="485"/>
      <c r="V14" s="486"/>
      <c r="W14" s="487"/>
      <c r="X14" s="401"/>
      <c r="Y14" s="401"/>
      <c r="Z14" s="401"/>
      <c r="AA14" s="401"/>
      <c r="AB14" s="402"/>
      <c r="AC14" s="477">
        <v>2.9</v>
      </c>
      <c r="AD14" s="478"/>
      <c r="AE14" s="478"/>
      <c r="AF14" s="478"/>
      <c r="AG14" s="479"/>
      <c r="AH14" s="477">
        <v>3.5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88.1</v>
      </c>
      <c r="CU14" s="456"/>
      <c r="CV14" s="456"/>
      <c r="CW14" s="456"/>
      <c r="CX14" s="456"/>
      <c r="CY14" s="456"/>
      <c r="CZ14" s="456"/>
      <c r="DA14" s="457"/>
      <c r="DB14" s="488">
        <v>95.1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59235</v>
      </c>
      <c r="S15" s="485"/>
      <c r="T15" s="485"/>
      <c r="U15" s="485"/>
      <c r="V15" s="486"/>
      <c r="W15" s="472" t="s">
        <v>130</v>
      </c>
      <c r="X15" s="398"/>
      <c r="Y15" s="398"/>
      <c r="Z15" s="398"/>
      <c r="AA15" s="398"/>
      <c r="AB15" s="399"/>
      <c r="AC15" s="359">
        <v>6581</v>
      </c>
      <c r="AD15" s="360"/>
      <c r="AE15" s="360"/>
      <c r="AF15" s="360"/>
      <c r="AG15" s="361"/>
      <c r="AH15" s="359">
        <v>7649</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5129892</v>
      </c>
      <c r="BO15" s="379"/>
      <c r="BP15" s="379"/>
      <c r="BQ15" s="379"/>
      <c r="BR15" s="379"/>
      <c r="BS15" s="379"/>
      <c r="BT15" s="379"/>
      <c r="BU15" s="380"/>
      <c r="BV15" s="378">
        <v>5082877</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401"/>
      <c r="Y16" s="401"/>
      <c r="Z16" s="401"/>
      <c r="AA16" s="401"/>
      <c r="AB16" s="402"/>
      <c r="AC16" s="477">
        <v>26.5</v>
      </c>
      <c r="AD16" s="478"/>
      <c r="AE16" s="478"/>
      <c r="AF16" s="478"/>
      <c r="AG16" s="479"/>
      <c r="AH16" s="477">
        <v>28</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9937393</v>
      </c>
      <c r="BO16" s="384"/>
      <c r="BP16" s="384"/>
      <c r="BQ16" s="384"/>
      <c r="BR16" s="384"/>
      <c r="BS16" s="384"/>
      <c r="BT16" s="384"/>
      <c r="BU16" s="385"/>
      <c r="BV16" s="383">
        <v>9974239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8"/>
      <c r="Y17" s="398"/>
      <c r="Z17" s="398"/>
      <c r="AA17" s="398"/>
      <c r="AB17" s="399"/>
      <c r="AC17" s="359">
        <v>17522</v>
      </c>
      <c r="AD17" s="360"/>
      <c r="AE17" s="360"/>
      <c r="AF17" s="360"/>
      <c r="AG17" s="361"/>
      <c r="AH17" s="359">
        <v>18155</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6600727</v>
      </c>
      <c r="BO17" s="384"/>
      <c r="BP17" s="384"/>
      <c r="BQ17" s="384"/>
      <c r="BR17" s="384"/>
      <c r="BS17" s="384"/>
      <c r="BT17" s="384"/>
      <c r="BU17" s="385"/>
      <c r="BV17" s="383">
        <v>6563609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98.91</v>
      </c>
      <c r="M18" s="448"/>
      <c r="N18" s="448"/>
      <c r="O18" s="448"/>
      <c r="P18" s="448"/>
      <c r="Q18" s="448"/>
      <c r="R18" s="449"/>
      <c r="S18" s="449"/>
      <c r="T18" s="449"/>
      <c r="U18" s="449"/>
      <c r="V18" s="450"/>
      <c r="W18" s="464"/>
      <c r="X18" s="465"/>
      <c r="Y18" s="465"/>
      <c r="Z18" s="465"/>
      <c r="AA18" s="465"/>
      <c r="AB18" s="473"/>
      <c r="AC18" s="347">
        <v>70.599999999999994</v>
      </c>
      <c r="AD18" s="348"/>
      <c r="AE18" s="348"/>
      <c r="AF18" s="348"/>
      <c r="AG18" s="451"/>
      <c r="AH18" s="347">
        <v>66.599999999999994</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13127989</v>
      </c>
      <c r="BO18" s="384"/>
      <c r="BP18" s="384"/>
      <c r="BQ18" s="384"/>
      <c r="BR18" s="384"/>
      <c r="BS18" s="384"/>
      <c r="BT18" s="384"/>
      <c r="BU18" s="385"/>
      <c r="BV18" s="383">
        <v>12455674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608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15455020</v>
      </c>
      <c r="BO19" s="384"/>
      <c r="BP19" s="384"/>
      <c r="BQ19" s="384"/>
      <c r="BR19" s="384"/>
      <c r="BS19" s="384"/>
      <c r="BT19" s="384"/>
      <c r="BU19" s="385"/>
      <c r="BV19" s="383">
        <v>14953523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21417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4" t="s">
        <v>145</v>
      </c>
      <c r="C22" s="415"/>
      <c r="D22" s="416"/>
      <c r="E22" s="423" t="s">
        <v>1</v>
      </c>
      <c r="F22" s="398"/>
      <c r="G22" s="398"/>
      <c r="H22" s="398"/>
      <c r="I22" s="398"/>
      <c r="J22" s="398"/>
      <c r="K22" s="399"/>
      <c r="L22" s="423" t="s">
        <v>146</v>
      </c>
      <c r="M22" s="398"/>
      <c r="N22" s="398"/>
      <c r="O22" s="398"/>
      <c r="P22" s="399"/>
      <c r="Q22" s="408" t="s">
        <v>147</v>
      </c>
      <c r="R22" s="409"/>
      <c r="S22" s="409"/>
      <c r="T22" s="409"/>
      <c r="U22" s="409"/>
      <c r="V22" s="424"/>
      <c r="W22" s="426" t="s">
        <v>148</v>
      </c>
      <c r="X22" s="415"/>
      <c r="Y22" s="416"/>
      <c r="Z22" s="423" t="s">
        <v>1</v>
      </c>
      <c r="AA22" s="398"/>
      <c r="AB22" s="398"/>
      <c r="AC22" s="398"/>
      <c r="AD22" s="398"/>
      <c r="AE22" s="398"/>
      <c r="AF22" s="398"/>
      <c r="AG22" s="399"/>
      <c r="AH22" s="397" t="s">
        <v>149</v>
      </c>
      <c r="AI22" s="398"/>
      <c r="AJ22" s="398"/>
      <c r="AK22" s="398"/>
      <c r="AL22" s="399"/>
      <c r="AM22" s="397" t="s">
        <v>150</v>
      </c>
      <c r="AN22" s="403"/>
      <c r="AO22" s="403"/>
      <c r="AP22" s="403"/>
      <c r="AQ22" s="403"/>
      <c r="AR22" s="404"/>
      <c r="AS22" s="408" t="s">
        <v>147</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151</v>
      </c>
      <c r="AZ23" s="376"/>
      <c r="BA23" s="376"/>
      <c r="BB23" s="376"/>
      <c r="BC23" s="376"/>
      <c r="BD23" s="376"/>
      <c r="BE23" s="376"/>
      <c r="BF23" s="376"/>
      <c r="BG23" s="376"/>
      <c r="BH23" s="376"/>
      <c r="BI23" s="376"/>
      <c r="BJ23" s="376"/>
      <c r="BK23" s="376"/>
      <c r="BL23" s="376"/>
      <c r="BM23" s="377"/>
      <c r="BN23" s="383">
        <v>22823819</v>
      </c>
      <c r="BO23" s="384"/>
      <c r="BP23" s="384"/>
      <c r="BQ23" s="384"/>
      <c r="BR23" s="384"/>
      <c r="BS23" s="384"/>
      <c r="BT23" s="384"/>
      <c r="BU23" s="385"/>
      <c r="BV23" s="383">
        <v>24037519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7"/>
      <c r="C24" s="418"/>
      <c r="D24" s="419"/>
      <c r="E24" s="356" t="s">
        <v>152</v>
      </c>
      <c r="F24" s="357"/>
      <c r="G24" s="357"/>
      <c r="H24" s="357"/>
      <c r="I24" s="357"/>
      <c r="J24" s="357"/>
      <c r="K24" s="358"/>
      <c r="L24" s="359">
        <v>1</v>
      </c>
      <c r="M24" s="360"/>
      <c r="N24" s="360"/>
      <c r="O24" s="360"/>
      <c r="P24" s="361"/>
      <c r="Q24" s="359">
        <v>7300</v>
      </c>
      <c r="R24" s="360"/>
      <c r="S24" s="360"/>
      <c r="T24" s="360"/>
      <c r="U24" s="360"/>
      <c r="V24" s="361"/>
      <c r="W24" s="427"/>
      <c r="X24" s="418"/>
      <c r="Y24" s="419"/>
      <c r="Z24" s="356" t="s">
        <v>153</v>
      </c>
      <c r="AA24" s="357"/>
      <c r="AB24" s="357"/>
      <c r="AC24" s="357"/>
      <c r="AD24" s="357"/>
      <c r="AE24" s="357"/>
      <c r="AF24" s="357"/>
      <c r="AG24" s="358"/>
      <c r="AH24" s="359">
        <v>408</v>
      </c>
      <c r="AI24" s="360"/>
      <c r="AJ24" s="360"/>
      <c r="AK24" s="360"/>
      <c r="AL24" s="361"/>
      <c r="AM24" s="359">
        <v>1267248</v>
      </c>
      <c r="AN24" s="360"/>
      <c r="AO24" s="360"/>
      <c r="AP24" s="360"/>
      <c r="AQ24" s="360"/>
      <c r="AR24" s="361"/>
      <c r="AS24" s="359">
        <v>3106</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17297546</v>
      </c>
      <c r="BO24" s="384"/>
      <c r="BP24" s="384"/>
      <c r="BQ24" s="384"/>
      <c r="BR24" s="384"/>
      <c r="BS24" s="384"/>
      <c r="BT24" s="384"/>
      <c r="BU24" s="385"/>
      <c r="BV24" s="383">
        <v>18064680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7"/>
      <c r="C25" s="418"/>
      <c r="D25" s="419"/>
      <c r="E25" s="356" t="s">
        <v>155</v>
      </c>
      <c r="F25" s="357"/>
      <c r="G25" s="357"/>
      <c r="H25" s="357"/>
      <c r="I25" s="357"/>
      <c r="J25" s="357"/>
      <c r="K25" s="358"/>
      <c r="L25" s="359">
        <v>1</v>
      </c>
      <c r="M25" s="360"/>
      <c r="N25" s="360"/>
      <c r="O25" s="360"/>
      <c r="P25" s="361"/>
      <c r="Q25" s="359">
        <v>6600</v>
      </c>
      <c r="R25" s="360"/>
      <c r="S25" s="360"/>
      <c r="T25" s="360"/>
      <c r="U25" s="360"/>
      <c r="V25" s="361"/>
      <c r="W25" s="427"/>
      <c r="X25" s="418"/>
      <c r="Y25" s="419"/>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5807518</v>
      </c>
      <c r="BO25" s="379"/>
      <c r="BP25" s="379"/>
      <c r="BQ25" s="379"/>
      <c r="BR25" s="379"/>
      <c r="BS25" s="379"/>
      <c r="BT25" s="379"/>
      <c r="BU25" s="380"/>
      <c r="BV25" s="378">
        <v>6579802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7"/>
      <c r="C26" s="418"/>
      <c r="D26" s="419"/>
      <c r="E26" s="356" t="s">
        <v>158</v>
      </c>
      <c r="F26" s="357"/>
      <c r="G26" s="357"/>
      <c r="H26" s="357"/>
      <c r="I26" s="357"/>
      <c r="J26" s="357"/>
      <c r="K26" s="358"/>
      <c r="L26" s="359">
        <v>1</v>
      </c>
      <c r="M26" s="360"/>
      <c r="N26" s="360"/>
      <c r="O26" s="360"/>
      <c r="P26" s="361"/>
      <c r="Q26" s="359">
        <v>5810</v>
      </c>
      <c r="R26" s="360"/>
      <c r="S26" s="360"/>
      <c r="T26" s="360"/>
      <c r="U26" s="360"/>
      <c r="V26" s="361"/>
      <c r="W26" s="427"/>
      <c r="X26" s="418"/>
      <c r="Y26" s="419"/>
      <c r="Z26" s="356" t="s">
        <v>159</v>
      </c>
      <c r="AA26" s="395"/>
      <c r="AB26" s="395"/>
      <c r="AC26" s="395"/>
      <c r="AD26" s="395"/>
      <c r="AE26" s="395"/>
      <c r="AF26" s="395"/>
      <c r="AG26" s="396"/>
      <c r="AH26" s="359">
        <v>78</v>
      </c>
      <c r="AI26" s="360"/>
      <c r="AJ26" s="360"/>
      <c r="AK26" s="360"/>
      <c r="AL26" s="361"/>
      <c r="AM26" s="359">
        <v>244062</v>
      </c>
      <c r="AN26" s="360"/>
      <c r="AO26" s="360"/>
      <c r="AP26" s="360"/>
      <c r="AQ26" s="360"/>
      <c r="AR26" s="361"/>
      <c r="AS26" s="359">
        <v>3129</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7"/>
      <c r="C27" s="418"/>
      <c r="D27" s="419"/>
      <c r="E27" s="356" t="s">
        <v>161</v>
      </c>
      <c r="F27" s="357"/>
      <c r="G27" s="357"/>
      <c r="H27" s="357"/>
      <c r="I27" s="357"/>
      <c r="J27" s="357"/>
      <c r="K27" s="358"/>
      <c r="L27" s="359">
        <v>1</v>
      </c>
      <c r="M27" s="360"/>
      <c r="N27" s="360"/>
      <c r="O27" s="360"/>
      <c r="P27" s="361"/>
      <c r="Q27" s="359">
        <v>6180</v>
      </c>
      <c r="R27" s="360"/>
      <c r="S27" s="360"/>
      <c r="T27" s="360"/>
      <c r="U27" s="360"/>
      <c r="V27" s="361"/>
      <c r="W27" s="427"/>
      <c r="X27" s="418"/>
      <c r="Y27" s="419"/>
      <c r="Z27" s="356" t="s">
        <v>162</v>
      </c>
      <c r="AA27" s="357"/>
      <c r="AB27" s="357"/>
      <c r="AC27" s="357"/>
      <c r="AD27" s="357"/>
      <c r="AE27" s="357"/>
      <c r="AF27" s="357"/>
      <c r="AG27" s="358"/>
      <c r="AH27" s="359">
        <v>20</v>
      </c>
      <c r="AI27" s="360"/>
      <c r="AJ27" s="360"/>
      <c r="AK27" s="360"/>
      <c r="AL27" s="361"/>
      <c r="AM27" s="359">
        <v>64824</v>
      </c>
      <c r="AN27" s="360"/>
      <c r="AO27" s="360"/>
      <c r="AP27" s="360"/>
      <c r="AQ27" s="360"/>
      <c r="AR27" s="361"/>
      <c r="AS27" s="359">
        <v>3241</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212031</v>
      </c>
      <c r="BO27" s="387"/>
      <c r="BP27" s="387"/>
      <c r="BQ27" s="387"/>
      <c r="BR27" s="387"/>
      <c r="BS27" s="387"/>
      <c r="BT27" s="387"/>
      <c r="BU27" s="388"/>
      <c r="BV27" s="386">
        <v>212031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7"/>
      <c r="C28" s="418"/>
      <c r="D28" s="419"/>
      <c r="E28" s="356" t="s">
        <v>164</v>
      </c>
      <c r="F28" s="357"/>
      <c r="G28" s="357"/>
      <c r="H28" s="357"/>
      <c r="I28" s="357"/>
      <c r="J28" s="357"/>
      <c r="K28" s="358"/>
      <c r="L28" s="359">
        <v>1</v>
      </c>
      <c r="M28" s="360"/>
      <c r="N28" s="360"/>
      <c r="O28" s="360"/>
      <c r="P28" s="361"/>
      <c r="Q28" s="359">
        <v>5310</v>
      </c>
      <c r="R28" s="360"/>
      <c r="S28" s="360"/>
      <c r="T28" s="360"/>
      <c r="U28" s="360"/>
      <c r="V28" s="361"/>
      <c r="W28" s="427"/>
      <c r="X28" s="418"/>
      <c r="Y28" s="419"/>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1150901</v>
      </c>
      <c r="BO28" s="379"/>
      <c r="BP28" s="379"/>
      <c r="BQ28" s="379"/>
      <c r="BR28" s="379"/>
      <c r="BS28" s="379"/>
      <c r="BT28" s="379"/>
      <c r="BU28" s="380"/>
      <c r="BV28" s="378">
        <v>1020871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7"/>
      <c r="C29" s="418"/>
      <c r="D29" s="419"/>
      <c r="E29" s="356" t="s">
        <v>168</v>
      </c>
      <c r="F29" s="357"/>
      <c r="G29" s="357"/>
      <c r="H29" s="357"/>
      <c r="I29" s="357"/>
      <c r="J29" s="357"/>
      <c r="K29" s="358"/>
      <c r="L29" s="359">
        <v>14</v>
      </c>
      <c r="M29" s="360"/>
      <c r="N29" s="360"/>
      <c r="O29" s="360"/>
      <c r="P29" s="361"/>
      <c r="Q29" s="359">
        <v>4980</v>
      </c>
      <c r="R29" s="360"/>
      <c r="S29" s="360"/>
      <c r="T29" s="360"/>
      <c r="U29" s="360"/>
      <c r="V29" s="361"/>
      <c r="W29" s="428"/>
      <c r="X29" s="429"/>
      <c r="Y29" s="430"/>
      <c r="Z29" s="356" t="s">
        <v>169</v>
      </c>
      <c r="AA29" s="357"/>
      <c r="AB29" s="357"/>
      <c r="AC29" s="357"/>
      <c r="AD29" s="357"/>
      <c r="AE29" s="357"/>
      <c r="AF29" s="357"/>
      <c r="AG29" s="358"/>
      <c r="AH29" s="359">
        <v>428</v>
      </c>
      <c r="AI29" s="360"/>
      <c r="AJ29" s="360"/>
      <c r="AK29" s="360"/>
      <c r="AL29" s="361"/>
      <c r="AM29" s="359">
        <v>1332072</v>
      </c>
      <c r="AN29" s="360"/>
      <c r="AO29" s="360"/>
      <c r="AP29" s="360"/>
      <c r="AQ29" s="360"/>
      <c r="AR29" s="361"/>
      <c r="AS29" s="359">
        <v>3112</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t="s">
        <v>120</v>
      </c>
      <c r="BO29" s="384"/>
      <c r="BP29" s="384"/>
      <c r="BQ29" s="384"/>
      <c r="BR29" s="384"/>
      <c r="BS29" s="384"/>
      <c r="BT29" s="384"/>
      <c r="BU29" s="385"/>
      <c r="BV29" s="383" t="s">
        <v>120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171</v>
      </c>
      <c r="X30" s="438"/>
      <c r="Y30" s="438"/>
      <c r="Z30" s="438"/>
      <c r="AA30" s="438"/>
      <c r="AB30" s="438"/>
      <c r="AC30" s="438"/>
      <c r="AD30" s="438"/>
      <c r="AE30" s="438"/>
      <c r="AF30" s="438"/>
      <c r="AG30" s="439"/>
      <c r="AH30" s="347">
        <v>99.3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802668</v>
      </c>
      <c r="BO30" s="387"/>
      <c r="BP30" s="387"/>
      <c r="BQ30" s="387"/>
      <c r="BR30" s="387"/>
      <c r="BS30" s="387"/>
      <c r="BT30" s="387"/>
      <c r="BU30" s="388"/>
      <c r="BV30" s="386">
        <v>803765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奈良県市町村総合事務組合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桜井市清掃公社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住宅新築資金等貸付金特別会計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IF('各会計、関係団体の財政状況及び健全化判断比率'!B34="","",'各会計、関係団体の財政状況及び健全化判断比率'!B34)</f>
        <v>簡易水道事業特別会計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奈良広域水質検査センター組合</v>
      </c>
      <c r="BZ35" s="342"/>
      <c r="CA35" s="342"/>
      <c r="CB35" s="342"/>
      <c r="CC35" s="342"/>
      <c r="CD35" s="342"/>
      <c r="CE35" s="342"/>
      <c r="CF35" s="342"/>
      <c r="CG35" s="342"/>
      <c r="CH35" s="342"/>
      <c r="CI35" s="342"/>
      <c r="CJ35" s="342"/>
      <c r="CK35" s="342"/>
      <c r="CL35" s="342"/>
      <c r="CM35" s="342"/>
      <c r="CN35" s="165"/>
      <c r="CO35" s="343">
        <f t="shared" ref="CO35:CO43" si="3">IF(CQ35="","",CO34+1)</f>
        <v>16</v>
      </c>
      <c r="CP35" s="343"/>
      <c r="CQ35" s="342" t="str">
        <f>IF('各会計、関係団体の財政状況及び健全化判断比率'!BS8="","",'各会計、関係団体の財政状況及び健全化判断比率'!BS8)</f>
        <v>桜井市医療センター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桜井宇陀広域連合</v>
      </c>
      <c r="BZ36" s="342"/>
      <c r="CA36" s="342"/>
      <c r="CB36" s="342"/>
      <c r="CC36" s="342"/>
      <c r="CD36" s="342"/>
      <c r="CE36" s="342"/>
      <c r="CF36" s="342"/>
      <c r="CG36" s="342"/>
      <c r="CH36" s="342"/>
      <c r="CI36" s="342"/>
      <c r="CJ36" s="342"/>
      <c r="CK36" s="342"/>
      <c r="CL36" s="342"/>
      <c r="CM36" s="342"/>
      <c r="CN36" s="165"/>
      <c r="CO36" s="343">
        <f t="shared" si="3"/>
        <v>17</v>
      </c>
      <c r="CP36" s="343"/>
      <c r="CQ36" s="342" t="str">
        <f>IF('各会計、関係団体の財政状況及び健全化判断比率'!BS9="","",'各会計、関係団体の財政状況及び健全化判断比率'!BS9)</f>
        <v>桜井市文化財協会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駐車場事業特別会計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奈良県後期高齢者医療広域連合</v>
      </c>
      <c r="BZ37" s="342"/>
      <c r="CA37" s="342"/>
      <c r="CB37" s="342"/>
      <c r="CC37" s="342"/>
      <c r="CD37" s="342"/>
      <c r="CE37" s="342"/>
      <c r="CF37" s="342"/>
      <c r="CG37" s="342"/>
      <c r="CH37" s="342"/>
      <c r="CI37" s="342"/>
      <c r="CJ37" s="342"/>
      <c r="CK37" s="342"/>
      <c r="CL37" s="342"/>
      <c r="CM37" s="342"/>
      <c r="CN37" s="165"/>
      <c r="CO37" s="343">
        <f t="shared" si="3"/>
        <v>18</v>
      </c>
      <c r="CP37" s="343"/>
      <c r="CQ37" s="342" t="str">
        <f>IF('各会計、関係団体の財政状況及び健全化判断比率'!BS10="","",'各会計、関係団体の財政状況及び健全化判断比率'!BS10)</f>
        <v>桜井市体育協会</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奈良県広域消防組合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206</v>
      </c>
      <c r="C5" s="674"/>
      <c r="D5" s="674"/>
      <c r="E5" s="674"/>
      <c r="F5" s="674"/>
      <c r="G5" s="674"/>
      <c r="H5" s="674"/>
      <c r="I5" s="674"/>
      <c r="J5" s="674"/>
      <c r="K5" s="674"/>
      <c r="L5" s="674"/>
      <c r="M5" s="674"/>
      <c r="N5" s="674"/>
      <c r="O5" s="674"/>
      <c r="P5" s="674"/>
      <c r="Q5" s="675"/>
      <c r="R5" s="638">
        <v>6226295</v>
      </c>
      <c r="S5" s="639"/>
      <c r="T5" s="639"/>
      <c r="U5" s="639"/>
      <c r="V5" s="639"/>
      <c r="W5" s="639"/>
      <c r="X5" s="639"/>
      <c r="Y5" s="686"/>
      <c r="Z5" s="699">
        <v>28.4</v>
      </c>
      <c r="AA5" s="699"/>
      <c r="AB5" s="699"/>
      <c r="AC5" s="699"/>
      <c r="AD5" s="700">
        <v>5777846</v>
      </c>
      <c r="AE5" s="700"/>
      <c r="AF5" s="700"/>
      <c r="AG5" s="700"/>
      <c r="AH5" s="700"/>
      <c r="AI5" s="700"/>
      <c r="AJ5" s="700"/>
      <c r="AK5" s="700"/>
      <c r="AL5" s="687">
        <v>49.9</v>
      </c>
      <c r="AM5" s="656"/>
      <c r="AN5" s="656"/>
      <c r="AO5" s="688"/>
      <c r="AP5" s="673" t="s">
        <v>207</v>
      </c>
      <c r="AQ5" s="674"/>
      <c r="AR5" s="674"/>
      <c r="AS5" s="674"/>
      <c r="AT5" s="674"/>
      <c r="AU5" s="674"/>
      <c r="AV5" s="674"/>
      <c r="AW5" s="674"/>
      <c r="AX5" s="674"/>
      <c r="AY5" s="674"/>
      <c r="AZ5" s="674"/>
      <c r="BA5" s="674"/>
      <c r="BB5" s="674"/>
      <c r="BC5" s="674"/>
      <c r="BD5" s="674"/>
      <c r="BE5" s="674"/>
      <c r="BF5" s="675"/>
      <c r="BG5" s="588">
        <v>5777846</v>
      </c>
      <c r="BH5" s="589"/>
      <c r="BI5" s="589"/>
      <c r="BJ5" s="589"/>
      <c r="BK5" s="589"/>
      <c r="BL5" s="589"/>
      <c r="BM5" s="589"/>
      <c r="BN5" s="590"/>
      <c r="BO5" s="641">
        <v>92.8</v>
      </c>
      <c r="BP5" s="641"/>
      <c r="BQ5" s="641"/>
      <c r="BR5" s="641"/>
      <c r="BS5" s="642">
        <v>29370</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148851</v>
      </c>
      <c r="S6" s="589"/>
      <c r="T6" s="589"/>
      <c r="U6" s="589"/>
      <c r="V6" s="589"/>
      <c r="W6" s="589"/>
      <c r="X6" s="589"/>
      <c r="Y6" s="590"/>
      <c r="Z6" s="641">
        <v>0.7</v>
      </c>
      <c r="AA6" s="641"/>
      <c r="AB6" s="641"/>
      <c r="AC6" s="641"/>
      <c r="AD6" s="642">
        <v>148851</v>
      </c>
      <c r="AE6" s="642"/>
      <c r="AF6" s="642"/>
      <c r="AG6" s="642"/>
      <c r="AH6" s="642"/>
      <c r="AI6" s="642"/>
      <c r="AJ6" s="642"/>
      <c r="AK6" s="642"/>
      <c r="AL6" s="611">
        <v>1.3</v>
      </c>
      <c r="AM6" s="643"/>
      <c r="AN6" s="643"/>
      <c r="AO6" s="644"/>
      <c r="AP6" s="585" t="s">
        <v>212</v>
      </c>
      <c r="AQ6" s="586"/>
      <c r="AR6" s="586"/>
      <c r="AS6" s="586"/>
      <c r="AT6" s="586"/>
      <c r="AU6" s="586"/>
      <c r="AV6" s="586"/>
      <c r="AW6" s="586"/>
      <c r="AX6" s="586"/>
      <c r="AY6" s="586"/>
      <c r="AZ6" s="586"/>
      <c r="BA6" s="586"/>
      <c r="BB6" s="586"/>
      <c r="BC6" s="586"/>
      <c r="BD6" s="586"/>
      <c r="BE6" s="586"/>
      <c r="BF6" s="587"/>
      <c r="BG6" s="588">
        <v>5777846</v>
      </c>
      <c r="BH6" s="589"/>
      <c r="BI6" s="589"/>
      <c r="BJ6" s="589"/>
      <c r="BK6" s="589"/>
      <c r="BL6" s="589"/>
      <c r="BM6" s="589"/>
      <c r="BN6" s="590"/>
      <c r="BO6" s="641">
        <v>92.8</v>
      </c>
      <c r="BP6" s="641"/>
      <c r="BQ6" s="641"/>
      <c r="BR6" s="641"/>
      <c r="BS6" s="642">
        <v>29370</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227593</v>
      </c>
      <c r="CS6" s="589"/>
      <c r="CT6" s="589"/>
      <c r="CU6" s="589"/>
      <c r="CV6" s="589"/>
      <c r="CW6" s="589"/>
      <c r="CX6" s="589"/>
      <c r="CY6" s="590"/>
      <c r="CZ6" s="641">
        <v>1.1000000000000001</v>
      </c>
      <c r="DA6" s="641"/>
      <c r="DB6" s="641"/>
      <c r="DC6" s="641"/>
      <c r="DD6" s="594" t="s">
        <v>214</v>
      </c>
      <c r="DE6" s="589"/>
      <c r="DF6" s="589"/>
      <c r="DG6" s="589"/>
      <c r="DH6" s="589"/>
      <c r="DI6" s="589"/>
      <c r="DJ6" s="589"/>
      <c r="DK6" s="589"/>
      <c r="DL6" s="589"/>
      <c r="DM6" s="589"/>
      <c r="DN6" s="589"/>
      <c r="DO6" s="589"/>
      <c r="DP6" s="590"/>
      <c r="DQ6" s="594">
        <v>227593</v>
      </c>
      <c r="DR6" s="589"/>
      <c r="DS6" s="589"/>
      <c r="DT6" s="589"/>
      <c r="DU6" s="589"/>
      <c r="DV6" s="589"/>
      <c r="DW6" s="589"/>
      <c r="DX6" s="589"/>
      <c r="DY6" s="589"/>
      <c r="DZ6" s="589"/>
      <c r="EA6" s="589"/>
      <c r="EB6" s="589"/>
      <c r="EC6" s="620"/>
    </row>
    <row r="7" spans="2:143" ht="11.25" customHeight="1">
      <c r="B7" s="585" t="s">
        <v>215</v>
      </c>
      <c r="C7" s="586"/>
      <c r="D7" s="586"/>
      <c r="E7" s="586"/>
      <c r="F7" s="586"/>
      <c r="G7" s="586"/>
      <c r="H7" s="586"/>
      <c r="I7" s="586"/>
      <c r="J7" s="586"/>
      <c r="K7" s="586"/>
      <c r="L7" s="586"/>
      <c r="M7" s="586"/>
      <c r="N7" s="586"/>
      <c r="O7" s="586"/>
      <c r="P7" s="586"/>
      <c r="Q7" s="587"/>
      <c r="R7" s="588">
        <v>20033</v>
      </c>
      <c r="S7" s="589"/>
      <c r="T7" s="589"/>
      <c r="U7" s="589"/>
      <c r="V7" s="589"/>
      <c r="W7" s="589"/>
      <c r="X7" s="589"/>
      <c r="Y7" s="590"/>
      <c r="Z7" s="641">
        <v>0.1</v>
      </c>
      <c r="AA7" s="641"/>
      <c r="AB7" s="641"/>
      <c r="AC7" s="641"/>
      <c r="AD7" s="642">
        <v>20033</v>
      </c>
      <c r="AE7" s="642"/>
      <c r="AF7" s="642"/>
      <c r="AG7" s="642"/>
      <c r="AH7" s="642"/>
      <c r="AI7" s="642"/>
      <c r="AJ7" s="642"/>
      <c r="AK7" s="642"/>
      <c r="AL7" s="611">
        <v>0.2</v>
      </c>
      <c r="AM7" s="643"/>
      <c r="AN7" s="643"/>
      <c r="AO7" s="644"/>
      <c r="AP7" s="585" t="s">
        <v>216</v>
      </c>
      <c r="AQ7" s="586"/>
      <c r="AR7" s="586"/>
      <c r="AS7" s="586"/>
      <c r="AT7" s="586"/>
      <c r="AU7" s="586"/>
      <c r="AV7" s="586"/>
      <c r="AW7" s="586"/>
      <c r="AX7" s="586"/>
      <c r="AY7" s="586"/>
      <c r="AZ7" s="586"/>
      <c r="BA7" s="586"/>
      <c r="BB7" s="586"/>
      <c r="BC7" s="586"/>
      <c r="BD7" s="586"/>
      <c r="BE7" s="586"/>
      <c r="BF7" s="587"/>
      <c r="BG7" s="588">
        <v>2743198</v>
      </c>
      <c r="BH7" s="589"/>
      <c r="BI7" s="589"/>
      <c r="BJ7" s="589"/>
      <c r="BK7" s="589"/>
      <c r="BL7" s="589"/>
      <c r="BM7" s="589"/>
      <c r="BN7" s="590"/>
      <c r="BO7" s="641">
        <v>44.1</v>
      </c>
      <c r="BP7" s="641"/>
      <c r="BQ7" s="641"/>
      <c r="BR7" s="641"/>
      <c r="BS7" s="642">
        <v>29370</v>
      </c>
      <c r="BT7" s="642"/>
      <c r="BU7" s="642"/>
      <c r="BV7" s="642"/>
      <c r="BW7" s="642"/>
      <c r="BX7" s="642"/>
      <c r="BY7" s="642"/>
      <c r="BZ7" s="642"/>
      <c r="CA7" s="642"/>
      <c r="CB7" s="678"/>
      <c r="CD7" s="621" t="s">
        <v>217</v>
      </c>
      <c r="CE7" s="618"/>
      <c r="CF7" s="618"/>
      <c r="CG7" s="618"/>
      <c r="CH7" s="618"/>
      <c r="CI7" s="618"/>
      <c r="CJ7" s="618"/>
      <c r="CK7" s="618"/>
      <c r="CL7" s="618"/>
      <c r="CM7" s="618"/>
      <c r="CN7" s="618"/>
      <c r="CO7" s="618"/>
      <c r="CP7" s="618"/>
      <c r="CQ7" s="619"/>
      <c r="CR7" s="588">
        <v>2667101</v>
      </c>
      <c r="CS7" s="589"/>
      <c r="CT7" s="589"/>
      <c r="CU7" s="589"/>
      <c r="CV7" s="589"/>
      <c r="CW7" s="589"/>
      <c r="CX7" s="589"/>
      <c r="CY7" s="590"/>
      <c r="CZ7" s="641">
        <v>12.4</v>
      </c>
      <c r="DA7" s="641"/>
      <c r="DB7" s="641"/>
      <c r="DC7" s="641"/>
      <c r="DD7" s="594">
        <v>40183</v>
      </c>
      <c r="DE7" s="589"/>
      <c r="DF7" s="589"/>
      <c r="DG7" s="589"/>
      <c r="DH7" s="589"/>
      <c r="DI7" s="589"/>
      <c r="DJ7" s="589"/>
      <c r="DK7" s="589"/>
      <c r="DL7" s="589"/>
      <c r="DM7" s="589"/>
      <c r="DN7" s="589"/>
      <c r="DO7" s="589"/>
      <c r="DP7" s="590"/>
      <c r="DQ7" s="594">
        <v>2300531</v>
      </c>
      <c r="DR7" s="589"/>
      <c r="DS7" s="589"/>
      <c r="DT7" s="589"/>
      <c r="DU7" s="589"/>
      <c r="DV7" s="589"/>
      <c r="DW7" s="589"/>
      <c r="DX7" s="589"/>
      <c r="DY7" s="589"/>
      <c r="DZ7" s="589"/>
      <c r="EA7" s="589"/>
      <c r="EB7" s="589"/>
      <c r="EC7" s="620"/>
    </row>
    <row r="8" spans="2:143" ht="11.25" customHeight="1">
      <c r="B8" s="585" t="s">
        <v>218</v>
      </c>
      <c r="C8" s="586"/>
      <c r="D8" s="586"/>
      <c r="E8" s="586"/>
      <c r="F8" s="586"/>
      <c r="G8" s="586"/>
      <c r="H8" s="586"/>
      <c r="I8" s="586"/>
      <c r="J8" s="586"/>
      <c r="K8" s="586"/>
      <c r="L8" s="586"/>
      <c r="M8" s="586"/>
      <c r="N8" s="586"/>
      <c r="O8" s="586"/>
      <c r="P8" s="586"/>
      <c r="Q8" s="587"/>
      <c r="R8" s="588">
        <v>88761</v>
      </c>
      <c r="S8" s="589"/>
      <c r="T8" s="589"/>
      <c r="U8" s="589"/>
      <c r="V8" s="589"/>
      <c r="W8" s="589"/>
      <c r="X8" s="589"/>
      <c r="Y8" s="590"/>
      <c r="Z8" s="641">
        <v>0.4</v>
      </c>
      <c r="AA8" s="641"/>
      <c r="AB8" s="641"/>
      <c r="AC8" s="641"/>
      <c r="AD8" s="642">
        <v>88761</v>
      </c>
      <c r="AE8" s="642"/>
      <c r="AF8" s="642"/>
      <c r="AG8" s="642"/>
      <c r="AH8" s="642"/>
      <c r="AI8" s="642"/>
      <c r="AJ8" s="642"/>
      <c r="AK8" s="642"/>
      <c r="AL8" s="611">
        <v>0.8</v>
      </c>
      <c r="AM8" s="643"/>
      <c r="AN8" s="643"/>
      <c r="AO8" s="644"/>
      <c r="AP8" s="585" t="s">
        <v>219</v>
      </c>
      <c r="AQ8" s="586"/>
      <c r="AR8" s="586"/>
      <c r="AS8" s="586"/>
      <c r="AT8" s="586"/>
      <c r="AU8" s="586"/>
      <c r="AV8" s="586"/>
      <c r="AW8" s="586"/>
      <c r="AX8" s="586"/>
      <c r="AY8" s="586"/>
      <c r="AZ8" s="586"/>
      <c r="BA8" s="586"/>
      <c r="BB8" s="586"/>
      <c r="BC8" s="586"/>
      <c r="BD8" s="586"/>
      <c r="BE8" s="586"/>
      <c r="BF8" s="587"/>
      <c r="BG8" s="588">
        <v>87245</v>
      </c>
      <c r="BH8" s="589"/>
      <c r="BI8" s="589"/>
      <c r="BJ8" s="589"/>
      <c r="BK8" s="589"/>
      <c r="BL8" s="589"/>
      <c r="BM8" s="589"/>
      <c r="BN8" s="590"/>
      <c r="BO8" s="641">
        <v>1.4</v>
      </c>
      <c r="BP8" s="641"/>
      <c r="BQ8" s="641"/>
      <c r="BR8" s="641"/>
      <c r="BS8" s="594" t="s">
        <v>111</v>
      </c>
      <c r="BT8" s="589"/>
      <c r="BU8" s="589"/>
      <c r="BV8" s="589"/>
      <c r="BW8" s="589"/>
      <c r="BX8" s="589"/>
      <c r="BY8" s="589"/>
      <c r="BZ8" s="589"/>
      <c r="CA8" s="589"/>
      <c r="CB8" s="620"/>
      <c r="CD8" s="621" t="s">
        <v>220</v>
      </c>
      <c r="CE8" s="618"/>
      <c r="CF8" s="618"/>
      <c r="CG8" s="618"/>
      <c r="CH8" s="618"/>
      <c r="CI8" s="618"/>
      <c r="CJ8" s="618"/>
      <c r="CK8" s="618"/>
      <c r="CL8" s="618"/>
      <c r="CM8" s="618"/>
      <c r="CN8" s="618"/>
      <c r="CO8" s="618"/>
      <c r="CP8" s="618"/>
      <c r="CQ8" s="619"/>
      <c r="CR8" s="588">
        <v>8876442</v>
      </c>
      <c r="CS8" s="589"/>
      <c r="CT8" s="589"/>
      <c r="CU8" s="589"/>
      <c r="CV8" s="589"/>
      <c r="CW8" s="589"/>
      <c r="CX8" s="589"/>
      <c r="CY8" s="590"/>
      <c r="CZ8" s="641">
        <v>41.4</v>
      </c>
      <c r="DA8" s="641"/>
      <c r="DB8" s="641"/>
      <c r="DC8" s="641"/>
      <c r="DD8" s="594">
        <v>69171</v>
      </c>
      <c r="DE8" s="589"/>
      <c r="DF8" s="589"/>
      <c r="DG8" s="589"/>
      <c r="DH8" s="589"/>
      <c r="DI8" s="589"/>
      <c r="DJ8" s="589"/>
      <c r="DK8" s="589"/>
      <c r="DL8" s="589"/>
      <c r="DM8" s="589"/>
      <c r="DN8" s="589"/>
      <c r="DO8" s="589"/>
      <c r="DP8" s="590"/>
      <c r="DQ8" s="594">
        <v>4339863</v>
      </c>
      <c r="DR8" s="589"/>
      <c r="DS8" s="589"/>
      <c r="DT8" s="589"/>
      <c r="DU8" s="589"/>
      <c r="DV8" s="589"/>
      <c r="DW8" s="589"/>
      <c r="DX8" s="589"/>
      <c r="DY8" s="589"/>
      <c r="DZ8" s="589"/>
      <c r="EA8" s="589"/>
      <c r="EB8" s="589"/>
      <c r="EC8" s="620"/>
    </row>
    <row r="9" spans="2:143" ht="11.25" customHeight="1">
      <c r="B9" s="585" t="s">
        <v>221</v>
      </c>
      <c r="C9" s="586"/>
      <c r="D9" s="586"/>
      <c r="E9" s="586"/>
      <c r="F9" s="586"/>
      <c r="G9" s="586"/>
      <c r="H9" s="586"/>
      <c r="I9" s="586"/>
      <c r="J9" s="586"/>
      <c r="K9" s="586"/>
      <c r="L9" s="586"/>
      <c r="M9" s="586"/>
      <c r="N9" s="586"/>
      <c r="O9" s="586"/>
      <c r="P9" s="586"/>
      <c r="Q9" s="587"/>
      <c r="R9" s="588">
        <v>48228</v>
      </c>
      <c r="S9" s="589"/>
      <c r="T9" s="589"/>
      <c r="U9" s="589"/>
      <c r="V9" s="589"/>
      <c r="W9" s="589"/>
      <c r="X9" s="589"/>
      <c r="Y9" s="590"/>
      <c r="Z9" s="641">
        <v>0.2</v>
      </c>
      <c r="AA9" s="641"/>
      <c r="AB9" s="641"/>
      <c r="AC9" s="641"/>
      <c r="AD9" s="642">
        <v>48228</v>
      </c>
      <c r="AE9" s="642"/>
      <c r="AF9" s="642"/>
      <c r="AG9" s="642"/>
      <c r="AH9" s="642"/>
      <c r="AI9" s="642"/>
      <c r="AJ9" s="642"/>
      <c r="AK9" s="642"/>
      <c r="AL9" s="611">
        <v>0.4</v>
      </c>
      <c r="AM9" s="643"/>
      <c r="AN9" s="643"/>
      <c r="AO9" s="644"/>
      <c r="AP9" s="585" t="s">
        <v>222</v>
      </c>
      <c r="AQ9" s="586"/>
      <c r="AR9" s="586"/>
      <c r="AS9" s="586"/>
      <c r="AT9" s="586"/>
      <c r="AU9" s="586"/>
      <c r="AV9" s="586"/>
      <c r="AW9" s="586"/>
      <c r="AX9" s="586"/>
      <c r="AY9" s="586"/>
      <c r="AZ9" s="586"/>
      <c r="BA9" s="586"/>
      <c r="BB9" s="586"/>
      <c r="BC9" s="586"/>
      <c r="BD9" s="586"/>
      <c r="BE9" s="586"/>
      <c r="BF9" s="587"/>
      <c r="BG9" s="588">
        <v>2367705</v>
      </c>
      <c r="BH9" s="589"/>
      <c r="BI9" s="589"/>
      <c r="BJ9" s="589"/>
      <c r="BK9" s="589"/>
      <c r="BL9" s="589"/>
      <c r="BM9" s="589"/>
      <c r="BN9" s="590"/>
      <c r="BO9" s="641">
        <v>38</v>
      </c>
      <c r="BP9" s="641"/>
      <c r="BQ9" s="641"/>
      <c r="BR9" s="641"/>
      <c r="BS9" s="594" t="s">
        <v>111</v>
      </c>
      <c r="BT9" s="589"/>
      <c r="BU9" s="589"/>
      <c r="BV9" s="589"/>
      <c r="BW9" s="589"/>
      <c r="BX9" s="589"/>
      <c r="BY9" s="589"/>
      <c r="BZ9" s="589"/>
      <c r="CA9" s="589"/>
      <c r="CB9" s="620"/>
      <c r="CD9" s="621" t="s">
        <v>223</v>
      </c>
      <c r="CE9" s="618"/>
      <c r="CF9" s="618"/>
      <c r="CG9" s="618"/>
      <c r="CH9" s="618"/>
      <c r="CI9" s="618"/>
      <c r="CJ9" s="618"/>
      <c r="CK9" s="618"/>
      <c r="CL9" s="618"/>
      <c r="CM9" s="618"/>
      <c r="CN9" s="618"/>
      <c r="CO9" s="618"/>
      <c r="CP9" s="618"/>
      <c r="CQ9" s="619"/>
      <c r="CR9" s="588">
        <v>2231413</v>
      </c>
      <c r="CS9" s="589"/>
      <c r="CT9" s="589"/>
      <c r="CU9" s="589"/>
      <c r="CV9" s="589"/>
      <c r="CW9" s="589"/>
      <c r="CX9" s="589"/>
      <c r="CY9" s="590"/>
      <c r="CZ9" s="641">
        <v>10.4</v>
      </c>
      <c r="DA9" s="641"/>
      <c r="DB9" s="641"/>
      <c r="DC9" s="641"/>
      <c r="DD9" s="594">
        <v>38002</v>
      </c>
      <c r="DE9" s="589"/>
      <c r="DF9" s="589"/>
      <c r="DG9" s="589"/>
      <c r="DH9" s="589"/>
      <c r="DI9" s="589"/>
      <c r="DJ9" s="589"/>
      <c r="DK9" s="589"/>
      <c r="DL9" s="589"/>
      <c r="DM9" s="589"/>
      <c r="DN9" s="589"/>
      <c r="DO9" s="589"/>
      <c r="DP9" s="590"/>
      <c r="DQ9" s="594">
        <v>1793483</v>
      </c>
      <c r="DR9" s="589"/>
      <c r="DS9" s="589"/>
      <c r="DT9" s="589"/>
      <c r="DU9" s="589"/>
      <c r="DV9" s="589"/>
      <c r="DW9" s="589"/>
      <c r="DX9" s="589"/>
      <c r="DY9" s="589"/>
      <c r="DZ9" s="589"/>
      <c r="EA9" s="589"/>
      <c r="EB9" s="589"/>
      <c r="EC9" s="620"/>
    </row>
    <row r="10" spans="2:143" ht="11.25" customHeight="1">
      <c r="B10" s="585" t="s">
        <v>224</v>
      </c>
      <c r="C10" s="586"/>
      <c r="D10" s="586"/>
      <c r="E10" s="586"/>
      <c r="F10" s="586"/>
      <c r="G10" s="586"/>
      <c r="H10" s="586"/>
      <c r="I10" s="586"/>
      <c r="J10" s="586"/>
      <c r="K10" s="586"/>
      <c r="L10" s="586"/>
      <c r="M10" s="586"/>
      <c r="N10" s="586"/>
      <c r="O10" s="586"/>
      <c r="P10" s="586"/>
      <c r="Q10" s="587"/>
      <c r="R10" s="588">
        <v>552476</v>
      </c>
      <c r="S10" s="589"/>
      <c r="T10" s="589"/>
      <c r="U10" s="589"/>
      <c r="V10" s="589"/>
      <c r="W10" s="589"/>
      <c r="X10" s="589"/>
      <c r="Y10" s="590"/>
      <c r="Z10" s="641">
        <v>2.5</v>
      </c>
      <c r="AA10" s="641"/>
      <c r="AB10" s="641"/>
      <c r="AC10" s="641"/>
      <c r="AD10" s="642">
        <v>552476</v>
      </c>
      <c r="AE10" s="642"/>
      <c r="AF10" s="642"/>
      <c r="AG10" s="642"/>
      <c r="AH10" s="642"/>
      <c r="AI10" s="642"/>
      <c r="AJ10" s="642"/>
      <c r="AK10" s="642"/>
      <c r="AL10" s="611">
        <v>4.8</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108141</v>
      </c>
      <c r="BH10" s="589"/>
      <c r="BI10" s="589"/>
      <c r="BJ10" s="589"/>
      <c r="BK10" s="589"/>
      <c r="BL10" s="589"/>
      <c r="BM10" s="589"/>
      <c r="BN10" s="590"/>
      <c r="BO10" s="641">
        <v>1.7</v>
      </c>
      <c r="BP10" s="641"/>
      <c r="BQ10" s="641"/>
      <c r="BR10" s="641"/>
      <c r="BS10" s="594" t="s">
        <v>111</v>
      </c>
      <c r="BT10" s="589"/>
      <c r="BU10" s="589"/>
      <c r="BV10" s="589"/>
      <c r="BW10" s="589"/>
      <c r="BX10" s="589"/>
      <c r="BY10" s="589"/>
      <c r="BZ10" s="589"/>
      <c r="CA10" s="589"/>
      <c r="CB10" s="620"/>
      <c r="CD10" s="621" t="s">
        <v>226</v>
      </c>
      <c r="CE10" s="618"/>
      <c r="CF10" s="618"/>
      <c r="CG10" s="618"/>
      <c r="CH10" s="618"/>
      <c r="CI10" s="618"/>
      <c r="CJ10" s="618"/>
      <c r="CK10" s="618"/>
      <c r="CL10" s="618"/>
      <c r="CM10" s="618"/>
      <c r="CN10" s="618"/>
      <c r="CO10" s="618"/>
      <c r="CP10" s="618"/>
      <c r="CQ10" s="619"/>
      <c r="CR10" s="588">
        <v>15135</v>
      </c>
      <c r="CS10" s="589"/>
      <c r="CT10" s="589"/>
      <c r="CU10" s="589"/>
      <c r="CV10" s="589"/>
      <c r="CW10" s="589"/>
      <c r="CX10" s="589"/>
      <c r="CY10" s="590"/>
      <c r="CZ10" s="641">
        <v>0.1</v>
      </c>
      <c r="DA10" s="641"/>
      <c r="DB10" s="641"/>
      <c r="DC10" s="641"/>
      <c r="DD10" s="594" t="s">
        <v>111</v>
      </c>
      <c r="DE10" s="589"/>
      <c r="DF10" s="589"/>
      <c r="DG10" s="589"/>
      <c r="DH10" s="589"/>
      <c r="DI10" s="589"/>
      <c r="DJ10" s="589"/>
      <c r="DK10" s="589"/>
      <c r="DL10" s="589"/>
      <c r="DM10" s="589"/>
      <c r="DN10" s="589"/>
      <c r="DO10" s="589"/>
      <c r="DP10" s="590"/>
      <c r="DQ10" s="594" t="s">
        <v>111</v>
      </c>
      <c r="DR10" s="589"/>
      <c r="DS10" s="589"/>
      <c r="DT10" s="589"/>
      <c r="DU10" s="589"/>
      <c r="DV10" s="589"/>
      <c r="DW10" s="589"/>
      <c r="DX10" s="589"/>
      <c r="DY10" s="589"/>
      <c r="DZ10" s="589"/>
      <c r="EA10" s="589"/>
      <c r="EB10" s="589"/>
      <c r="EC10" s="620"/>
    </row>
    <row r="11" spans="2:143" ht="11.25" customHeight="1">
      <c r="B11" s="585" t="s">
        <v>227</v>
      </c>
      <c r="C11" s="586"/>
      <c r="D11" s="586"/>
      <c r="E11" s="586"/>
      <c r="F11" s="586"/>
      <c r="G11" s="586"/>
      <c r="H11" s="586"/>
      <c r="I11" s="586"/>
      <c r="J11" s="586"/>
      <c r="K11" s="586"/>
      <c r="L11" s="586"/>
      <c r="M11" s="586"/>
      <c r="N11" s="586"/>
      <c r="O11" s="586"/>
      <c r="P11" s="586"/>
      <c r="Q11" s="587"/>
      <c r="R11" s="588">
        <v>8765</v>
      </c>
      <c r="S11" s="589"/>
      <c r="T11" s="589"/>
      <c r="U11" s="589"/>
      <c r="V11" s="589"/>
      <c r="W11" s="589"/>
      <c r="X11" s="589"/>
      <c r="Y11" s="590"/>
      <c r="Z11" s="641">
        <v>0</v>
      </c>
      <c r="AA11" s="641"/>
      <c r="AB11" s="641"/>
      <c r="AC11" s="641"/>
      <c r="AD11" s="642">
        <v>8765</v>
      </c>
      <c r="AE11" s="642"/>
      <c r="AF11" s="642"/>
      <c r="AG11" s="642"/>
      <c r="AH11" s="642"/>
      <c r="AI11" s="642"/>
      <c r="AJ11" s="642"/>
      <c r="AK11" s="642"/>
      <c r="AL11" s="611">
        <v>0.1</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180107</v>
      </c>
      <c r="BH11" s="589"/>
      <c r="BI11" s="589"/>
      <c r="BJ11" s="589"/>
      <c r="BK11" s="589"/>
      <c r="BL11" s="589"/>
      <c r="BM11" s="589"/>
      <c r="BN11" s="590"/>
      <c r="BO11" s="641">
        <v>2.9</v>
      </c>
      <c r="BP11" s="641"/>
      <c r="BQ11" s="641"/>
      <c r="BR11" s="641"/>
      <c r="BS11" s="594">
        <v>29370</v>
      </c>
      <c r="BT11" s="589"/>
      <c r="BU11" s="589"/>
      <c r="BV11" s="589"/>
      <c r="BW11" s="589"/>
      <c r="BX11" s="589"/>
      <c r="BY11" s="589"/>
      <c r="BZ11" s="589"/>
      <c r="CA11" s="589"/>
      <c r="CB11" s="620"/>
      <c r="CD11" s="621" t="s">
        <v>229</v>
      </c>
      <c r="CE11" s="618"/>
      <c r="CF11" s="618"/>
      <c r="CG11" s="618"/>
      <c r="CH11" s="618"/>
      <c r="CI11" s="618"/>
      <c r="CJ11" s="618"/>
      <c r="CK11" s="618"/>
      <c r="CL11" s="618"/>
      <c r="CM11" s="618"/>
      <c r="CN11" s="618"/>
      <c r="CO11" s="618"/>
      <c r="CP11" s="618"/>
      <c r="CQ11" s="619"/>
      <c r="CR11" s="588">
        <v>267938</v>
      </c>
      <c r="CS11" s="589"/>
      <c r="CT11" s="589"/>
      <c r="CU11" s="589"/>
      <c r="CV11" s="589"/>
      <c r="CW11" s="589"/>
      <c r="CX11" s="589"/>
      <c r="CY11" s="590"/>
      <c r="CZ11" s="641">
        <v>1.3</v>
      </c>
      <c r="DA11" s="641"/>
      <c r="DB11" s="641"/>
      <c r="DC11" s="641"/>
      <c r="DD11" s="594">
        <v>75874</v>
      </c>
      <c r="DE11" s="589"/>
      <c r="DF11" s="589"/>
      <c r="DG11" s="589"/>
      <c r="DH11" s="589"/>
      <c r="DI11" s="589"/>
      <c r="DJ11" s="589"/>
      <c r="DK11" s="589"/>
      <c r="DL11" s="589"/>
      <c r="DM11" s="589"/>
      <c r="DN11" s="589"/>
      <c r="DO11" s="589"/>
      <c r="DP11" s="590"/>
      <c r="DQ11" s="594">
        <v>193051</v>
      </c>
      <c r="DR11" s="589"/>
      <c r="DS11" s="589"/>
      <c r="DT11" s="589"/>
      <c r="DU11" s="589"/>
      <c r="DV11" s="589"/>
      <c r="DW11" s="589"/>
      <c r="DX11" s="589"/>
      <c r="DY11" s="589"/>
      <c r="DZ11" s="589"/>
      <c r="EA11" s="589"/>
      <c r="EB11" s="589"/>
      <c r="EC11" s="620"/>
    </row>
    <row r="12" spans="2:143" ht="11.25" customHeight="1">
      <c r="B12" s="585" t="s">
        <v>230</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2530724</v>
      </c>
      <c r="BH12" s="589"/>
      <c r="BI12" s="589"/>
      <c r="BJ12" s="589"/>
      <c r="BK12" s="589"/>
      <c r="BL12" s="589"/>
      <c r="BM12" s="589"/>
      <c r="BN12" s="590"/>
      <c r="BO12" s="641">
        <v>40.6</v>
      </c>
      <c r="BP12" s="641"/>
      <c r="BQ12" s="641"/>
      <c r="BR12" s="641"/>
      <c r="BS12" s="594" t="s">
        <v>111</v>
      </c>
      <c r="BT12" s="589"/>
      <c r="BU12" s="589"/>
      <c r="BV12" s="589"/>
      <c r="BW12" s="589"/>
      <c r="BX12" s="589"/>
      <c r="BY12" s="589"/>
      <c r="BZ12" s="589"/>
      <c r="CA12" s="589"/>
      <c r="CB12" s="620"/>
      <c r="CD12" s="621" t="s">
        <v>232</v>
      </c>
      <c r="CE12" s="618"/>
      <c r="CF12" s="618"/>
      <c r="CG12" s="618"/>
      <c r="CH12" s="618"/>
      <c r="CI12" s="618"/>
      <c r="CJ12" s="618"/>
      <c r="CK12" s="618"/>
      <c r="CL12" s="618"/>
      <c r="CM12" s="618"/>
      <c r="CN12" s="618"/>
      <c r="CO12" s="618"/>
      <c r="CP12" s="618"/>
      <c r="CQ12" s="619"/>
      <c r="CR12" s="588">
        <v>292680</v>
      </c>
      <c r="CS12" s="589"/>
      <c r="CT12" s="589"/>
      <c r="CU12" s="589"/>
      <c r="CV12" s="589"/>
      <c r="CW12" s="589"/>
      <c r="CX12" s="589"/>
      <c r="CY12" s="590"/>
      <c r="CZ12" s="641">
        <v>1.4</v>
      </c>
      <c r="DA12" s="641"/>
      <c r="DB12" s="641"/>
      <c r="DC12" s="641"/>
      <c r="DD12" s="594">
        <v>5136</v>
      </c>
      <c r="DE12" s="589"/>
      <c r="DF12" s="589"/>
      <c r="DG12" s="589"/>
      <c r="DH12" s="589"/>
      <c r="DI12" s="589"/>
      <c r="DJ12" s="589"/>
      <c r="DK12" s="589"/>
      <c r="DL12" s="589"/>
      <c r="DM12" s="589"/>
      <c r="DN12" s="589"/>
      <c r="DO12" s="589"/>
      <c r="DP12" s="590"/>
      <c r="DQ12" s="594">
        <v>175789</v>
      </c>
      <c r="DR12" s="589"/>
      <c r="DS12" s="589"/>
      <c r="DT12" s="589"/>
      <c r="DU12" s="589"/>
      <c r="DV12" s="589"/>
      <c r="DW12" s="589"/>
      <c r="DX12" s="589"/>
      <c r="DY12" s="589"/>
      <c r="DZ12" s="589"/>
      <c r="EA12" s="589"/>
      <c r="EB12" s="589"/>
      <c r="EC12" s="620"/>
    </row>
    <row r="13" spans="2:143" ht="11.25" customHeight="1">
      <c r="B13" s="585" t="s">
        <v>233</v>
      </c>
      <c r="C13" s="586"/>
      <c r="D13" s="586"/>
      <c r="E13" s="586"/>
      <c r="F13" s="586"/>
      <c r="G13" s="586"/>
      <c r="H13" s="586"/>
      <c r="I13" s="586"/>
      <c r="J13" s="586"/>
      <c r="K13" s="586"/>
      <c r="L13" s="586"/>
      <c r="M13" s="586"/>
      <c r="N13" s="586"/>
      <c r="O13" s="586"/>
      <c r="P13" s="586"/>
      <c r="Q13" s="587"/>
      <c r="R13" s="588">
        <v>19572</v>
      </c>
      <c r="S13" s="589"/>
      <c r="T13" s="589"/>
      <c r="U13" s="589"/>
      <c r="V13" s="589"/>
      <c r="W13" s="589"/>
      <c r="X13" s="589"/>
      <c r="Y13" s="590"/>
      <c r="Z13" s="641">
        <v>0.1</v>
      </c>
      <c r="AA13" s="641"/>
      <c r="AB13" s="641"/>
      <c r="AC13" s="641"/>
      <c r="AD13" s="642">
        <v>19572</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2508251</v>
      </c>
      <c r="BH13" s="589"/>
      <c r="BI13" s="589"/>
      <c r="BJ13" s="589"/>
      <c r="BK13" s="589"/>
      <c r="BL13" s="589"/>
      <c r="BM13" s="589"/>
      <c r="BN13" s="590"/>
      <c r="BO13" s="641">
        <v>40.299999999999997</v>
      </c>
      <c r="BP13" s="641"/>
      <c r="BQ13" s="641"/>
      <c r="BR13" s="641"/>
      <c r="BS13" s="594" t="s">
        <v>111</v>
      </c>
      <c r="BT13" s="589"/>
      <c r="BU13" s="589"/>
      <c r="BV13" s="589"/>
      <c r="BW13" s="589"/>
      <c r="BX13" s="589"/>
      <c r="BY13" s="589"/>
      <c r="BZ13" s="589"/>
      <c r="CA13" s="589"/>
      <c r="CB13" s="620"/>
      <c r="CD13" s="621" t="s">
        <v>235</v>
      </c>
      <c r="CE13" s="618"/>
      <c r="CF13" s="618"/>
      <c r="CG13" s="618"/>
      <c r="CH13" s="618"/>
      <c r="CI13" s="618"/>
      <c r="CJ13" s="618"/>
      <c r="CK13" s="618"/>
      <c r="CL13" s="618"/>
      <c r="CM13" s="618"/>
      <c r="CN13" s="618"/>
      <c r="CO13" s="618"/>
      <c r="CP13" s="618"/>
      <c r="CQ13" s="619"/>
      <c r="CR13" s="588">
        <v>1604147</v>
      </c>
      <c r="CS13" s="589"/>
      <c r="CT13" s="589"/>
      <c r="CU13" s="589"/>
      <c r="CV13" s="589"/>
      <c r="CW13" s="589"/>
      <c r="CX13" s="589"/>
      <c r="CY13" s="590"/>
      <c r="CZ13" s="641">
        <v>7.5</v>
      </c>
      <c r="DA13" s="641"/>
      <c r="DB13" s="641"/>
      <c r="DC13" s="641"/>
      <c r="DD13" s="594">
        <v>519671</v>
      </c>
      <c r="DE13" s="589"/>
      <c r="DF13" s="589"/>
      <c r="DG13" s="589"/>
      <c r="DH13" s="589"/>
      <c r="DI13" s="589"/>
      <c r="DJ13" s="589"/>
      <c r="DK13" s="589"/>
      <c r="DL13" s="589"/>
      <c r="DM13" s="589"/>
      <c r="DN13" s="589"/>
      <c r="DO13" s="589"/>
      <c r="DP13" s="590"/>
      <c r="DQ13" s="594">
        <v>1140560</v>
      </c>
      <c r="DR13" s="589"/>
      <c r="DS13" s="589"/>
      <c r="DT13" s="589"/>
      <c r="DU13" s="589"/>
      <c r="DV13" s="589"/>
      <c r="DW13" s="589"/>
      <c r="DX13" s="589"/>
      <c r="DY13" s="589"/>
      <c r="DZ13" s="589"/>
      <c r="EA13" s="589"/>
      <c r="EB13" s="589"/>
      <c r="EC13" s="620"/>
    </row>
    <row r="14" spans="2:143" ht="11.25" customHeight="1">
      <c r="B14" s="585" t="s">
        <v>236</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117807</v>
      </c>
      <c r="BH14" s="589"/>
      <c r="BI14" s="589"/>
      <c r="BJ14" s="589"/>
      <c r="BK14" s="589"/>
      <c r="BL14" s="589"/>
      <c r="BM14" s="589"/>
      <c r="BN14" s="590"/>
      <c r="BO14" s="641">
        <v>1.9</v>
      </c>
      <c r="BP14" s="641"/>
      <c r="BQ14" s="641"/>
      <c r="BR14" s="641"/>
      <c r="BS14" s="594" t="s">
        <v>111</v>
      </c>
      <c r="BT14" s="589"/>
      <c r="BU14" s="589"/>
      <c r="BV14" s="589"/>
      <c r="BW14" s="589"/>
      <c r="BX14" s="589"/>
      <c r="BY14" s="589"/>
      <c r="BZ14" s="589"/>
      <c r="CA14" s="589"/>
      <c r="CB14" s="620"/>
      <c r="CD14" s="621" t="s">
        <v>238</v>
      </c>
      <c r="CE14" s="618"/>
      <c r="CF14" s="618"/>
      <c r="CG14" s="618"/>
      <c r="CH14" s="618"/>
      <c r="CI14" s="618"/>
      <c r="CJ14" s="618"/>
      <c r="CK14" s="618"/>
      <c r="CL14" s="618"/>
      <c r="CM14" s="618"/>
      <c r="CN14" s="618"/>
      <c r="CO14" s="618"/>
      <c r="CP14" s="618"/>
      <c r="CQ14" s="619"/>
      <c r="CR14" s="588">
        <v>845909</v>
      </c>
      <c r="CS14" s="589"/>
      <c r="CT14" s="589"/>
      <c r="CU14" s="589"/>
      <c r="CV14" s="589"/>
      <c r="CW14" s="589"/>
      <c r="CX14" s="589"/>
      <c r="CY14" s="590"/>
      <c r="CZ14" s="641">
        <v>3.9</v>
      </c>
      <c r="DA14" s="641"/>
      <c r="DB14" s="641"/>
      <c r="DC14" s="641"/>
      <c r="DD14" s="594">
        <v>58053</v>
      </c>
      <c r="DE14" s="589"/>
      <c r="DF14" s="589"/>
      <c r="DG14" s="589"/>
      <c r="DH14" s="589"/>
      <c r="DI14" s="589"/>
      <c r="DJ14" s="589"/>
      <c r="DK14" s="589"/>
      <c r="DL14" s="589"/>
      <c r="DM14" s="589"/>
      <c r="DN14" s="589"/>
      <c r="DO14" s="589"/>
      <c r="DP14" s="590"/>
      <c r="DQ14" s="594">
        <v>799351</v>
      </c>
      <c r="DR14" s="589"/>
      <c r="DS14" s="589"/>
      <c r="DT14" s="589"/>
      <c r="DU14" s="589"/>
      <c r="DV14" s="589"/>
      <c r="DW14" s="589"/>
      <c r="DX14" s="589"/>
      <c r="DY14" s="589"/>
      <c r="DZ14" s="589"/>
      <c r="EA14" s="589"/>
      <c r="EB14" s="589"/>
      <c r="EC14" s="620"/>
    </row>
    <row r="15" spans="2:143" ht="11.25" customHeight="1">
      <c r="B15" s="585" t="s">
        <v>239</v>
      </c>
      <c r="C15" s="586"/>
      <c r="D15" s="586"/>
      <c r="E15" s="586"/>
      <c r="F15" s="586"/>
      <c r="G15" s="586"/>
      <c r="H15" s="586"/>
      <c r="I15" s="586"/>
      <c r="J15" s="586"/>
      <c r="K15" s="586"/>
      <c r="L15" s="586"/>
      <c r="M15" s="586"/>
      <c r="N15" s="586"/>
      <c r="O15" s="586"/>
      <c r="P15" s="586"/>
      <c r="Q15" s="587"/>
      <c r="R15" s="588">
        <v>26823</v>
      </c>
      <c r="S15" s="589"/>
      <c r="T15" s="589"/>
      <c r="U15" s="589"/>
      <c r="V15" s="589"/>
      <c r="W15" s="589"/>
      <c r="X15" s="589"/>
      <c r="Y15" s="590"/>
      <c r="Z15" s="641">
        <v>0.1</v>
      </c>
      <c r="AA15" s="641"/>
      <c r="AB15" s="641"/>
      <c r="AC15" s="641"/>
      <c r="AD15" s="642">
        <v>26823</v>
      </c>
      <c r="AE15" s="642"/>
      <c r="AF15" s="642"/>
      <c r="AG15" s="642"/>
      <c r="AH15" s="642"/>
      <c r="AI15" s="642"/>
      <c r="AJ15" s="642"/>
      <c r="AK15" s="642"/>
      <c r="AL15" s="611">
        <v>0.2</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386117</v>
      </c>
      <c r="BH15" s="589"/>
      <c r="BI15" s="589"/>
      <c r="BJ15" s="589"/>
      <c r="BK15" s="589"/>
      <c r="BL15" s="589"/>
      <c r="BM15" s="589"/>
      <c r="BN15" s="590"/>
      <c r="BO15" s="641">
        <v>6.2</v>
      </c>
      <c r="BP15" s="641"/>
      <c r="BQ15" s="641"/>
      <c r="BR15" s="641"/>
      <c r="BS15" s="594" t="s">
        <v>111</v>
      </c>
      <c r="BT15" s="589"/>
      <c r="BU15" s="589"/>
      <c r="BV15" s="589"/>
      <c r="BW15" s="589"/>
      <c r="BX15" s="589"/>
      <c r="BY15" s="589"/>
      <c r="BZ15" s="589"/>
      <c r="CA15" s="589"/>
      <c r="CB15" s="620"/>
      <c r="CD15" s="621" t="s">
        <v>241</v>
      </c>
      <c r="CE15" s="618"/>
      <c r="CF15" s="618"/>
      <c r="CG15" s="618"/>
      <c r="CH15" s="618"/>
      <c r="CI15" s="618"/>
      <c r="CJ15" s="618"/>
      <c r="CK15" s="618"/>
      <c r="CL15" s="618"/>
      <c r="CM15" s="618"/>
      <c r="CN15" s="618"/>
      <c r="CO15" s="618"/>
      <c r="CP15" s="618"/>
      <c r="CQ15" s="619"/>
      <c r="CR15" s="588">
        <v>1449830</v>
      </c>
      <c r="CS15" s="589"/>
      <c r="CT15" s="589"/>
      <c r="CU15" s="589"/>
      <c r="CV15" s="589"/>
      <c r="CW15" s="589"/>
      <c r="CX15" s="589"/>
      <c r="CY15" s="590"/>
      <c r="CZ15" s="641">
        <v>6.8</v>
      </c>
      <c r="DA15" s="641"/>
      <c r="DB15" s="641"/>
      <c r="DC15" s="641"/>
      <c r="DD15" s="594">
        <v>48603</v>
      </c>
      <c r="DE15" s="589"/>
      <c r="DF15" s="589"/>
      <c r="DG15" s="589"/>
      <c r="DH15" s="589"/>
      <c r="DI15" s="589"/>
      <c r="DJ15" s="589"/>
      <c r="DK15" s="589"/>
      <c r="DL15" s="589"/>
      <c r="DM15" s="589"/>
      <c r="DN15" s="589"/>
      <c r="DO15" s="589"/>
      <c r="DP15" s="590"/>
      <c r="DQ15" s="594">
        <v>1132422</v>
      </c>
      <c r="DR15" s="589"/>
      <c r="DS15" s="589"/>
      <c r="DT15" s="589"/>
      <c r="DU15" s="589"/>
      <c r="DV15" s="589"/>
      <c r="DW15" s="589"/>
      <c r="DX15" s="589"/>
      <c r="DY15" s="589"/>
      <c r="DZ15" s="589"/>
      <c r="EA15" s="589"/>
      <c r="EB15" s="589"/>
      <c r="EC15" s="620"/>
    </row>
    <row r="16" spans="2:143" ht="11.25" customHeight="1">
      <c r="B16" s="585" t="s">
        <v>242</v>
      </c>
      <c r="C16" s="586"/>
      <c r="D16" s="586"/>
      <c r="E16" s="586"/>
      <c r="F16" s="586"/>
      <c r="G16" s="586"/>
      <c r="H16" s="586"/>
      <c r="I16" s="586"/>
      <c r="J16" s="586"/>
      <c r="K16" s="586"/>
      <c r="L16" s="586"/>
      <c r="M16" s="586"/>
      <c r="N16" s="586"/>
      <c r="O16" s="586"/>
      <c r="P16" s="586"/>
      <c r="Q16" s="587"/>
      <c r="R16" s="588">
        <v>5853969</v>
      </c>
      <c r="S16" s="589"/>
      <c r="T16" s="589"/>
      <c r="U16" s="589"/>
      <c r="V16" s="589"/>
      <c r="W16" s="589"/>
      <c r="X16" s="589"/>
      <c r="Y16" s="590"/>
      <c r="Z16" s="641">
        <v>26.7</v>
      </c>
      <c r="AA16" s="641"/>
      <c r="AB16" s="641"/>
      <c r="AC16" s="641"/>
      <c r="AD16" s="642">
        <v>4828642</v>
      </c>
      <c r="AE16" s="642"/>
      <c r="AF16" s="642"/>
      <c r="AG16" s="642"/>
      <c r="AH16" s="642"/>
      <c r="AI16" s="642"/>
      <c r="AJ16" s="642"/>
      <c r="AK16" s="642"/>
      <c r="AL16" s="611">
        <v>41.7</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0"/>
      <c r="CD16" s="621" t="s">
        <v>244</v>
      </c>
      <c r="CE16" s="618"/>
      <c r="CF16" s="618"/>
      <c r="CG16" s="618"/>
      <c r="CH16" s="618"/>
      <c r="CI16" s="618"/>
      <c r="CJ16" s="618"/>
      <c r="CK16" s="618"/>
      <c r="CL16" s="618"/>
      <c r="CM16" s="618"/>
      <c r="CN16" s="618"/>
      <c r="CO16" s="618"/>
      <c r="CP16" s="618"/>
      <c r="CQ16" s="619"/>
      <c r="CR16" s="588">
        <v>41508</v>
      </c>
      <c r="CS16" s="589"/>
      <c r="CT16" s="589"/>
      <c r="CU16" s="589"/>
      <c r="CV16" s="589"/>
      <c r="CW16" s="589"/>
      <c r="CX16" s="589"/>
      <c r="CY16" s="590"/>
      <c r="CZ16" s="641">
        <v>0.2</v>
      </c>
      <c r="DA16" s="641"/>
      <c r="DB16" s="641"/>
      <c r="DC16" s="641"/>
      <c r="DD16" s="594" t="s">
        <v>111</v>
      </c>
      <c r="DE16" s="589"/>
      <c r="DF16" s="589"/>
      <c r="DG16" s="589"/>
      <c r="DH16" s="589"/>
      <c r="DI16" s="589"/>
      <c r="DJ16" s="589"/>
      <c r="DK16" s="589"/>
      <c r="DL16" s="589"/>
      <c r="DM16" s="589"/>
      <c r="DN16" s="589"/>
      <c r="DO16" s="589"/>
      <c r="DP16" s="590"/>
      <c r="DQ16" s="594">
        <v>17261</v>
      </c>
      <c r="DR16" s="589"/>
      <c r="DS16" s="589"/>
      <c r="DT16" s="589"/>
      <c r="DU16" s="589"/>
      <c r="DV16" s="589"/>
      <c r="DW16" s="589"/>
      <c r="DX16" s="589"/>
      <c r="DY16" s="589"/>
      <c r="DZ16" s="589"/>
      <c r="EA16" s="589"/>
      <c r="EB16" s="589"/>
      <c r="EC16" s="620"/>
    </row>
    <row r="17" spans="2:133" ht="11.25" customHeight="1">
      <c r="B17" s="585" t="s">
        <v>245</v>
      </c>
      <c r="C17" s="586"/>
      <c r="D17" s="586"/>
      <c r="E17" s="586"/>
      <c r="F17" s="586"/>
      <c r="G17" s="586"/>
      <c r="H17" s="586"/>
      <c r="I17" s="586"/>
      <c r="J17" s="586"/>
      <c r="K17" s="586"/>
      <c r="L17" s="586"/>
      <c r="M17" s="586"/>
      <c r="N17" s="586"/>
      <c r="O17" s="586"/>
      <c r="P17" s="586"/>
      <c r="Q17" s="587"/>
      <c r="R17" s="588">
        <v>4828642</v>
      </c>
      <c r="S17" s="589"/>
      <c r="T17" s="589"/>
      <c r="U17" s="589"/>
      <c r="V17" s="589"/>
      <c r="W17" s="589"/>
      <c r="X17" s="589"/>
      <c r="Y17" s="590"/>
      <c r="Z17" s="641">
        <v>22</v>
      </c>
      <c r="AA17" s="641"/>
      <c r="AB17" s="641"/>
      <c r="AC17" s="641"/>
      <c r="AD17" s="642">
        <v>4828642</v>
      </c>
      <c r="AE17" s="642"/>
      <c r="AF17" s="642"/>
      <c r="AG17" s="642"/>
      <c r="AH17" s="642"/>
      <c r="AI17" s="642"/>
      <c r="AJ17" s="642"/>
      <c r="AK17" s="642"/>
      <c r="AL17" s="611">
        <v>41.7</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0"/>
      <c r="CD17" s="621" t="s">
        <v>247</v>
      </c>
      <c r="CE17" s="618"/>
      <c r="CF17" s="618"/>
      <c r="CG17" s="618"/>
      <c r="CH17" s="618"/>
      <c r="CI17" s="618"/>
      <c r="CJ17" s="618"/>
      <c r="CK17" s="618"/>
      <c r="CL17" s="618"/>
      <c r="CM17" s="618"/>
      <c r="CN17" s="618"/>
      <c r="CO17" s="618"/>
      <c r="CP17" s="618"/>
      <c r="CQ17" s="619"/>
      <c r="CR17" s="588">
        <v>2910381</v>
      </c>
      <c r="CS17" s="589"/>
      <c r="CT17" s="589"/>
      <c r="CU17" s="589"/>
      <c r="CV17" s="589"/>
      <c r="CW17" s="589"/>
      <c r="CX17" s="589"/>
      <c r="CY17" s="590"/>
      <c r="CZ17" s="641">
        <v>13.6</v>
      </c>
      <c r="DA17" s="641"/>
      <c r="DB17" s="641"/>
      <c r="DC17" s="641"/>
      <c r="DD17" s="594" t="s">
        <v>111</v>
      </c>
      <c r="DE17" s="589"/>
      <c r="DF17" s="589"/>
      <c r="DG17" s="589"/>
      <c r="DH17" s="589"/>
      <c r="DI17" s="589"/>
      <c r="DJ17" s="589"/>
      <c r="DK17" s="589"/>
      <c r="DL17" s="589"/>
      <c r="DM17" s="589"/>
      <c r="DN17" s="589"/>
      <c r="DO17" s="589"/>
      <c r="DP17" s="590"/>
      <c r="DQ17" s="594">
        <v>2839720</v>
      </c>
      <c r="DR17" s="589"/>
      <c r="DS17" s="589"/>
      <c r="DT17" s="589"/>
      <c r="DU17" s="589"/>
      <c r="DV17" s="589"/>
      <c r="DW17" s="589"/>
      <c r="DX17" s="589"/>
      <c r="DY17" s="589"/>
      <c r="DZ17" s="589"/>
      <c r="EA17" s="589"/>
      <c r="EB17" s="589"/>
      <c r="EC17" s="620"/>
    </row>
    <row r="18" spans="2:133" ht="11.25" customHeight="1">
      <c r="B18" s="585" t="s">
        <v>248</v>
      </c>
      <c r="C18" s="586"/>
      <c r="D18" s="586"/>
      <c r="E18" s="586"/>
      <c r="F18" s="586"/>
      <c r="G18" s="586"/>
      <c r="H18" s="586"/>
      <c r="I18" s="586"/>
      <c r="J18" s="586"/>
      <c r="K18" s="586"/>
      <c r="L18" s="586"/>
      <c r="M18" s="586"/>
      <c r="N18" s="586"/>
      <c r="O18" s="586"/>
      <c r="P18" s="586"/>
      <c r="Q18" s="587"/>
      <c r="R18" s="588">
        <v>1025327</v>
      </c>
      <c r="S18" s="589"/>
      <c r="T18" s="589"/>
      <c r="U18" s="589"/>
      <c r="V18" s="589"/>
      <c r="W18" s="589"/>
      <c r="X18" s="589"/>
      <c r="Y18" s="590"/>
      <c r="Z18" s="641">
        <v>4.7</v>
      </c>
      <c r="AA18" s="641"/>
      <c r="AB18" s="641"/>
      <c r="AC18" s="641"/>
      <c r="AD18" s="642" t="s">
        <v>111</v>
      </c>
      <c r="AE18" s="642"/>
      <c r="AF18" s="642"/>
      <c r="AG18" s="642"/>
      <c r="AH18" s="642"/>
      <c r="AI18" s="642"/>
      <c r="AJ18" s="642"/>
      <c r="AK18" s="642"/>
      <c r="AL18" s="611" t="s">
        <v>111</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0"/>
      <c r="CD18" s="621" t="s">
        <v>250</v>
      </c>
      <c r="CE18" s="618"/>
      <c r="CF18" s="618"/>
      <c r="CG18" s="618"/>
      <c r="CH18" s="618"/>
      <c r="CI18" s="618"/>
      <c r="CJ18" s="618"/>
      <c r="CK18" s="618"/>
      <c r="CL18" s="618"/>
      <c r="CM18" s="618"/>
      <c r="CN18" s="618"/>
      <c r="CO18" s="618"/>
      <c r="CP18" s="618"/>
      <c r="CQ18" s="619"/>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0"/>
    </row>
    <row r="19" spans="2:133" ht="11.25" customHeight="1">
      <c r="B19" s="585" t="s">
        <v>251</v>
      </c>
      <c r="C19" s="586"/>
      <c r="D19" s="586"/>
      <c r="E19" s="586"/>
      <c r="F19" s="586"/>
      <c r="G19" s="586"/>
      <c r="H19" s="586"/>
      <c r="I19" s="586"/>
      <c r="J19" s="586"/>
      <c r="K19" s="586"/>
      <c r="L19" s="586"/>
      <c r="M19" s="586"/>
      <c r="N19" s="586"/>
      <c r="O19" s="586"/>
      <c r="P19" s="586"/>
      <c r="Q19" s="587"/>
      <c r="R19" s="588" t="s">
        <v>111</v>
      </c>
      <c r="S19" s="589"/>
      <c r="T19" s="589"/>
      <c r="U19" s="589"/>
      <c r="V19" s="589"/>
      <c r="W19" s="589"/>
      <c r="X19" s="589"/>
      <c r="Y19" s="590"/>
      <c r="Z19" s="641" t="s">
        <v>111</v>
      </c>
      <c r="AA19" s="641"/>
      <c r="AB19" s="641"/>
      <c r="AC19" s="641"/>
      <c r="AD19" s="642" t="s">
        <v>111</v>
      </c>
      <c r="AE19" s="642"/>
      <c r="AF19" s="642"/>
      <c r="AG19" s="642"/>
      <c r="AH19" s="642"/>
      <c r="AI19" s="642"/>
      <c r="AJ19" s="642"/>
      <c r="AK19" s="642"/>
      <c r="AL19" s="611" t="s">
        <v>111</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448449</v>
      </c>
      <c r="BH19" s="589"/>
      <c r="BI19" s="589"/>
      <c r="BJ19" s="589"/>
      <c r="BK19" s="589"/>
      <c r="BL19" s="589"/>
      <c r="BM19" s="589"/>
      <c r="BN19" s="590"/>
      <c r="BO19" s="641">
        <v>7.2</v>
      </c>
      <c r="BP19" s="641"/>
      <c r="BQ19" s="641"/>
      <c r="BR19" s="641"/>
      <c r="BS19" s="594" t="s">
        <v>111</v>
      </c>
      <c r="BT19" s="589"/>
      <c r="BU19" s="589"/>
      <c r="BV19" s="589"/>
      <c r="BW19" s="589"/>
      <c r="BX19" s="589"/>
      <c r="BY19" s="589"/>
      <c r="BZ19" s="589"/>
      <c r="CA19" s="589"/>
      <c r="CB19" s="620"/>
      <c r="CD19" s="621" t="s">
        <v>253</v>
      </c>
      <c r="CE19" s="618"/>
      <c r="CF19" s="618"/>
      <c r="CG19" s="618"/>
      <c r="CH19" s="618"/>
      <c r="CI19" s="618"/>
      <c r="CJ19" s="618"/>
      <c r="CK19" s="618"/>
      <c r="CL19" s="618"/>
      <c r="CM19" s="618"/>
      <c r="CN19" s="618"/>
      <c r="CO19" s="618"/>
      <c r="CP19" s="618"/>
      <c r="CQ19" s="619"/>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0"/>
    </row>
    <row r="20" spans="2:133" ht="11.25" customHeight="1">
      <c r="B20" s="585" t="s">
        <v>254</v>
      </c>
      <c r="C20" s="586"/>
      <c r="D20" s="586"/>
      <c r="E20" s="586"/>
      <c r="F20" s="586"/>
      <c r="G20" s="586"/>
      <c r="H20" s="586"/>
      <c r="I20" s="586"/>
      <c r="J20" s="586"/>
      <c r="K20" s="586"/>
      <c r="L20" s="586"/>
      <c r="M20" s="586"/>
      <c r="N20" s="586"/>
      <c r="O20" s="586"/>
      <c r="P20" s="586"/>
      <c r="Q20" s="587"/>
      <c r="R20" s="588">
        <v>12993773</v>
      </c>
      <c r="S20" s="589"/>
      <c r="T20" s="589"/>
      <c r="U20" s="589"/>
      <c r="V20" s="589"/>
      <c r="W20" s="589"/>
      <c r="X20" s="589"/>
      <c r="Y20" s="590"/>
      <c r="Z20" s="641">
        <v>59.3</v>
      </c>
      <c r="AA20" s="641"/>
      <c r="AB20" s="641"/>
      <c r="AC20" s="641"/>
      <c r="AD20" s="642">
        <v>11519997</v>
      </c>
      <c r="AE20" s="642"/>
      <c r="AF20" s="642"/>
      <c r="AG20" s="642"/>
      <c r="AH20" s="642"/>
      <c r="AI20" s="642"/>
      <c r="AJ20" s="642"/>
      <c r="AK20" s="642"/>
      <c r="AL20" s="611">
        <v>99.4</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448449</v>
      </c>
      <c r="BH20" s="589"/>
      <c r="BI20" s="589"/>
      <c r="BJ20" s="589"/>
      <c r="BK20" s="589"/>
      <c r="BL20" s="589"/>
      <c r="BM20" s="589"/>
      <c r="BN20" s="590"/>
      <c r="BO20" s="641">
        <v>7.2</v>
      </c>
      <c r="BP20" s="641"/>
      <c r="BQ20" s="641"/>
      <c r="BR20" s="641"/>
      <c r="BS20" s="594" t="s">
        <v>111</v>
      </c>
      <c r="BT20" s="589"/>
      <c r="BU20" s="589"/>
      <c r="BV20" s="589"/>
      <c r="BW20" s="589"/>
      <c r="BX20" s="589"/>
      <c r="BY20" s="589"/>
      <c r="BZ20" s="589"/>
      <c r="CA20" s="589"/>
      <c r="CB20" s="620"/>
      <c r="CD20" s="621" t="s">
        <v>256</v>
      </c>
      <c r="CE20" s="618"/>
      <c r="CF20" s="618"/>
      <c r="CG20" s="618"/>
      <c r="CH20" s="618"/>
      <c r="CI20" s="618"/>
      <c r="CJ20" s="618"/>
      <c r="CK20" s="618"/>
      <c r="CL20" s="618"/>
      <c r="CM20" s="618"/>
      <c r="CN20" s="618"/>
      <c r="CO20" s="618"/>
      <c r="CP20" s="618"/>
      <c r="CQ20" s="619"/>
      <c r="CR20" s="588">
        <v>21430077</v>
      </c>
      <c r="CS20" s="589"/>
      <c r="CT20" s="589"/>
      <c r="CU20" s="589"/>
      <c r="CV20" s="589"/>
      <c r="CW20" s="589"/>
      <c r="CX20" s="589"/>
      <c r="CY20" s="590"/>
      <c r="CZ20" s="641">
        <v>100</v>
      </c>
      <c r="DA20" s="641"/>
      <c r="DB20" s="641"/>
      <c r="DC20" s="641"/>
      <c r="DD20" s="594">
        <v>854693</v>
      </c>
      <c r="DE20" s="589"/>
      <c r="DF20" s="589"/>
      <c r="DG20" s="589"/>
      <c r="DH20" s="589"/>
      <c r="DI20" s="589"/>
      <c r="DJ20" s="589"/>
      <c r="DK20" s="589"/>
      <c r="DL20" s="589"/>
      <c r="DM20" s="589"/>
      <c r="DN20" s="589"/>
      <c r="DO20" s="589"/>
      <c r="DP20" s="590"/>
      <c r="DQ20" s="594">
        <v>14959624</v>
      </c>
      <c r="DR20" s="589"/>
      <c r="DS20" s="589"/>
      <c r="DT20" s="589"/>
      <c r="DU20" s="589"/>
      <c r="DV20" s="589"/>
      <c r="DW20" s="589"/>
      <c r="DX20" s="589"/>
      <c r="DY20" s="589"/>
      <c r="DZ20" s="589"/>
      <c r="EA20" s="589"/>
      <c r="EB20" s="589"/>
      <c r="EC20" s="620"/>
    </row>
    <row r="21" spans="2:133" ht="11.25" customHeight="1">
      <c r="B21" s="585" t="s">
        <v>257</v>
      </c>
      <c r="C21" s="586"/>
      <c r="D21" s="586"/>
      <c r="E21" s="586"/>
      <c r="F21" s="586"/>
      <c r="G21" s="586"/>
      <c r="H21" s="586"/>
      <c r="I21" s="586"/>
      <c r="J21" s="586"/>
      <c r="K21" s="586"/>
      <c r="L21" s="586"/>
      <c r="M21" s="586"/>
      <c r="N21" s="586"/>
      <c r="O21" s="586"/>
      <c r="P21" s="586"/>
      <c r="Q21" s="587"/>
      <c r="R21" s="588">
        <v>7394</v>
      </c>
      <c r="S21" s="589"/>
      <c r="T21" s="589"/>
      <c r="U21" s="589"/>
      <c r="V21" s="589"/>
      <c r="W21" s="589"/>
      <c r="X21" s="589"/>
      <c r="Y21" s="590"/>
      <c r="Z21" s="641">
        <v>0</v>
      </c>
      <c r="AA21" s="641"/>
      <c r="AB21" s="641"/>
      <c r="AC21" s="641"/>
      <c r="AD21" s="642">
        <v>7394</v>
      </c>
      <c r="AE21" s="642"/>
      <c r="AF21" s="642"/>
      <c r="AG21" s="642"/>
      <c r="AH21" s="642"/>
      <c r="AI21" s="642"/>
      <c r="AJ21" s="642"/>
      <c r="AK21" s="642"/>
      <c r="AL21" s="611">
        <v>0.1</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t="s">
        <v>111</v>
      </c>
      <c r="BH21" s="589"/>
      <c r="BI21" s="589"/>
      <c r="BJ21" s="589"/>
      <c r="BK21" s="589"/>
      <c r="BL21" s="589"/>
      <c r="BM21" s="589"/>
      <c r="BN21" s="590"/>
      <c r="BO21" s="641" t="s">
        <v>111</v>
      </c>
      <c r="BP21" s="641"/>
      <c r="BQ21" s="641"/>
      <c r="BR21" s="641"/>
      <c r="BS21" s="594" t="s">
        <v>111</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c r="B22" s="585" t="s">
        <v>259</v>
      </c>
      <c r="C22" s="586"/>
      <c r="D22" s="586"/>
      <c r="E22" s="586"/>
      <c r="F22" s="586"/>
      <c r="G22" s="586"/>
      <c r="H22" s="586"/>
      <c r="I22" s="586"/>
      <c r="J22" s="586"/>
      <c r="K22" s="586"/>
      <c r="L22" s="586"/>
      <c r="M22" s="586"/>
      <c r="N22" s="586"/>
      <c r="O22" s="586"/>
      <c r="P22" s="586"/>
      <c r="Q22" s="587"/>
      <c r="R22" s="588">
        <v>432543</v>
      </c>
      <c r="S22" s="589"/>
      <c r="T22" s="589"/>
      <c r="U22" s="589"/>
      <c r="V22" s="589"/>
      <c r="W22" s="589"/>
      <c r="X22" s="589"/>
      <c r="Y22" s="590"/>
      <c r="Z22" s="641">
        <v>2</v>
      </c>
      <c r="AA22" s="641"/>
      <c r="AB22" s="641"/>
      <c r="AC22" s="641"/>
      <c r="AD22" s="642" t="s">
        <v>111</v>
      </c>
      <c r="AE22" s="642"/>
      <c r="AF22" s="642"/>
      <c r="AG22" s="642"/>
      <c r="AH22" s="642"/>
      <c r="AI22" s="642"/>
      <c r="AJ22" s="642"/>
      <c r="AK22" s="642"/>
      <c r="AL22" s="611" t="s">
        <v>111</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0"/>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307931</v>
      </c>
      <c r="S23" s="589"/>
      <c r="T23" s="589"/>
      <c r="U23" s="589"/>
      <c r="V23" s="589"/>
      <c r="W23" s="589"/>
      <c r="X23" s="589"/>
      <c r="Y23" s="590"/>
      <c r="Z23" s="641">
        <v>1.4</v>
      </c>
      <c r="AA23" s="641"/>
      <c r="AB23" s="641"/>
      <c r="AC23" s="641"/>
      <c r="AD23" s="642">
        <v>34510</v>
      </c>
      <c r="AE23" s="642"/>
      <c r="AF23" s="642"/>
      <c r="AG23" s="642"/>
      <c r="AH23" s="642"/>
      <c r="AI23" s="642"/>
      <c r="AJ23" s="642"/>
      <c r="AK23" s="642"/>
      <c r="AL23" s="611">
        <v>0.3</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v>448449</v>
      </c>
      <c r="BH23" s="589"/>
      <c r="BI23" s="589"/>
      <c r="BJ23" s="589"/>
      <c r="BK23" s="589"/>
      <c r="BL23" s="589"/>
      <c r="BM23" s="589"/>
      <c r="BN23" s="590"/>
      <c r="BO23" s="641">
        <v>7.2</v>
      </c>
      <c r="BP23" s="641"/>
      <c r="BQ23" s="641"/>
      <c r="BR23" s="641"/>
      <c r="BS23" s="594" t="s">
        <v>111</v>
      </c>
      <c r="BT23" s="589"/>
      <c r="BU23" s="589"/>
      <c r="BV23" s="589"/>
      <c r="BW23" s="589"/>
      <c r="BX23" s="589"/>
      <c r="BY23" s="589"/>
      <c r="BZ23" s="589"/>
      <c r="CA23" s="589"/>
      <c r="CB23" s="620"/>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366854</v>
      </c>
      <c r="S24" s="589"/>
      <c r="T24" s="589"/>
      <c r="U24" s="589"/>
      <c r="V24" s="589"/>
      <c r="W24" s="589"/>
      <c r="X24" s="589"/>
      <c r="Y24" s="590"/>
      <c r="Z24" s="641">
        <v>1.7</v>
      </c>
      <c r="AA24" s="641"/>
      <c r="AB24" s="641"/>
      <c r="AC24" s="641"/>
      <c r="AD24" s="642" t="s">
        <v>111</v>
      </c>
      <c r="AE24" s="642"/>
      <c r="AF24" s="642"/>
      <c r="AG24" s="642"/>
      <c r="AH24" s="642"/>
      <c r="AI24" s="642"/>
      <c r="AJ24" s="642"/>
      <c r="AK24" s="642"/>
      <c r="AL24" s="611" t="s">
        <v>111</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0"/>
      <c r="CD24" s="645" t="s">
        <v>271</v>
      </c>
      <c r="CE24" s="646"/>
      <c r="CF24" s="646"/>
      <c r="CG24" s="646"/>
      <c r="CH24" s="646"/>
      <c r="CI24" s="646"/>
      <c r="CJ24" s="646"/>
      <c r="CK24" s="646"/>
      <c r="CL24" s="646"/>
      <c r="CM24" s="646"/>
      <c r="CN24" s="646"/>
      <c r="CO24" s="646"/>
      <c r="CP24" s="646"/>
      <c r="CQ24" s="647"/>
      <c r="CR24" s="638">
        <v>12189568</v>
      </c>
      <c r="CS24" s="639"/>
      <c r="CT24" s="639"/>
      <c r="CU24" s="639"/>
      <c r="CV24" s="639"/>
      <c r="CW24" s="639"/>
      <c r="CX24" s="639"/>
      <c r="CY24" s="686"/>
      <c r="CZ24" s="690">
        <v>56.9</v>
      </c>
      <c r="DA24" s="691"/>
      <c r="DB24" s="691"/>
      <c r="DC24" s="692"/>
      <c r="DD24" s="685">
        <v>7849967</v>
      </c>
      <c r="DE24" s="639"/>
      <c r="DF24" s="639"/>
      <c r="DG24" s="639"/>
      <c r="DH24" s="639"/>
      <c r="DI24" s="639"/>
      <c r="DJ24" s="639"/>
      <c r="DK24" s="686"/>
      <c r="DL24" s="685">
        <v>7823581</v>
      </c>
      <c r="DM24" s="639"/>
      <c r="DN24" s="639"/>
      <c r="DO24" s="639"/>
      <c r="DP24" s="639"/>
      <c r="DQ24" s="639"/>
      <c r="DR24" s="639"/>
      <c r="DS24" s="639"/>
      <c r="DT24" s="639"/>
      <c r="DU24" s="639"/>
      <c r="DV24" s="686"/>
      <c r="DW24" s="687">
        <v>62.3</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3397015</v>
      </c>
      <c r="S25" s="589"/>
      <c r="T25" s="589"/>
      <c r="U25" s="589"/>
      <c r="V25" s="589"/>
      <c r="W25" s="589"/>
      <c r="X25" s="589"/>
      <c r="Y25" s="590"/>
      <c r="Z25" s="641">
        <v>15.5</v>
      </c>
      <c r="AA25" s="641"/>
      <c r="AB25" s="641"/>
      <c r="AC25" s="641"/>
      <c r="AD25" s="642" t="s">
        <v>111</v>
      </c>
      <c r="AE25" s="642"/>
      <c r="AF25" s="642"/>
      <c r="AG25" s="642"/>
      <c r="AH25" s="642"/>
      <c r="AI25" s="642"/>
      <c r="AJ25" s="642"/>
      <c r="AK25" s="642"/>
      <c r="AL25" s="611" t="s">
        <v>111</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0"/>
      <c r="CD25" s="621" t="s">
        <v>274</v>
      </c>
      <c r="CE25" s="618"/>
      <c r="CF25" s="618"/>
      <c r="CG25" s="618"/>
      <c r="CH25" s="618"/>
      <c r="CI25" s="618"/>
      <c r="CJ25" s="618"/>
      <c r="CK25" s="618"/>
      <c r="CL25" s="618"/>
      <c r="CM25" s="618"/>
      <c r="CN25" s="618"/>
      <c r="CO25" s="618"/>
      <c r="CP25" s="618"/>
      <c r="CQ25" s="619"/>
      <c r="CR25" s="588">
        <v>3859716</v>
      </c>
      <c r="CS25" s="607"/>
      <c r="CT25" s="607"/>
      <c r="CU25" s="607"/>
      <c r="CV25" s="607"/>
      <c r="CW25" s="607"/>
      <c r="CX25" s="607"/>
      <c r="CY25" s="608"/>
      <c r="CZ25" s="591">
        <v>18</v>
      </c>
      <c r="DA25" s="609"/>
      <c r="DB25" s="609"/>
      <c r="DC25" s="610"/>
      <c r="DD25" s="594">
        <v>3402380</v>
      </c>
      <c r="DE25" s="607"/>
      <c r="DF25" s="607"/>
      <c r="DG25" s="607"/>
      <c r="DH25" s="607"/>
      <c r="DI25" s="607"/>
      <c r="DJ25" s="607"/>
      <c r="DK25" s="608"/>
      <c r="DL25" s="594">
        <v>3376607</v>
      </c>
      <c r="DM25" s="607"/>
      <c r="DN25" s="607"/>
      <c r="DO25" s="607"/>
      <c r="DP25" s="607"/>
      <c r="DQ25" s="607"/>
      <c r="DR25" s="607"/>
      <c r="DS25" s="607"/>
      <c r="DT25" s="607"/>
      <c r="DU25" s="607"/>
      <c r="DV25" s="608"/>
      <c r="DW25" s="611">
        <v>26.9</v>
      </c>
      <c r="DX25" s="612"/>
      <c r="DY25" s="612"/>
      <c r="DZ25" s="612"/>
      <c r="EA25" s="612"/>
      <c r="EB25" s="612"/>
      <c r="EC25" s="613"/>
    </row>
    <row r="26" spans="2:133" ht="11.25" customHeight="1">
      <c r="B26" s="679" t="s">
        <v>275</v>
      </c>
      <c r="C26" s="680"/>
      <c r="D26" s="680"/>
      <c r="E26" s="680"/>
      <c r="F26" s="680"/>
      <c r="G26" s="680"/>
      <c r="H26" s="680"/>
      <c r="I26" s="680"/>
      <c r="J26" s="680"/>
      <c r="K26" s="680"/>
      <c r="L26" s="680"/>
      <c r="M26" s="680"/>
      <c r="N26" s="680"/>
      <c r="O26" s="680"/>
      <c r="P26" s="680"/>
      <c r="Q26" s="681"/>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0"/>
      <c r="CD26" s="621" t="s">
        <v>277</v>
      </c>
      <c r="CE26" s="618"/>
      <c r="CF26" s="618"/>
      <c r="CG26" s="618"/>
      <c r="CH26" s="618"/>
      <c r="CI26" s="618"/>
      <c r="CJ26" s="618"/>
      <c r="CK26" s="618"/>
      <c r="CL26" s="618"/>
      <c r="CM26" s="618"/>
      <c r="CN26" s="618"/>
      <c r="CO26" s="618"/>
      <c r="CP26" s="618"/>
      <c r="CQ26" s="619"/>
      <c r="CR26" s="588">
        <v>2554115</v>
      </c>
      <c r="CS26" s="589"/>
      <c r="CT26" s="589"/>
      <c r="CU26" s="589"/>
      <c r="CV26" s="589"/>
      <c r="CW26" s="589"/>
      <c r="CX26" s="589"/>
      <c r="CY26" s="590"/>
      <c r="CZ26" s="591">
        <v>11.9</v>
      </c>
      <c r="DA26" s="609"/>
      <c r="DB26" s="609"/>
      <c r="DC26" s="610"/>
      <c r="DD26" s="594">
        <v>2258632</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1328724</v>
      </c>
      <c r="S27" s="589"/>
      <c r="T27" s="589"/>
      <c r="U27" s="589"/>
      <c r="V27" s="589"/>
      <c r="W27" s="589"/>
      <c r="X27" s="589"/>
      <c r="Y27" s="590"/>
      <c r="Z27" s="641">
        <v>6.1</v>
      </c>
      <c r="AA27" s="641"/>
      <c r="AB27" s="641"/>
      <c r="AC27" s="641"/>
      <c r="AD27" s="642" t="s">
        <v>111</v>
      </c>
      <c r="AE27" s="642"/>
      <c r="AF27" s="642"/>
      <c r="AG27" s="642"/>
      <c r="AH27" s="642"/>
      <c r="AI27" s="642"/>
      <c r="AJ27" s="642"/>
      <c r="AK27" s="642"/>
      <c r="AL27" s="611" t="s">
        <v>111</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6226295</v>
      </c>
      <c r="BH27" s="589"/>
      <c r="BI27" s="589"/>
      <c r="BJ27" s="589"/>
      <c r="BK27" s="589"/>
      <c r="BL27" s="589"/>
      <c r="BM27" s="589"/>
      <c r="BN27" s="590"/>
      <c r="BO27" s="641">
        <v>100</v>
      </c>
      <c r="BP27" s="641"/>
      <c r="BQ27" s="641"/>
      <c r="BR27" s="641"/>
      <c r="BS27" s="594">
        <v>29370</v>
      </c>
      <c r="BT27" s="589"/>
      <c r="BU27" s="589"/>
      <c r="BV27" s="589"/>
      <c r="BW27" s="589"/>
      <c r="BX27" s="589"/>
      <c r="BY27" s="589"/>
      <c r="BZ27" s="589"/>
      <c r="CA27" s="589"/>
      <c r="CB27" s="620"/>
      <c r="CD27" s="621" t="s">
        <v>280</v>
      </c>
      <c r="CE27" s="618"/>
      <c r="CF27" s="618"/>
      <c r="CG27" s="618"/>
      <c r="CH27" s="618"/>
      <c r="CI27" s="618"/>
      <c r="CJ27" s="618"/>
      <c r="CK27" s="618"/>
      <c r="CL27" s="618"/>
      <c r="CM27" s="618"/>
      <c r="CN27" s="618"/>
      <c r="CO27" s="618"/>
      <c r="CP27" s="618"/>
      <c r="CQ27" s="619"/>
      <c r="CR27" s="588">
        <v>5435313</v>
      </c>
      <c r="CS27" s="607"/>
      <c r="CT27" s="607"/>
      <c r="CU27" s="607"/>
      <c r="CV27" s="607"/>
      <c r="CW27" s="607"/>
      <c r="CX27" s="607"/>
      <c r="CY27" s="608"/>
      <c r="CZ27" s="591">
        <v>25.4</v>
      </c>
      <c r="DA27" s="609"/>
      <c r="DB27" s="609"/>
      <c r="DC27" s="610"/>
      <c r="DD27" s="594">
        <v>1608109</v>
      </c>
      <c r="DE27" s="607"/>
      <c r="DF27" s="607"/>
      <c r="DG27" s="607"/>
      <c r="DH27" s="607"/>
      <c r="DI27" s="607"/>
      <c r="DJ27" s="607"/>
      <c r="DK27" s="608"/>
      <c r="DL27" s="594">
        <v>1607999</v>
      </c>
      <c r="DM27" s="607"/>
      <c r="DN27" s="607"/>
      <c r="DO27" s="607"/>
      <c r="DP27" s="607"/>
      <c r="DQ27" s="607"/>
      <c r="DR27" s="607"/>
      <c r="DS27" s="607"/>
      <c r="DT27" s="607"/>
      <c r="DU27" s="607"/>
      <c r="DV27" s="608"/>
      <c r="DW27" s="611">
        <v>12.8</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30620</v>
      </c>
      <c r="S28" s="589"/>
      <c r="T28" s="589"/>
      <c r="U28" s="589"/>
      <c r="V28" s="589"/>
      <c r="W28" s="589"/>
      <c r="X28" s="589"/>
      <c r="Y28" s="590"/>
      <c r="Z28" s="641">
        <v>0.1</v>
      </c>
      <c r="AA28" s="641"/>
      <c r="AB28" s="641"/>
      <c r="AC28" s="641"/>
      <c r="AD28" s="642">
        <v>18365</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282</v>
      </c>
      <c r="CE28" s="618"/>
      <c r="CF28" s="618"/>
      <c r="CG28" s="618"/>
      <c r="CH28" s="618"/>
      <c r="CI28" s="618"/>
      <c r="CJ28" s="618"/>
      <c r="CK28" s="618"/>
      <c r="CL28" s="618"/>
      <c r="CM28" s="618"/>
      <c r="CN28" s="618"/>
      <c r="CO28" s="618"/>
      <c r="CP28" s="618"/>
      <c r="CQ28" s="619"/>
      <c r="CR28" s="588">
        <v>2894539</v>
      </c>
      <c r="CS28" s="589"/>
      <c r="CT28" s="589"/>
      <c r="CU28" s="589"/>
      <c r="CV28" s="589"/>
      <c r="CW28" s="589"/>
      <c r="CX28" s="589"/>
      <c r="CY28" s="590"/>
      <c r="CZ28" s="591">
        <v>13.5</v>
      </c>
      <c r="DA28" s="609"/>
      <c r="DB28" s="609"/>
      <c r="DC28" s="610"/>
      <c r="DD28" s="594">
        <v>2839478</v>
      </c>
      <c r="DE28" s="589"/>
      <c r="DF28" s="589"/>
      <c r="DG28" s="589"/>
      <c r="DH28" s="589"/>
      <c r="DI28" s="589"/>
      <c r="DJ28" s="589"/>
      <c r="DK28" s="590"/>
      <c r="DL28" s="594">
        <v>2838975</v>
      </c>
      <c r="DM28" s="589"/>
      <c r="DN28" s="589"/>
      <c r="DO28" s="589"/>
      <c r="DP28" s="589"/>
      <c r="DQ28" s="589"/>
      <c r="DR28" s="589"/>
      <c r="DS28" s="589"/>
      <c r="DT28" s="589"/>
      <c r="DU28" s="589"/>
      <c r="DV28" s="590"/>
      <c r="DW28" s="611">
        <v>22.6</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12121</v>
      </c>
      <c r="S29" s="589"/>
      <c r="T29" s="589"/>
      <c r="U29" s="589"/>
      <c r="V29" s="589"/>
      <c r="W29" s="589"/>
      <c r="X29" s="589"/>
      <c r="Y29" s="590"/>
      <c r="Z29" s="641">
        <v>0.1</v>
      </c>
      <c r="AA29" s="641"/>
      <c r="AB29" s="641"/>
      <c r="AC29" s="641"/>
      <c r="AD29" s="642" t="s">
        <v>111</v>
      </c>
      <c r="AE29" s="642"/>
      <c r="AF29" s="642"/>
      <c r="AG29" s="642"/>
      <c r="AH29" s="642"/>
      <c r="AI29" s="642"/>
      <c r="AJ29" s="642"/>
      <c r="AK29" s="642"/>
      <c r="AL29" s="611" t="s">
        <v>111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76"/>
      <c r="BI29" s="676"/>
      <c r="BJ29" s="676"/>
      <c r="BK29" s="676"/>
      <c r="BL29" s="676"/>
      <c r="BM29" s="676"/>
      <c r="BN29" s="676"/>
      <c r="BO29" s="676"/>
      <c r="BP29" s="676"/>
      <c r="BQ29" s="677"/>
      <c r="BR29" s="648" t="s">
        <v>285</v>
      </c>
      <c r="BS29" s="676"/>
      <c r="BT29" s="676"/>
      <c r="BU29" s="676"/>
      <c r="BV29" s="676"/>
      <c r="BW29" s="676"/>
      <c r="BX29" s="676"/>
      <c r="BY29" s="676"/>
      <c r="BZ29" s="676"/>
      <c r="CA29" s="676"/>
      <c r="CB29" s="677"/>
      <c r="CD29" s="658" t="s">
        <v>286</v>
      </c>
      <c r="CE29" s="659"/>
      <c r="CF29" s="621" t="s">
        <v>58</v>
      </c>
      <c r="CG29" s="618"/>
      <c r="CH29" s="618"/>
      <c r="CI29" s="618"/>
      <c r="CJ29" s="618"/>
      <c r="CK29" s="618"/>
      <c r="CL29" s="618"/>
      <c r="CM29" s="618"/>
      <c r="CN29" s="618"/>
      <c r="CO29" s="618"/>
      <c r="CP29" s="618"/>
      <c r="CQ29" s="619"/>
      <c r="CR29" s="588">
        <v>2894402</v>
      </c>
      <c r="CS29" s="607"/>
      <c r="CT29" s="607"/>
      <c r="CU29" s="607"/>
      <c r="CV29" s="607"/>
      <c r="CW29" s="607"/>
      <c r="CX29" s="607"/>
      <c r="CY29" s="608"/>
      <c r="CZ29" s="591">
        <v>13.5</v>
      </c>
      <c r="DA29" s="609"/>
      <c r="DB29" s="609"/>
      <c r="DC29" s="610"/>
      <c r="DD29" s="594">
        <v>2839341</v>
      </c>
      <c r="DE29" s="607"/>
      <c r="DF29" s="607"/>
      <c r="DG29" s="607"/>
      <c r="DH29" s="607"/>
      <c r="DI29" s="607"/>
      <c r="DJ29" s="607"/>
      <c r="DK29" s="608"/>
      <c r="DL29" s="594">
        <v>2838838</v>
      </c>
      <c r="DM29" s="607"/>
      <c r="DN29" s="607"/>
      <c r="DO29" s="607"/>
      <c r="DP29" s="607"/>
      <c r="DQ29" s="607"/>
      <c r="DR29" s="607"/>
      <c r="DS29" s="607"/>
      <c r="DT29" s="607"/>
      <c r="DU29" s="607"/>
      <c r="DV29" s="608"/>
      <c r="DW29" s="611">
        <v>22.6</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473396</v>
      </c>
      <c r="S30" s="589"/>
      <c r="T30" s="589"/>
      <c r="U30" s="589"/>
      <c r="V30" s="589"/>
      <c r="W30" s="589"/>
      <c r="X30" s="589"/>
      <c r="Y30" s="590"/>
      <c r="Z30" s="641">
        <v>2.2000000000000002</v>
      </c>
      <c r="AA30" s="641"/>
      <c r="AB30" s="641"/>
      <c r="AC30" s="641"/>
      <c r="AD30" s="642" t="s">
        <v>111</v>
      </c>
      <c r="AE30" s="642"/>
      <c r="AF30" s="642"/>
      <c r="AG30" s="642"/>
      <c r="AH30" s="642"/>
      <c r="AI30" s="642"/>
      <c r="AJ30" s="642"/>
      <c r="AK30" s="642"/>
      <c r="AL30" s="611" t="s">
        <v>111</v>
      </c>
      <c r="AM30" s="643"/>
      <c r="AN30" s="643"/>
      <c r="AO30" s="644"/>
      <c r="AP30" s="664" t="s">
        <v>288</v>
      </c>
      <c r="AQ30" s="665"/>
      <c r="AR30" s="665"/>
      <c r="AS30" s="665"/>
      <c r="AT30" s="670" t="s">
        <v>289</v>
      </c>
      <c r="AU30" s="182"/>
      <c r="AV30" s="182"/>
      <c r="AW30" s="182"/>
      <c r="AX30" s="673" t="s">
        <v>169</v>
      </c>
      <c r="AY30" s="674"/>
      <c r="AZ30" s="674"/>
      <c r="BA30" s="674"/>
      <c r="BB30" s="674"/>
      <c r="BC30" s="674"/>
      <c r="BD30" s="674"/>
      <c r="BE30" s="674"/>
      <c r="BF30" s="675"/>
      <c r="BG30" s="654">
        <v>99.4</v>
      </c>
      <c r="BH30" s="655"/>
      <c r="BI30" s="655"/>
      <c r="BJ30" s="655"/>
      <c r="BK30" s="655"/>
      <c r="BL30" s="655"/>
      <c r="BM30" s="656">
        <v>97.5</v>
      </c>
      <c r="BN30" s="655"/>
      <c r="BO30" s="655"/>
      <c r="BP30" s="655"/>
      <c r="BQ30" s="657"/>
      <c r="BR30" s="654">
        <v>99.2</v>
      </c>
      <c r="BS30" s="655"/>
      <c r="BT30" s="655"/>
      <c r="BU30" s="655"/>
      <c r="BV30" s="655"/>
      <c r="BW30" s="655"/>
      <c r="BX30" s="656">
        <v>96.8</v>
      </c>
      <c r="BY30" s="655"/>
      <c r="BZ30" s="655"/>
      <c r="CA30" s="655"/>
      <c r="CB30" s="657"/>
      <c r="CD30" s="660"/>
      <c r="CE30" s="661"/>
      <c r="CF30" s="621" t="s">
        <v>290</v>
      </c>
      <c r="CG30" s="618"/>
      <c r="CH30" s="618"/>
      <c r="CI30" s="618"/>
      <c r="CJ30" s="618"/>
      <c r="CK30" s="618"/>
      <c r="CL30" s="618"/>
      <c r="CM30" s="618"/>
      <c r="CN30" s="618"/>
      <c r="CO30" s="618"/>
      <c r="CP30" s="618"/>
      <c r="CQ30" s="619"/>
      <c r="CR30" s="588">
        <v>2588600</v>
      </c>
      <c r="CS30" s="589"/>
      <c r="CT30" s="589"/>
      <c r="CU30" s="589"/>
      <c r="CV30" s="589"/>
      <c r="CW30" s="589"/>
      <c r="CX30" s="589"/>
      <c r="CY30" s="590"/>
      <c r="CZ30" s="591">
        <v>12.1</v>
      </c>
      <c r="DA30" s="609"/>
      <c r="DB30" s="609"/>
      <c r="DC30" s="610"/>
      <c r="DD30" s="594">
        <v>2554983</v>
      </c>
      <c r="DE30" s="589"/>
      <c r="DF30" s="589"/>
      <c r="DG30" s="589"/>
      <c r="DH30" s="589"/>
      <c r="DI30" s="589"/>
      <c r="DJ30" s="589"/>
      <c r="DK30" s="590"/>
      <c r="DL30" s="594">
        <v>2554480</v>
      </c>
      <c r="DM30" s="589"/>
      <c r="DN30" s="589"/>
      <c r="DO30" s="589"/>
      <c r="DP30" s="589"/>
      <c r="DQ30" s="589"/>
      <c r="DR30" s="589"/>
      <c r="DS30" s="589"/>
      <c r="DT30" s="589"/>
      <c r="DU30" s="589"/>
      <c r="DV30" s="590"/>
      <c r="DW30" s="611">
        <v>20.3</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876210</v>
      </c>
      <c r="S31" s="589"/>
      <c r="T31" s="589"/>
      <c r="U31" s="589"/>
      <c r="V31" s="589"/>
      <c r="W31" s="589"/>
      <c r="X31" s="589"/>
      <c r="Y31" s="590"/>
      <c r="Z31" s="641">
        <v>4</v>
      </c>
      <c r="AA31" s="641"/>
      <c r="AB31" s="641"/>
      <c r="AC31" s="641"/>
      <c r="AD31" s="642" t="s">
        <v>111</v>
      </c>
      <c r="AE31" s="642"/>
      <c r="AF31" s="642"/>
      <c r="AG31" s="642"/>
      <c r="AH31" s="642"/>
      <c r="AI31" s="642"/>
      <c r="AJ31" s="642"/>
      <c r="AK31" s="642"/>
      <c r="AL31" s="611" t="s">
        <v>111</v>
      </c>
      <c r="AM31" s="643"/>
      <c r="AN31" s="643"/>
      <c r="AO31" s="644"/>
      <c r="AP31" s="666"/>
      <c r="AQ31" s="667"/>
      <c r="AR31" s="667"/>
      <c r="AS31" s="667"/>
      <c r="AT31" s="671"/>
      <c r="AU31" s="181" t="s">
        <v>292</v>
      </c>
      <c r="AV31" s="181"/>
      <c r="AW31" s="181"/>
      <c r="AX31" s="585" t="s">
        <v>293</v>
      </c>
      <c r="AY31" s="586"/>
      <c r="AZ31" s="586"/>
      <c r="BA31" s="586"/>
      <c r="BB31" s="586"/>
      <c r="BC31" s="586"/>
      <c r="BD31" s="586"/>
      <c r="BE31" s="586"/>
      <c r="BF31" s="587"/>
      <c r="BG31" s="652">
        <v>99.4</v>
      </c>
      <c r="BH31" s="607"/>
      <c r="BI31" s="607"/>
      <c r="BJ31" s="607"/>
      <c r="BK31" s="607"/>
      <c r="BL31" s="607"/>
      <c r="BM31" s="643">
        <v>98</v>
      </c>
      <c r="BN31" s="653"/>
      <c r="BO31" s="653"/>
      <c r="BP31" s="653"/>
      <c r="BQ31" s="617"/>
      <c r="BR31" s="652">
        <v>99.3</v>
      </c>
      <c r="BS31" s="607"/>
      <c r="BT31" s="607"/>
      <c r="BU31" s="607"/>
      <c r="BV31" s="607"/>
      <c r="BW31" s="607"/>
      <c r="BX31" s="643">
        <v>97.4</v>
      </c>
      <c r="BY31" s="653"/>
      <c r="BZ31" s="653"/>
      <c r="CA31" s="653"/>
      <c r="CB31" s="617"/>
      <c r="CD31" s="660"/>
      <c r="CE31" s="661"/>
      <c r="CF31" s="621" t="s">
        <v>294</v>
      </c>
      <c r="CG31" s="618"/>
      <c r="CH31" s="618"/>
      <c r="CI31" s="618"/>
      <c r="CJ31" s="618"/>
      <c r="CK31" s="618"/>
      <c r="CL31" s="618"/>
      <c r="CM31" s="618"/>
      <c r="CN31" s="618"/>
      <c r="CO31" s="618"/>
      <c r="CP31" s="618"/>
      <c r="CQ31" s="619"/>
      <c r="CR31" s="588">
        <v>305802</v>
      </c>
      <c r="CS31" s="607"/>
      <c r="CT31" s="607"/>
      <c r="CU31" s="607"/>
      <c r="CV31" s="607"/>
      <c r="CW31" s="607"/>
      <c r="CX31" s="607"/>
      <c r="CY31" s="608"/>
      <c r="CZ31" s="591">
        <v>1.4</v>
      </c>
      <c r="DA31" s="609"/>
      <c r="DB31" s="609"/>
      <c r="DC31" s="610"/>
      <c r="DD31" s="594">
        <v>284358</v>
      </c>
      <c r="DE31" s="607"/>
      <c r="DF31" s="607"/>
      <c r="DG31" s="607"/>
      <c r="DH31" s="607"/>
      <c r="DI31" s="607"/>
      <c r="DJ31" s="607"/>
      <c r="DK31" s="608"/>
      <c r="DL31" s="594">
        <v>284358</v>
      </c>
      <c r="DM31" s="607"/>
      <c r="DN31" s="607"/>
      <c r="DO31" s="607"/>
      <c r="DP31" s="607"/>
      <c r="DQ31" s="607"/>
      <c r="DR31" s="607"/>
      <c r="DS31" s="607"/>
      <c r="DT31" s="607"/>
      <c r="DU31" s="607"/>
      <c r="DV31" s="608"/>
      <c r="DW31" s="611">
        <v>2.2999999999999998</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323992</v>
      </c>
      <c r="S32" s="589"/>
      <c r="T32" s="589"/>
      <c r="U32" s="589"/>
      <c r="V32" s="589"/>
      <c r="W32" s="589"/>
      <c r="X32" s="589"/>
      <c r="Y32" s="590"/>
      <c r="Z32" s="641">
        <v>1.5</v>
      </c>
      <c r="AA32" s="641"/>
      <c r="AB32" s="641"/>
      <c r="AC32" s="641"/>
      <c r="AD32" s="642">
        <v>6461</v>
      </c>
      <c r="AE32" s="642"/>
      <c r="AF32" s="642"/>
      <c r="AG32" s="642"/>
      <c r="AH32" s="642"/>
      <c r="AI32" s="642"/>
      <c r="AJ32" s="642"/>
      <c r="AK32" s="642"/>
      <c r="AL32" s="611">
        <v>0.1</v>
      </c>
      <c r="AM32" s="643"/>
      <c r="AN32" s="643"/>
      <c r="AO32" s="644"/>
      <c r="AP32" s="668"/>
      <c r="AQ32" s="669"/>
      <c r="AR32" s="669"/>
      <c r="AS32" s="669"/>
      <c r="AT32" s="672"/>
      <c r="AU32" s="183"/>
      <c r="AV32" s="183"/>
      <c r="AW32" s="183"/>
      <c r="AX32" s="569" t="s">
        <v>296</v>
      </c>
      <c r="AY32" s="570"/>
      <c r="AZ32" s="570"/>
      <c r="BA32" s="570"/>
      <c r="BB32" s="570"/>
      <c r="BC32" s="570"/>
      <c r="BD32" s="570"/>
      <c r="BE32" s="570"/>
      <c r="BF32" s="571"/>
      <c r="BG32" s="651">
        <v>99.3</v>
      </c>
      <c r="BH32" s="573"/>
      <c r="BI32" s="573"/>
      <c r="BJ32" s="573"/>
      <c r="BK32" s="573"/>
      <c r="BL32" s="573"/>
      <c r="BM32" s="636">
        <v>96.9</v>
      </c>
      <c r="BN32" s="573"/>
      <c r="BO32" s="573"/>
      <c r="BP32" s="573"/>
      <c r="BQ32" s="630"/>
      <c r="BR32" s="651">
        <v>99.1</v>
      </c>
      <c r="BS32" s="573"/>
      <c r="BT32" s="573"/>
      <c r="BU32" s="573"/>
      <c r="BV32" s="573"/>
      <c r="BW32" s="573"/>
      <c r="BX32" s="636">
        <v>96</v>
      </c>
      <c r="BY32" s="573"/>
      <c r="BZ32" s="573"/>
      <c r="CA32" s="573"/>
      <c r="CB32" s="630"/>
      <c r="CD32" s="662"/>
      <c r="CE32" s="663"/>
      <c r="CF32" s="621" t="s">
        <v>297</v>
      </c>
      <c r="CG32" s="618"/>
      <c r="CH32" s="618"/>
      <c r="CI32" s="618"/>
      <c r="CJ32" s="618"/>
      <c r="CK32" s="618"/>
      <c r="CL32" s="618"/>
      <c r="CM32" s="618"/>
      <c r="CN32" s="618"/>
      <c r="CO32" s="618"/>
      <c r="CP32" s="618"/>
      <c r="CQ32" s="619"/>
      <c r="CR32" s="588">
        <v>137</v>
      </c>
      <c r="CS32" s="589"/>
      <c r="CT32" s="589"/>
      <c r="CU32" s="589"/>
      <c r="CV32" s="589"/>
      <c r="CW32" s="589"/>
      <c r="CX32" s="589"/>
      <c r="CY32" s="590"/>
      <c r="CZ32" s="591">
        <v>0</v>
      </c>
      <c r="DA32" s="609"/>
      <c r="DB32" s="609"/>
      <c r="DC32" s="610"/>
      <c r="DD32" s="594">
        <v>137</v>
      </c>
      <c r="DE32" s="589"/>
      <c r="DF32" s="589"/>
      <c r="DG32" s="589"/>
      <c r="DH32" s="589"/>
      <c r="DI32" s="589"/>
      <c r="DJ32" s="589"/>
      <c r="DK32" s="590"/>
      <c r="DL32" s="594">
        <v>137</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v>1374900</v>
      </c>
      <c r="S33" s="589"/>
      <c r="T33" s="589"/>
      <c r="U33" s="589"/>
      <c r="V33" s="589"/>
      <c r="W33" s="589"/>
      <c r="X33" s="589"/>
      <c r="Y33" s="590"/>
      <c r="Z33" s="641">
        <v>6.3</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299</v>
      </c>
      <c r="CE33" s="618"/>
      <c r="CF33" s="618"/>
      <c r="CG33" s="618"/>
      <c r="CH33" s="618"/>
      <c r="CI33" s="618"/>
      <c r="CJ33" s="618"/>
      <c r="CK33" s="618"/>
      <c r="CL33" s="618"/>
      <c r="CM33" s="618"/>
      <c r="CN33" s="618"/>
      <c r="CO33" s="618"/>
      <c r="CP33" s="618"/>
      <c r="CQ33" s="619"/>
      <c r="CR33" s="588">
        <v>8344308</v>
      </c>
      <c r="CS33" s="607"/>
      <c r="CT33" s="607"/>
      <c r="CU33" s="607"/>
      <c r="CV33" s="607"/>
      <c r="CW33" s="607"/>
      <c r="CX33" s="607"/>
      <c r="CY33" s="608"/>
      <c r="CZ33" s="591">
        <v>38.9</v>
      </c>
      <c r="DA33" s="609"/>
      <c r="DB33" s="609"/>
      <c r="DC33" s="610"/>
      <c r="DD33" s="594">
        <v>6729986</v>
      </c>
      <c r="DE33" s="607"/>
      <c r="DF33" s="607"/>
      <c r="DG33" s="607"/>
      <c r="DH33" s="607"/>
      <c r="DI33" s="607"/>
      <c r="DJ33" s="607"/>
      <c r="DK33" s="608"/>
      <c r="DL33" s="594">
        <v>5304408</v>
      </c>
      <c r="DM33" s="607"/>
      <c r="DN33" s="607"/>
      <c r="DO33" s="607"/>
      <c r="DP33" s="607"/>
      <c r="DQ33" s="607"/>
      <c r="DR33" s="607"/>
      <c r="DS33" s="607"/>
      <c r="DT33" s="607"/>
      <c r="DU33" s="607"/>
      <c r="DV33" s="608"/>
      <c r="DW33" s="611">
        <v>42.2</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303</v>
      </c>
      <c r="CE34" s="618"/>
      <c r="CF34" s="618"/>
      <c r="CG34" s="618"/>
      <c r="CH34" s="618"/>
      <c r="CI34" s="618"/>
      <c r="CJ34" s="618"/>
      <c r="CK34" s="618"/>
      <c r="CL34" s="618"/>
      <c r="CM34" s="618"/>
      <c r="CN34" s="618"/>
      <c r="CO34" s="618"/>
      <c r="CP34" s="618"/>
      <c r="CQ34" s="619"/>
      <c r="CR34" s="588">
        <v>3717776</v>
      </c>
      <c r="CS34" s="589"/>
      <c r="CT34" s="589"/>
      <c r="CU34" s="589"/>
      <c r="CV34" s="589"/>
      <c r="CW34" s="589"/>
      <c r="CX34" s="589"/>
      <c r="CY34" s="590"/>
      <c r="CZ34" s="591">
        <v>17.3</v>
      </c>
      <c r="DA34" s="609"/>
      <c r="DB34" s="609"/>
      <c r="DC34" s="610"/>
      <c r="DD34" s="594">
        <v>2774395</v>
      </c>
      <c r="DE34" s="589"/>
      <c r="DF34" s="589"/>
      <c r="DG34" s="589"/>
      <c r="DH34" s="589"/>
      <c r="DI34" s="589"/>
      <c r="DJ34" s="589"/>
      <c r="DK34" s="590"/>
      <c r="DL34" s="594">
        <v>2383072</v>
      </c>
      <c r="DM34" s="589"/>
      <c r="DN34" s="589"/>
      <c r="DO34" s="589"/>
      <c r="DP34" s="589"/>
      <c r="DQ34" s="589"/>
      <c r="DR34" s="589"/>
      <c r="DS34" s="589"/>
      <c r="DT34" s="589"/>
      <c r="DU34" s="589"/>
      <c r="DV34" s="590"/>
      <c r="DW34" s="611">
        <v>19</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v>971000</v>
      </c>
      <c r="S35" s="589"/>
      <c r="T35" s="589"/>
      <c r="U35" s="589"/>
      <c r="V35" s="589"/>
      <c r="W35" s="589"/>
      <c r="X35" s="589"/>
      <c r="Y35" s="590"/>
      <c r="Z35" s="641">
        <v>4.4000000000000004</v>
      </c>
      <c r="AA35" s="641"/>
      <c r="AB35" s="641"/>
      <c r="AC35" s="641"/>
      <c r="AD35" s="642" t="s">
        <v>111</v>
      </c>
      <c r="AE35" s="642"/>
      <c r="AF35" s="642"/>
      <c r="AG35" s="642"/>
      <c r="AH35" s="642"/>
      <c r="AI35" s="642"/>
      <c r="AJ35" s="642"/>
      <c r="AK35" s="642"/>
      <c r="AL35" s="611" t="s">
        <v>111</v>
      </c>
      <c r="AM35" s="643"/>
      <c r="AN35" s="643"/>
      <c r="AO35" s="644"/>
      <c r="AP35" s="186"/>
      <c r="AQ35" s="645" t="s">
        <v>305</v>
      </c>
      <c r="AR35" s="646"/>
      <c r="AS35" s="646"/>
      <c r="AT35" s="646"/>
      <c r="AU35" s="646"/>
      <c r="AV35" s="646"/>
      <c r="AW35" s="646"/>
      <c r="AX35" s="646"/>
      <c r="AY35" s="647"/>
      <c r="AZ35" s="638">
        <v>2514458</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391350</v>
      </c>
      <c r="BW35" s="639"/>
      <c r="BX35" s="639"/>
      <c r="BY35" s="639"/>
      <c r="BZ35" s="639"/>
      <c r="CA35" s="639"/>
      <c r="CB35" s="640"/>
      <c r="CD35" s="621" t="s">
        <v>307</v>
      </c>
      <c r="CE35" s="618"/>
      <c r="CF35" s="618"/>
      <c r="CG35" s="618"/>
      <c r="CH35" s="618"/>
      <c r="CI35" s="618"/>
      <c r="CJ35" s="618"/>
      <c r="CK35" s="618"/>
      <c r="CL35" s="618"/>
      <c r="CM35" s="618"/>
      <c r="CN35" s="618"/>
      <c r="CO35" s="618"/>
      <c r="CP35" s="618"/>
      <c r="CQ35" s="619"/>
      <c r="CR35" s="588">
        <v>108220</v>
      </c>
      <c r="CS35" s="607"/>
      <c r="CT35" s="607"/>
      <c r="CU35" s="607"/>
      <c r="CV35" s="607"/>
      <c r="CW35" s="607"/>
      <c r="CX35" s="607"/>
      <c r="CY35" s="608"/>
      <c r="CZ35" s="591">
        <v>0.5</v>
      </c>
      <c r="DA35" s="609"/>
      <c r="DB35" s="609"/>
      <c r="DC35" s="610"/>
      <c r="DD35" s="594">
        <v>61882</v>
      </c>
      <c r="DE35" s="607"/>
      <c r="DF35" s="607"/>
      <c r="DG35" s="607"/>
      <c r="DH35" s="607"/>
      <c r="DI35" s="607"/>
      <c r="DJ35" s="607"/>
      <c r="DK35" s="608"/>
      <c r="DL35" s="594">
        <v>60676</v>
      </c>
      <c r="DM35" s="607"/>
      <c r="DN35" s="607"/>
      <c r="DO35" s="607"/>
      <c r="DP35" s="607"/>
      <c r="DQ35" s="607"/>
      <c r="DR35" s="607"/>
      <c r="DS35" s="607"/>
      <c r="DT35" s="607"/>
      <c r="DU35" s="607"/>
      <c r="DV35" s="608"/>
      <c r="DW35" s="611">
        <v>0.5</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21925473</v>
      </c>
      <c r="S36" s="629"/>
      <c r="T36" s="629"/>
      <c r="U36" s="629"/>
      <c r="V36" s="629"/>
      <c r="W36" s="629"/>
      <c r="X36" s="629"/>
      <c r="Y36" s="632"/>
      <c r="Z36" s="633">
        <v>100</v>
      </c>
      <c r="AA36" s="633"/>
      <c r="AB36" s="633"/>
      <c r="AC36" s="633"/>
      <c r="AD36" s="634">
        <v>11586727</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583928</v>
      </c>
      <c r="BA36" s="589"/>
      <c r="BB36" s="589"/>
      <c r="BC36" s="589"/>
      <c r="BD36" s="607"/>
      <c r="BE36" s="607"/>
      <c r="BF36" s="617"/>
      <c r="BG36" s="621" t="s">
        <v>310</v>
      </c>
      <c r="BH36" s="618"/>
      <c r="BI36" s="618"/>
      <c r="BJ36" s="618"/>
      <c r="BK36" s="618"/>
      <c r="BL36" s="618"/>
      <c r="BM36" s="618"/>
      <c r="BN36" s="618"/>
      <c r="BO36" s="618"/>
      <c r="BP36" s="618"/>
      <c r="BQ36" s="618"/>
      <c r="BR36" s="618"/>
      <c r="BS36" s="618"/>
      <c r="BT36" s="618"/>
      <c r="BU36" s="619"/>
      <c r="BV36" s="588">
        <v>284959</v>
      </c>
      <c r="BW36" s="589"/>
      <c r="BX36" s="589"/>
      <c r="BY36" s="589"/>
      <c r="BZ36" s="589"/>
      <c r="CA36" s="589"/>
      <c r="CB36" s="620"/>
      <c r="CD36" s="621" t="s">
        <v>311</v>
      </c>
      <c r="CE36" s="618"/>
      <c r="CF36" s="618"/>
      <c r="CG36" s="618"/>
      <c r="CH36" s="618"/>
      <c r="CI36" s="618"/>
      <c r="CJ36" s="618"/>
      <c r="CK36" s="618"/>
      <c r="CL36" s="618"/>
      <c r="CM36" s="618"/>
      <c r="CN36" s="618"/>
      <c r="CO36" s="618"/>
      <c r="CP36" s="618"/>
      <c r="CQ36" s="619"/>
      <c r="CR36" s="588">
        <v>1309618</v>
      </c>
      <c r="CS36" s="589"/>
      <c r="CT36" s="589"/>
      <c r="CU36" s="589"/>
      <c r="CV36" s="589"/>
      <c r="CW36" s="589"/>
      <c r="CX36" s="589"/>
      <c r="CY36" s="590"/>
      <c r="CZ36" s="591">
        <v>6.1</v>
      </c>
      <c r="DA36" s="609"/>
      <c r="DB36" s="609"/>
      <c r="DC36" s="610"/>
      <c r="DD36" s="594">
        <v>1158597</v>
      </c>
      <c r="DE36" s="589"/>
      <c r="DF36" s="589"/>
      <c r="DG36" s="589"/>
      <c r="DH36" s="589"/>
      <c r="DI36" s="589"/>
      <c r="DJ36" s="589"/>
      <c r="DK36" s="590"/>
      <c r="DL36" s="594">
        <v>982955</v>
      </c>
      <c r="DM36" s="589"/>
      <c r="DN36" s="589"/>
      <c r="DO36" s="589"/>
      <c r="DP36" s="589"/>
      <c r="DQ36" s="589"/>
      <c r="DR36" s="589"/>
      <c r="DS36" s="589"/>
      <c r="DT36" s="589"/>
      <c r="DU36" s="589"/>
      <c r="DV36" s="590"/>
      <c r="DW36" s="611">
        <v>7.8</v>
      </c>
      <c r="DX36" s="612"/>
      <c r="DY36" s="612"/>
      <c r="DZ36" s="612"/>
      <c r="EA36" s="612"/>
      <c r="EB36" s="612"/>
      <c r="EC36" s="613"/>
    </row>
    <row r="37" spans="2:133" ht="11.25" customHeight="1">
      <c r="AQ37" s="614" t="s">
        <v>312</v>
      </c>
      <c r="AR37" s="615"/>
      <c r="AS37" s="615"/>
      <c r="AT37" s="615"/>
      <c r="AU37" s="615"/>
      <c r="AV37" s="615"/>
      <c r="AW37" s="615"/>
      <c r="AX37" s="615"/>
      <c r="AY37" s="616"/>
      <c r="AZ37" s="588">
        <v>5965</v>
      </c>
      <c r="BA37" s="589"/>
      <c r="BB37" s="589"/>
      <c r="BC37" s="589"/>
      <c r="BD37" s="607"/>
      <c r="BE37" s="607"/>
      <c r="BF37" s="617"/>
      <c r="BG37" s="621" t="s">
        <v>313</v>
      </c>
      <c r="BH37" s="618"/>
      <c r="BI37" s="618"/>
      <c r="BJ37" s="618"/>
      <c r="BK37" s="618"/>
      <c r="BL37" s="618"/>
      <c r="BM37" s="618"/>
      <c r="BN37" s="618"/>
      <c r="BO37" s="618"/>
      <c r="BP37" s="618"/>
      <c r="BQ37" s="618"/>
      <c r="BR37" s="618"/>
      <c r="BS37" s="618"/>
      <c r="BT37" s="618"/>
      <c r="BU37" s="619"/>
      <c r="BV37" s="588">
        <v>9253</v>
      </c>
      <c r="BW37" s="589"/>
      <c r="BX37" s="589"/>
      <c r="BY37" s="589"/>
      <c r="BZ37" s="589"/>
      <c r="CA37" s="589"/>
      <c r="CB37" s="620"/>
      <c r="CD37" s="621" t="s">
        <v>314</v>
      </c>
      <c r="CE37" s="618"/>
      <c r="CF37" s="618"/>
      <c r="CG37" s="618"/>
      <c r="CH37" s="618"/>
      <c r="CI37" s="618"/>
      <c r="CJ37" s="618"/>
      <c r="CK37" s="618"/>
      <c r="CL37" s="618"/>
      <c r="CM37" s="618"/>
      <c r="CN37" s="618"/>
      <c r="CO37" s="618"/>
      <c r="CP37" s="618"/>
      <c r="CQ37" s="619"/>
      <c r="CR37" s="588">
        <v>728112</v>
      </c>
      <c r="CS37" s="607"/>
      <c r="CT37" s="607"/>
      <c r="CU37" s="607"/>
      <c r="CV37" s="607"/>
      <c r="CW37" s="607"/>
      <c r="CX37" s="607"/>
      <c r="CY37" s="608"/>
      <c r="CZ37" s="591">
        <v>3.4</v>
      </c>
      <c r="DA37" s="609"/>
      <c r="DB37" s="609"/>
      <c r="DC37" s="610"/>
      <c r="DD37" s="594">
        <v>728112</v>
      </c>
      <c r="DE37" s="607"/>
      <c r="DF37" s="607"/>
      <c r="DG37" s="607"/>
      <c r="DH37" s="607"/>
      <c r="DI37" s="607"/>
      <c r="DJ37" s="607"/>
      <c r="DK37" s="608"/>
      <c r="DL37" s="594">
        <v>712848</v>
      </c>
      <c r="DM37" s="607"/>
      <c r="DN37" s="607"/>
      <c r="DO37" s="607"/>
      <c r="DP37" s="607"/>
      <c r="DQ37" s="607"/>
      <c r="DR37" s="607"/>
      <c r="DS37" s="607"/>
      <c r="DT37" s="607"/>
      <c r="DU37" s="607"/>
      <c r="DV37" s="608"/>
      <c r="DW37" s="611">
        <v>5.7</v>
      </c>
      <c r="DX37" s="612"/>
      <c r="DY37" s="612"/>
      <c r="DZ37" s="612"/>
      <c r="EA37" s="612"/>
      <c r="EB37" s="612"/>
      <c r="EC37" s="613"/>
    </row>
    <row r="38" spans="2:133" ht="11.25" customHeight="1">
      <c r="AQ38" s="614" t="s">
        <v>315</v>
      </c>
      <c r="AR38" s="615"/>
      <c r="AS38" s="615"/>
      <c r="AT38" s="615"/>
      <c r="AU38" s="615"/>
      <c r="AV38" s="615"/>
      <c r="AW38" s="615"/>
      <c r="AX38" s="615"/>
      <c r="AY38" s="616"/>
      <c r="AZ38" s="588">
        <v>1694</v>
      </c>
      <c r="BA38" s="589"/>
      <c r="BB38" s="589"/>
      <c r="BC38" s="589"/>
      <c r="BD38" s="607"/>
      <c r="BE38" s="607"/>
      <c r="BF38" s="617"/>
      <c r="BG38" s="621" t="s">
        <v>316</v>
      </c>
      <c r="BH38" s="618"/>
      <c r="BI38" s="618"/>
      <c r="BJ38" s="618"/>
      <c r="BK38" s="618"/>
      <c r="BL38" s="618"/>
      <c r="BM38" s="618"/>
      <c r="BN38" s="618"/>
      <c r="BO38" s="618"/>
      <c r="BP38" s="618"/>
      <c r="BQ38" s="618"/>
      <c r="BR38" s="618"/>
      <c r="BS38" s="618"/>
      <c r="BT38" s="618"/>
      <c r="BU38" s="619"/>
      <c r="BV38" s="588">
        <v>16818</v>
      </c>
      <c r="BW38" s="589"/>
      <c r="BX38" s="589"/>
      <c r="BY38" s="589"/>
      <c r="BZ38" s="589"/>
      <c r="CA38" s="589"/>
      <c r="CB38" s="620"/>
      <c r="CD38" s="621" t="s">
        <v>317</v>
      </c>
      <c r="CE38" s="618"/>
      <c r="CF38" s="618"/>
      <c r="CG38" s="618"/>
      <c r="CH38" s="618"/>
      <c r="CI38" s="618"/>
      <c r="CJ38" s="618"/>
      <c r="CK38" s="618"/>
      <c r="CL38" s="618"/>
      <c r="CM38" s="618"/>
      <c r="CN38" s="618"/>
      <c r="CO38" s="618"/>
      <c r="CP38" s="618"/>
      <c r="CQ38" s="619"/>
      <c r="CR38" s="588">
        <v>2512764</v>
      </c>
      <c r="CS38" s="589"/>
      <c r="CT38" s="589"/>
      <c r="CU38" s="589"/>
      <c r="CV38" s="589"/>
      <c r="CW38" s="589"/>
      <c r="CX38" s="589"/>
      <c r="CY38" s="590"/>
      <c r="CZ38" s="591">
        <v>11.7</v>
      </c>
      <c r="DA38" s="609"/>
      <c r="DB38" s="609"/>
      <c r="DC38" s="610"/>
      <c r="DD38" s="594">
        <v>2155113</v>
      </c>
      <c r="DE38" s="589"/>
      <c r="DF38" s="589"/>
      <c r="DG38" s="589"/>
      <c r="DH38" s="589"/>
      <c r="DI38" s="589"/>
      <c r="DJ38" s="589"/>
      <c r="DK38" s="590"/>
      <c r="DL38" s="594">
        <v>1877705</v>
      </c>
      <c r="DM38" s="589"/>
      <c r="DN38" s="589"/>
      <c r="DO38" s="589"/>
      <c r="DP38" s="589"/>
      <c r="DQ38" s="589"/>
      <c r="DR38" s="589"/>
      <c r="DS38" s="589"/>
      <c r="DT38" s="589"/>
      <c r="DU38" s="589"/>
      <c r="DV38" s="590"/>
      <c r="DW38" s="611">
        <v>15</v>
      </c>
      <c r="DX38" s="612"/>
      <c r="DY38" s="612"/>
      <c r="DZ38" s="612"/>
      <c r="EA38" s="612"/>
      <c r="EB38" s="612"/>
      <c r="EC38" s="613"/>
    </row>
    <row r="39" spans="2:133" ht="11.25" customHeight="1">
      <c r="AQ39" s="614" t="s">
        <v>318</v>
      </c>
      <c r="AR39" s="615"/>
      <c r="AS39" s="615"/>
      <c r="AT39" s="615"/>
      <c r="AU39" s="615"/>
      <c r="AV39" s="615"/>
      <c r="AW39" s="615"/>
      <c r="AX39" s="615"/>
      <c r="AY39" s="616"/>
      <c r="AZ39" s="588">
        <v>871</v>
      </c>
      <c r="BA39" s="589"/>
      <c r="BB39" s="589"/>
      <c r="BC39" s="589"/>
      <c r="BD39" s="607"/>
      <c r="BE39" s="607"/>
      <c r="BF39" s="617"/>
      <c r="BG39" s="622" t="s">
        <v>319</v>
      </c>
      <c r="BH39" s="623"/>
      <c r="BI39" s="623"/>
      <c r="BJ39" s="623"/>
      <c r="BK39" s="623"/>
      <c r="BL39" s="187"/>
      <c r="BM39" s="618" t="s">
        <v>320</v>
      </c>
      <c r="BN39" s="618"/>
      <c r="BO39" s="618"/>
      <c r="BP39" s="618"/>
      <c r="BQ39" s="618"/>
      <c r="BR39" s="618"/>
      <c r="BS39" s="618"/>
      <c r="BT39" s="618"/>
      <c r="BU39" s="619"/>
      <c r="BV39" s="588">
        <v>85</v>
      </c>
      <c r="BW39" s="589"/>
      <c r="BX39" s="589"/>
      <c r="BY39" s="589"/>
      <c r="BZ39" s="589"/>
      <c r="CA39" s="589"/>
      <c r="CB39" s="620"/>
      <c r="CD39" s="621" t="s">
        <v>321</v>
      </c>
      <c r="CE39" s="618"/>
      <c r="CF39" s="618"/>
      <c r="CG39" s="618"/>
      <c r="CH39" s="618"/>
      <c r="CI39" s="618"/>
      <c r="CJ39" s="618"/>
      <c r="CK39" s="618"/>
      <c r="CL39" s="618"/>
      <c r="CM39" s="618"/>
      <c r="CN39" s="618"/>
      <c r="CO39" s="618"/>
      <c r="CP39" s="618"/>
      <c r="CQ39" s="619"/>
      <c r="CR39" s="588">
        <v>588389</v>
      </c>
      <c r="CS39" s="607"/>
      <c r="CT39" s="607"/>
      <c r="CU39" s="607"/>
      <c r="CV39" s="607"/>
      <c r="CW39" s="607"/>
      <c r="CX39" s="607"/>
      <c r="CY39" s="608"/>
      <c r="CZ39" s="591">
        <v>2.7</v>
      </c>
      <c r="DA39" s="609"/>
      <c r="DB39" s="609"/>
      <c r="DC39" s="610"/>
      <c r="DD39" s="594">
        <v>579999</v>
      </c>
      <c r="DE39" s="607"/>
      <c r="DF39" s="607"/>
      <c r="DG39" s="607"/>
      <c r="DH39" s="607"/>
      <c r="DI39" s="607"/>
      <c r="DJ39" s="607"/>
      <c r="DK39" s="608"/>
      <c r="DL39" s="594" t="s">
        <v>322</v>
      </c>
      <c r="DM39" s="607"/>
      <c r="DN39" s="607"/>
      <c r="DO39" s="607"/>
      <c r="DP39" s="607"/>
      <c r="DQ39" s="607"/>
      <c r="DR39" s="607"/>
      <c r="DS39" s="607"/>
      <c r="DT39" s="607"/>
      <c r="DU39" s="607"/>
      <c r="DV39" s="608"/>
      <c r="DW39" s="611" t="s">
        <v>322</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525655</v>
      </c>
      <c r="BA40" s="589"/>
      <c r="BB40" s="589"/>
      <c r="BC40" s="589"/>
      <c r="BD40" s="607"/>
      <c r="BE40" s="607"/>
      <c r="BF40" s="617"/>
      <c r="BG40" s="622"/>
      <c r="BH40" s="623"/>
      <c r="BI40" s="623"/>
      <c r="BJ40" s="623"/>
      <c r="BK40" s="623"/>
      <c r="BL40" s="187"/>
      <c r="BM40" s="618" t="s">
        <v>324</v>
      </c>
      <c r="BN40" s="618"/>
      <c r="BO40" s="618"/>
      <c r="BP40" s="618"/>
      <c r="BQ40" s="618"/>
      <c r="BR40" s="618"/>
      <c r="BS40" s="618"/>
      <c r="BT40" s="618"/>
      <c r="BU40" s="619"/>
      <c r="BV40" s="588">
        <v>112</v>
      </c>
      <c r="BW40" s="589"/>
      <c r="BX40" s="589"/>
      <c r="BY40" s="589"/>
      <c r="BZ40" s="589"/>
      <c r="CA40" s="589"/>
      <c r="CB40" s="620"/>
      <c r="CD40" s="621" t="s">
        <v>325</v>
      </c>
      <c r="CE40" s="618"/>
      <c r="CF40" s="618"/>
      <c r="CG40" s="618"/>
      <c r="CH40" s="618"/>
      <c r="CI40" s="618"/>
      <c r="CJ40" s="618"/>
      <c r="CK40" s="618"/>
      <c r="CL40" s="618"/>
      <c r="CM40" s="618"/>
      <c r="CN40" s="618"/>
      <c r="CO40" s="618"/>
      <c r="CP40" s="618"/>
      <c r="CQ40" s="619"/>
      <c r="CR40" s="588">
        <v>107541</v>
      </c>
      <c r="CS40" s="589"/>
      <c r="CT40" s="589"/>
      <c r="CU40" s="589"/>
      <c r="CV40" s="589"/>
      <c r="CW40" s="589"/>
      <c r="CX40" s="589"/>
      <c r="CY40" s="590"/>
      <c r="CZ40" s="591">
        <v>0.5</v>
      </c>
      <c r="DA40" s="609"/>
      <c r="DB40" s="609"/>
      <c r="DC40" s="610"/>
      <c r="DD40" s="594" t="s">
        <v>322</v>
      </c>
      <c r="DE40" s="589"/>
      <c r="DF40" s="589"/>
      <c r="DG40" s="589"/>
      <c r="DH40" s="589"/>
      <c r="DI40" s="589"/>
      <c r="DJ40" s="589"/>
      <c r="DK40" s="590"/>
      <c r="DL40" s="594" t="s">
        <v>322</v>
      </c>
      <c r="DM40" s="589"/>
      <c r="DN40" s="589"/>
      <c r="DO40" s="589"/>
      <c r="DP40" s="589"/>
      <c r="DQ40" s="589"/>
      <c r="DR40" s="589"/>
      <c r="DS40" s="589"/>
      <c r="DT40" s="589"/>
      <c r="DU40" s="589"/>
      <c r="DV40" s="590"/>
      <c r="DW40" s="611" t="s">
        <v>322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1396345</v>
      </c>
      <c r="BA41" s="629"/>
      <c r="BB41" s="629"/>
      <c r="BC41" s="629"/>
      <c r="BD41" s="573"/>
      <c r="BE41" s="573"/>
      <c r="BF41" s="630"/>
      <c r="BG41" s="624"/>
      <c r="BH41" s="625"/>
      <c r="BI41" s="625"/>
      <c r="BJ41" s="625"/>
      <c r="BK41" s="625"/>
      <c r="BL41" s="189"/>
      <c r="BM41" s="627" t="s">
        <v>327</v>
      </c>
      <c r="BN41" s="627"/>
      <c r="BO41" s="627"/>
      <c r="BP41" s="627"/>
      <c r="BQ41" s="627"/>
      <c r="BR41" s="627"/>
      <c r="BS41" s="627"/>
      <c r="BT41" s="627"/>
      <c r="BU41" s="628"/>
      <c r="BV41" s="572">
        <v>265</v>
      </c>
      <c r="BW41" s="629"/>
      <c r="BX41" s="629"/>
      <c r="BY41" s="629"/>
      <c r="BZ41" s="629"/>
      <c r="CA41" s="629"/>
      <c r="CB41" s="631"/>
      <c r="CD41" s="621" t="s">
        <v>328</v>
      </c>
      <c r="CE41" s="618"/>
      <c r="CF41" s="618"/>
      <c r="CG41" s="618"/>
      <c r="CH41" s="618"/>
      <c r="CI41" s="618"/>
      <c r="CJ41" s="618"/>
      <c r="CK41" s="618"/>
      <c r="CL41" s="618"/>
      <c r="CM41" s="618"/>
      <c r="CN41" s="618"/>
      <c r="CO41" s="618"/>
      <c r="CP41" s="618"/>
      <c r="CQ41" s="619"/>
      <c r="CR41" s="588" t="s">
        <v>329</v>
      </c>
      <c r="CS41" s="607"/>
      <c r="CT41" s="607"/>
      <c r="CU41" s="607"/>
      <c r="CV41" s="607"/>
      <c r="CW41" s="607"/>
      <c r="CX41" s="607"/>
      <c r="CY41" s="608"/>
      <c r="CZ41" s="591" t="s">
        <v>329</v>
      </c>
      <c r="DA41" s="609"/>
      <c r="DB41" s="609"/>
      <c r="DC41" s="610"/>
      <c r="DD41" s="594" t="s">
        <v>329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896201</v>
      </c>
      <c r="CS42" s="589"/>
      <c r="CT42" s="589"/>
      <c r="CU42" s="589"/>
      <c r="CV42" s="589"/>
      <c r="CW42" s="589"/>
      <c r="CX42" s="589"/>
      <c r="CY42" s="590"/>
      <c r="CZ42" s="591">
        <v>4.2</v>
      </c>
      <c r="DA42" s="592"/>
      <c r="DB42" s="592"/>
      <c r="DC42" s="593"/>
      <c r="DD42" s="594">
        <v>379671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27549</v>
      </c>
      <c r="CS43" s="607"/>
      <c r="CT43" s="607"/>
      <c r="CU43" s="607"/>
      <c r="CV43" s="607"/>
      <c r="CW43" s="607"/>
      <c r="CX43" s="607"/>
      <c r="CY43" s="608"/>
      <c r="CZ43" s="591">
        <v>0.1</v>
      </c>
      <c r="DA43" s="609"/>
      <c r="DB43" s="609"/>
      <c r="DC43" s="610"/>
      <c r="DD43" s="594">
        <v>27549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286</v>
      </c>
      <c r="CE44" s="602"/>
      <c r="CF44" s="585" t="s">
        <v>335</v>
      </c>
      <c r="CG44" s="586"/>
      <c r="CH44" s="586"/>
      <c r="CI44" s="586"/>
      <c r="CJ44" s="586"/>
      <c r="CK44" s="586"/>
      <c r="CL44" s="586"/>
      <c r="CM44" s="586"/>
      <c r="CN44" s="586"/>
      <c r="CO44" s="586"/>
      <c r="CP44" s="586"/>
      <c r="CQ44" s="587"/>
      <c r="CR44" s="588">
        <v>854693</v>
      </c>
      <c r="CS44" s="589"/>
      <c r="CT44" s="589"/>
      <c r="CU44" s="589"/>
      <c r="CV44" s="589"/>
      <c r="CW44" s="589"/>
      <c r="CX44" s="589"/>
      <c r="CY44" s="590"/>
      <c r="CZ44" s="591">
        <v>4</v>
      </c>
      <c r="DA44" s="592"/>
      <c r="DB44" s="592"/>
      <c r="DC44" s="593"/>
      <c r="DD44" s="594">
        <v>362410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346553</v>
      </c>
      <c r="CS45" s="607"/>
      <c r="CT45" s="607"/>
      <c r="CU45" s="607"/>
      <c r="CV45" s="607"/>
      <c r="CW45" s="607"/>
      <c r="CX45" s="607"/>
      <c r="CY45" s="608"/>
      <c r="CZ45" s="591">
        <v>1.6</v>
      </c>
      <c r="DA45" s="609"/>
      <c r="DB45" s="609"/>
      <c r="DC45" s="610"/>
      <c r="DD45" s="594">
        <v>14132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474878</v>
      </c>
      <c r="CS46" s="589"/>
      <c r="CT46" s="589"/>
      <c r="CU46" s="589"/>
      <c r="CV46" s="589"/>
      <c r="CW46" s="589"/>
      <c r="CX46" s="589"/>
      <c r="CY46" s="590"/>
      <c r="CZ46" s="591">
        <v>2.2000000000000002</v>
      </c>
      <c r="DA46" s="592"/>
      <c r="DB46" s="592"/>
      <c r="DC46" s="593"/>
      <c r="DD46" s="594">
        <v>315016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41508</v>
      </c>
      <c r="CS47" s="607"/>
      <c r="CT47" s="607"/>
      <c r="CU47" s="607"/>
      <c r="CV47" s="607"/>
      <c r="CW47" s="607"/>
      <c r="CX47" s="607"/>
      <c r="CY47" s="608"/>
      <c r="CZ47" s="591">
        <v>0.2</v>
      </c>
      <c r="DA47" s="609"/>
      <c r="DB47" s="609"/>
      <c r="DC47" s="610"/>
      <c r="DD47" s="594">
        <v>17261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322</v>
      </c>
      <c r="CS48" s="589"/>
      <c r="CT48" s="589"/>
      <c r="CU48" s="589"/>
      <c r="CV48" s="589"/>
      <c r="CW48" s="589"/>
      <c r="CX48" s="589"/>
      <c r="CY48" s="590"/>
      <c r="CZ48" s="591" t="s">
        <v>322</v>
      </c>
      <c r="DA48" s="592"/>
      <c r="DB48" s="592"/>
      <c r="DC48" s="593"/>
      <c r="DD48" s="594" t="s">
        <v>322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21430077</v>
      </c>
      <c r="CS49" s="573"/>
      <c r="CT49" s="573"/>
      <c r="CU49" s="573"/>
      <c r="CV49" s="573"/>
      <c r="CW49" s="573"/>
      <c r="CX49" s="573"/>
      <c r="CY49" s="574"/>
      <c r="CZ49" s="575">
        <v>100</v>
      </c>
      <c r="DA49" s="576"/>
      <c r="DB49" s="576"/>
      <c r="DC49" s="577"/>
      <c r="DD49" s="578">
        <v>14959624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0">
        <v>22020</v>
      </c>
      <c r="R7" s="1101"/>
      <c r="S7" s="1101"/>
      <c r="T7" s="1101"/>
      <c r="U7" s="1101"/>
      <c r="V7" s="1101">
        <v>21468</v>
      </c>
      <c r="W7" s="1101"/>
      <c r="X7" s="1101"/>
      <c r="Y7" s="1101"/>
      <c r="Z7" s="1101"/>
      <c r="AA7" s="1101">
        <v>552</v>
      </c>
      <c r="AB7" s="1101"/>
      <c r="AC7" s="1101"/>
      <c r="AD7" s="1101"/>
      <c r="AE7" s="1102"/>
      <c r="AF7" s="1103">
        <v>465</v>
      </c>
      <c r="AG7" s="1104"/>
      <c r="AH7" s="1104"/>
      <c r="AI7" s="1104"/>
      <c r="AJ7" s="1105"/>
      <c r="AK7" s="1087"/>
      <c r="AL7" s="1088"/>
      <c r="AM7" s="1088"/>
      <c r="AN7" s="1088"/>
      <c r="AO7" s="1088"/>
      <c r="AP7" s="1088">
        <v>22705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546</v>
      </c>
      <c r="BT7" s="1092"/>
      <c r="BU7" s="1092"/>
      <c r="BV7" s="1092"/>
      <c r="BW7" s="1092"/>
      <c r="BX7" s="1092"/>
      <c r="BY7" s="1092"/>
      <c r="BZ7" s="1092"/>
      <c r="CA7" s="1092"/>
      <c r="CB7" s="1092"/>
      <c r="CC7" s="1092"/>
      <c r="CD7" s="1092"/>
      <c r="CE7" s="1092"/>
      <c r="CF7" s="1092"/>
      <c r="CG7" s="1093"/>
      <c r="CH7" s="1084">
        <v>-1</v>
      </c>
      <c r="CI7" s="1085"/>
      <c r="CJ7" s="1085"/>
      <c r="CK7" s="1085"/>
      <c r="CL7" s="1086"/>
      <c r="CM7" s="1084">
        <v>41</v>
      </c>
      <c r="CN7" s="1085"/>
      <c r="CO7" s="1085"/>
      <c r="CP7" s="1085"/>
      <c r="CQ7" s="1086"/>
      <c r="CR7" s="1084">
        <v>3</v>
      </c>
      <c r="CS7" s="1085"/>
      <c r="CT7" s="1085"/>
      <c r="CU7" s="1085"/>
      <c r="CV7" s="1086"/>
      <c r="CW7" s="1084">
        <v>0</v>
      </c>
      <c r="CX7" s="1085"/>
      <c r="CY7" s="1085"/>
      <c r="CZ7" s="1085"/>
      <c r="DA7" s="1086"/>
      <c r="DB7" s="1084">
        <v>0</v>
      </c>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t="s">
        <v>364</v>
      </c>
      <c r="C8" s="1028"/>
      <c r="D8" s="1028"/>
      <c r="E8" s="1028"/>
      <c r="F8" s="1028"/>
      <c r="G8" s="1028"/>
      <c r="H8" s="1028"/>
      <c r="I8" s="1028"/>
      <c r="J8" s="1028"/>
      <c r="K8" s="1028"/>
      <c r="L8" s="1028"/>
      <c r="M8" s="1028"/>
      <c r="N8" s="1028"/>
      <c r="O8" s="1028"/>
      <c r="P8" s="1029"/>
      <c r="Q8" s="1039">
        <v>99</v>
      </c>
      <c r="R8" s="1040"/>
      <c r="S8" s="1040"/>
      <c r="T8" s="1040"/>
      <c r="U8" s="1040"/>
      <c r="V8" s="1040">
        <v>-155</v>
      </c>
      <c r="W8" s="1040"/>
      <c r="X8" s="1040"/>
      <c r="Y8" s="1040"/>
      <c r="Z8" s="1040"/>
      <c r="AA8" s="1040">
        <v>-56</v>
      </c>
      <c r="AB8" s="1040"/>
      <c r="AC8" s="1040"/>
      <c r="AD8" s="1040"/>
      <c r="AE8" s="1041"/>
      <c r="AF8" s="1033">
        <v>-56</v>
      </c>
      <c r="AG8" s="1034"/>
      <c r="AH8" s="1034"/>
      <c r="AI8" s="1034"/>
      <c r="AJ8" s="1035"/>
      <c r="AK8" s="1082"/>
      <c r="AL8" s="1083"/>
      <c r="AM8" s="1083"/>
      <c r="AN8" s="1083"/>
      <c r="AO8" s="1083"/>
      <c r="AP8" s="1083">
        <v>119</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547</v>
      </c>
      <c r="BT8" s="1011"/>
      <c r="BU8" s="1011"/>
      <c r="BV8" s="1011"/>
      <c r="BW8" s="1011"/>
      <c r="BX8" s="1011"/>
      <c r="BY8" s="1011"/>
      <c r="BZ8" s="1011"/>
      <c r="CA8" s="1011"/>
      <c r="CB8" s="1011"/>
      <c r="CC8" s="1011"/>
      <c r="CD8" s="1011"/>
      <c r="CE8" s="1011"/>
      <c r="CF8" s="1011"/>
      <c r="CG8" s="1012"/>
      <c r="CH8" s="985">
        <v>5</v>
      </c>
      <c r="CI8" s="986"/>
      <c r="CJ8" s="986"/>
      <c r="CK8" s="986"/>
      <c r="CL8" s="987"/>
      <c r="CM8" s="985">
        <v>111</v>
      </c>
      <c r="CN8" s="986"/>
      <c r="CO8" s="986"/>
      <c r="CP8" s="986"/>
      <c r="CQ8" s="987"/>
      <c r="CR8" s="985">
        <v>3</v>
      </c>
      <c r="CS8" s="986"/>
      <c r="CT8" s="986"/>
      <c r="CU8" s="986"/>
      <c r="CV8" s="987"/>
      <c r="CW8" s="985">
        <v>30</v>
      </c>
      <c r="CX8" s="986"/>
      <c r="CY8" s="986"/>
      <c r="CZ8" s="986"/>
      <c r="DA8" s="987"/>
      <c r="DB8" s="985">
        <v>0</v>
      </c>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548</v>
      </c>
      <c r="BT9" s="1011"/>
      <c r="BU9" s="1011"/>
      <c r="BV9" s="1011"/>
      <c r="BW9" s="1011"/>
      <c r="BX9" s="1011"/>
      <c r="BY9" s="1011"/>
      <c r="BZ9" s="1011"/>
      <c r="CA9" s="1011"/>
      <c r="CB9" s="1011"/>
      <c r="CC9" s="1011"/>
      <c r="CD9" s="1011"/>
      <c r="CE9" s="1011"/>
      <c r="CF9" s="1011"/>
      <c r="CG9" s="1012"/>
      <c r="CH9" s="985">
        <v>0</v>
      </c>
      <c r="CI9" s="986"/>
      <c r="CJ9" s="986"/>
      <c r="CK9" s="986"/>
      <c r="CL9" s="987"/>
      <c r="CM9" s="985">
        <v>52</v>
      </c>
      <c r="CN9" s="986"/>
      <c r="CO9" s="986"/>
      <c r="CP9" s="986"/>
      <c r="CQ9" s="987"/>
      <c r="CR9" s="985">
        <v>44</v>
      </c>
      <c r="CS9" s="986"/>
      <c r="CT9" s="986"/>
      <c r="CU9" s="986"/>
      <c r="CV9" s="987"/>
      <c r="CW9" s="985">
        <v>21</v>
      </c>
      <c r="CX9" s="986"/>
      <c r="CY9" s="986"/>
      <c r="CZ9" s="986"/>
      <c r="DA9" s="987"/>
      <c r="DB9" s="985">
        <v>0</v>
      </c>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549</v>
      </c>
      <c r="BT10" s="1011"/>
      <c r="BU10" s="1011"/>
      <c r="BV10" s="1011"/>
      <c r="BW10" s="1011"/>
      <c r="BX10" s="1011"/>
      <c r="BY10" s="1011"/>
      <c r="BZ10" s="1011"/>
      <c r="CA10" s="1011"/>
      <c r="CB10" s="1011"/>
      <c r="CC10" s="1011"/>
      <c r="CD10" s="1011"/>
      <c r="CE10" s="1011"/>
      <c r="CF10" s="1011"/>
      <c r="CG10" s="1012"/>
      <c r="CH10" s="985">
        <v>-2</v>
      </c>
      <c r="CI10" s="986"/>
      <c r="CJ10" s="986"/>
      <c r="CK10" s="986"/>
      <c r="CL10" s="987"/>
      <c r="CM10" s="985">
        <v>27</v>
      </c>
      <c r="CN10" s="986"/>
      <c r="CO10" s="986"/>
      <c r="CP10" s="986"/>
      <c r="CQ10" s="987"/>
      <c r="CR10" s="985">
        <v>4</v>
      </c>
      <c r="CS10" s="986"/>
      <c r="CT10" s="986"/>
      <c r="CU10" s="986"/>
      <c r="CV10" s="987"/>
      <c r="CW10" s="985">
        <v>6</v>
      </c>
      <c r="CX10" s="986"/>
      <c r="CY10" s="986"/>
      <c r="CZ10" s="986"/>
      <c r="DA10" s="987"/>
      <c r="DB10" s="985">
        <v>0</v>
      </c>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365</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4">
        <v>22119</v>
      </c>
      <c r="R23" s="1065"/>
      <c r="S23" s="1065"/>
      <c r="T23" s="1065"/>
      <c r="U23" s="1065"/>
      <c r="V23" s="1065">
        <v>21624</v>
      </c>
      <c r="W23" s="1065"/>
      <c r="X23" s="1065"/>
      <c r="Y23" s="1065"/>
      <c r="Z23" s="1065"/>
      <c r="AA23" s="1065">
        <v>495</v>
      </c>
      <c r="AB23" s="1065"/>
      <c r="AC23" s="1065"/>
      <c r="AD23" s="1065"/>
      <c r="AE23" s="1066"/>
      <c r="AF23" s="1067">
        <v>409</v>
      </c>
      <c r="AG23" s="1065"/>
      <c r="AH23" s="1065"/>
      <c r="AI23" s="1065"/>
      <c r="AJ23" s="1068"/>
      <c r="AK23" s="1069"/>
      <c r="AL23" s="1070"/>
      <c r="AM23" s="1070"/>
      <c r="AN23" s="1070"/>
      <c r="AO23" s="1070"/>
      <c r="AP23" s="1065">
        <v>22824</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378</v>
      </c>
      <c r="C28" s="1047"/>
      <c r="D28" s="1047"/>
      <c r="E28" s="1047"/>
      <c r="F28" s="1047"/>
      <c r="G28" s="1047"/>
      <c r="H28" s="1047"/>
      <c r="I28" s="1047"/>
      <c r="J28" s="1047"/>
      <c r="K28" s="1047"/>
      <c r="L28" s="1047"/>
      <c r="M28" s="1047"/>
      <c r="N28" s="1047"/>
      <c r="O28" s="1047"/>
      <c r="P28" s="1048"/>
      <c r="Q28" s="1049">
        <v>7187</v>
      </c>
      <c r="R28" s="1050"/>
      <c r="S28" s="1050"/>
      <c r="T28" s="1050"/>
      <c r="U28" s="1050"/>
      <c r="V28" s="1050">
        <v>6796</v>
      </c>
      <c r="W28" s="1050"/>
      <c r="X28" s="1050"/>
      <c r="Y28" s="1050"/>
      <c r="Z28" s="1050"/>
      <c r="AA28" s="1050">
        <v>391</v>
      </c>
      <c r="AB28" s="1050"/>
      <c r="AC28" s="1050"/>
      <c r="AD28" s="1050"/>
      <c r="AE28" s="1051"/>
      <c r="AF28" s="1052">
        <v>391</v>
      </c>
      <c r="AG28" s="1050"/>
      <c r="AH28" s="1050"/>
      <c r="AI28" s="1050"/>
      <c r="AJ28" s="1053"/>
      <c r="AK28" s="1054">
        <v>526</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379</v>
      </c>
      <c r="C29" s="1028"/>
      <c r="D29" s="1028"/>
      <c r="E29" s="1028"/>
      <c r="F29" s="1028"/>
      <c r="G29" s="1028"/>
      <c r="H29" s="1028"/>
      <c r="I29" s="1028"/>
      <c r="J29" s="1028"/>
      <c r="K29" s="1028"/>
      <c r="L29" s="1028"/>
      <c r="M29" s="1028"/>
      <c r="N29" s="1028"/>
      <c r="O29" s="1028"/>
      <c r="P29" s="1029"/>
      <c r="Q29" s="1039">
        <v>4572</v>
      </c>
      <c r="R29" s="1040"/>
      <c r="S29" s="1040"/>
      <c r="T29" s="1040"/>
      <c r="U29" s="1040"/>
      <c r="V29" s="1040">
        <v>4572</v>
      </c>
      <c r="W29" s="1040"/>
      <c r="X29" s="1040"/>
      <c r="Y29" s="1040"/>
      <c r="Z29" s="1040"/>
      <c r="AA29" s="1040">
        <v>0</v>
      </c>
      <c r="AB29" s="1040"/>
      <c r="AC29" s="1040"/>
      <c r="AD29" s="1040"/>
      <c r="AE29" s="1041"/>
      <c r="AF29" s="1033">
        <v>0</v>
      </c>
      <c r="AG29" s="1034"/>
      <c r="AH29" s="1034"/>
      <c r="AI29" s="1034"/>
      <c r="AJ29" s="1035"/>
      <c r="AK29" s="976">
        <v>731</v>
      </c>
      <c r="AL29" s="967"/>
      <c r="AM29" s="967"/>
      <c r="AN29" s="967"/>
      <c r="AO29" s="967"/>
      <c r="AP29" s="967"/>
      <c r="AQ29" s="967"/>
      <c r="AR29" s="967"/>
      <c r="AS29" s="967"/>
      <c r="AT29" s="967"/>
      <c r="AU29" s="967"/>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380</v>
      </c>
      <c r="C30" s="1028"/>
      <c r="D30" s="1028"/>
      <c r="E30" s="1028"/>
      <c r="F30" s="1028"/>
      <c r="G30" s="1028"/>
      <c r="H30" s="1028"/>
      <c r="I30" s="1028"/>
      <c r="J30" s="1028"/>
      <c r="K30" s="1028"/>
      <c r="L30" s="1028"/>
      <c r="M30" s="1028"/>
      <c r="N30" s="1028"/>
      <c r="O30" s="1028"/>
      <c r="P30" s="1029"/>
      <c r="Q30" s="1039">
        <v>640</v>
      </c>
      <c r="R30" s="1040"/>
      <c r="S30" s="1040"/>
      <c r="T30" s="1040"/>
      <c r="U30" s="1040"/>
      <c r="V30" s="1040">
        <v>639</v>
      </c>
      <c r="W30" s="1040"/>
      <c r="X30" s="1040"/>
      <c r="Y30" s="1040"/>
      <c r="Z30" s="1040"/>
      <c r="AA30" s="1040">
        <v>1</v>
      </c>
      <c r="AB30" s="1040"/>
      <c r="AC30" s="1040"/>
      <c r="AD30" s="1040"/>
      <c r="AE30" s="1041"/>
      <c r="AF30" s="1033">
        <v>1</v>
      </c>
      <c r="AG30" s="1034"/>
      <c r="AH30" s="1034"/>
      <c r="AI30" s="1034"/>
      <c r="AJ30" s="1035"/>
      <c r="AK30" s="976">
        <v>169</v>
      </c>
      <c r="AL30" s="967"/>
      <c r="AM30" s="967"/>
      <c r="AN30" s="967"/>
      <c r="AO30" s="967"/>
      <c r="AP30" s="967"/>
      <c r="AQ30" s="967"/>
      <c r="AR30" s="967"/>
      <c r="AS30" s="967"/>
      <c r="AT30" s="967"/>
      <c r="AU30" s="967"/>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381</v>
      </c>
      <c r="C31" s="1028"/>
      <c r="D31" s="1028"/>
      <c r="E31" s="1028"/>
      <c r="F31" s="1028"/>
      <c r="G31" s="1028"/>
      <c r="H31" s="1028"/>
      <c r="I31" s="1028"/>
      <c r="J31" s="1028"/>
      <c r="K31" s="1028"/>
      <c r="L31" s="1028"/>
      <c r="M31" s="1028"/>
      <c r="N31" s="1028"/>
      <c r="O31" s="1028"/>
      <c r="P31" s="1029"/>
      <c r="Q31" s="1039">
        <v>51</v>
      </c>
      <c r="R31" s="1040"/>
      <c r="S31" s="1040"/>
      <c r="T31" s="1040"/>
      <c r="U31" s="1040"/>
      <c r="V31" s="1040">
        <v>153</v>
      </c>
      <c r="W31" s="1040"/>
      <c r="X31" s="1040"/>
      <c r="Y31" s="1040"/>
      <c r="Z31" s="1040"/>
      <c r="AA31" s="1040">
        <v>-102</v>
      </c>
      <c r="AB31" s="1040"/>
      <c r="AC31" s="1040"/>
      <c r="AD31" s="1040"/>
      <c r="AE31" s="1041"/>
      <c r="AF31" s="1033">
        <v>-102</v>
      </c>
      <c r="AG31" s="1034"/>
      <c r="AH31" s="1034"/>
      <c r="AI31" s="1034"/>
      <c r="AJ31" s="1035"/>
      <c r="AK31" s="976" t="s">
        <v>540</v>
      </c>
      <c r="AL31" s="967"/>
      <c r="AM31" s="967"/>
      <c r="AN31" s="967"/>
      <c r="AO31" s="967"/>
      <c r="AP31" s="967">
        <v>23</v>
      </c>
      <c r="AQ31" s="967"/>
      <c r="AR31" s="967"/>
      <c r="AS31" s="967"/>
      <c r="AT31" s="967"/>
      <c r="AU31" s="977" t="s">
        <v>475</v>
      </c>
      <c r="AV31" s="975"/>
      <c r="AW31" s="975"/>
      <c r="AX31" s="975"/>
      <c r="AY31" s="976"/>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382</v>
      </c>
      <c r="C32" s="1028"/>
      <c r="D32" s="1028"/>
      <c r="E32" s="1028"/>
      <c r="F32" s="1028"/>
      <c r="G32" s="1028"/>
      <c r="H32" s="1028"/>
      <c r="I32" s="1028"/>
      <c r="J32" s="1028"/>
      <c r="K32" s="1028"/>
      <c r="L32" s="1028"/>
      <c r="M32" s="1028"/>
      <c r="N32" s="1028"/>
      <c r="O32" s="1028"/>
      <c r="P32" s="1029"/>
      <c r="Q32" s="1039"/>
      <c r="R32" s="1040"/>
      <c r="S32" s="1040"/>
      <c r="T32" s="1040"/>
      <c r="U32" s="1040"/>
      <c r="V32" s="1040"/>
      <c r="W32" s="1040"/>
      <c r="X32" s="1040"/>
      <c r="Y32" s="1040"/>
      <c r="Z32" s="1040"/>
      <c r="AA32" s="1040"/>
      <c r="AB32" s="1040"/>
      <c r="AC32" s="1040"/>
      <c r="AD32" s="1040"/>
      <c r="AE32" s="1041"/>
      <c r="AF32" s="1033">
        <v>1225</v>
      </c>
      <c r="AG32" s="1034"/>
      <c r="AH32" s="1034"/>
      <c r="AI32" s="1034"/>
      <c r="AJ32" s="1035"/>
      <c r="AK32" s="976" t="s">
        <v>540</v>
      </c>
      <c r="AL32" s="967"/>
      <c r="AM32" s="967"/>
      <c r="AN32" s="967"/>
      <c r="AO32" s="967"/>
      <c r="AP32" s="967">
        <v>1359</v>
      </c>
      <c r="AQ32" s="967"/>
      <c r="AR32" s="967"/>
      <c r="AS32" s="967"/>
      <c r="AT32" s="967"/>
      <c r="AU32" s="977" t="s">
        <v>475</v>
      </c>
      <c r="AV32" s="975"/>
      <c r="AW32" s="975"/>
      <c r="AX32" s="975"/>
      <c r="AY32" s="976"/>
      <c r="AZ32" s="977" t="s">
        <v>475</v>
      </c>
      <c r="BA32" s="975"/>
      <c r="BB32" s="975"/>
      <c r="BC32" s="975"/>
      <c r="BD32" s="976"/>
      <c r="BE32" s="1022" t="s">
        <v>383</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384</v>
      </c>
      <c r="C33" s="1028"/>
      <c r="D33" s="1028"/>
      <c r="E33" s="1028"/>
      <c r="F33" s="1028"/>
      <c r="G33" s="1028"/>
      <c r="H33" s="1028"/>
      <c r="I33" s="1028"/>
      <c r="J33" s="1028"/>
      <c r="K33" s="1028"/>
      <c r="L33" s="1028"/>
      <c r="M33" s="1028"/>
      <c r="N33" s="1028"/>
      <c r="O33" s="1028"/>
      <c r="P33" s="1029"/>
      <c r="Q33" s="1039">
        <v>1524</v>
      </c>
      <c r="R33" s="1040"/>
      <c r="S33" s="1040"/>
      <c r="T33" s="1040"/>
      <c r="U33" s="1040"/>
      <c r="V33" s="1040">
        <v>1524</v>
      </c>
      <c r="W33" s="1040"/>
      <c r="X33" s="1040"/>
      <c r="Y33" s="1040"/>
      <c r="Z33" s="1040"/>
      <c r="AA33" s="1040">
        <v>0</v>
      </c>
      <c r="AB33" s="1040"/>
      <c r="AC33" s="1040"/>
      <c r="AD33" s="1040"/>
      <c r="AE33" s="1041"/>
      <c r="AF33" s="1033" t="s">
        <v>111</v>
      </c>
      <c r="AG33" s="1034"/>
      <c r="AH33" s="1034"/>
      <c r="AI33" s="1034"/>
      <c r="AJ33" s="1035"/>
      <c r="AK33" s="976">
        <v>584</v>
      </c>
      <c r="AL33" s="967"/>
      <c r="AM33" s="967"/>
      <c r="AN33" s="967"/>
      <c r="AO33" s="967"/>
      <c r="AP33" s="967">
        <v>11946</v>
      </c>
      <c r="AQ33" s="967"/>
      <c r="AR33" s="967"/>
      <c r="AS33" s="967"/>
      <c r="AT33" s="967"/>
      <c r="AU33" s="967">
        <v>9294</v>
      </c>
      <c r="AV33" s="967"/>
      <c r="AW33" s="967"/>
      <c r="AX33" s="967"/>
      <c r="AY33" s="967"/>
      <c r="AZ33" s="977" t="s">
        <v>475</v>
      </c>
      <c r="BA33" s="975"/>
      <c r="BB33" s="975"/>
      <c r="BC33" s="975"/>
      <c r="BD33" s="976"/>
      <c r="BE33" s="1022" t="s">
        <v>385</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386</v>
      </c>
      <c r="C34" s="1028"/>
      <c r="D34" s="1028"/>
      <c r="E34" s="1028"/>
      <c r="F34" s="1028"/>
      <c r="G34" s="1028"/>
      <c r="H34" s="1028"/>
      <c r="I34" s="1028"/>
      <c r="J34" s="1028"/>
      <c r="K34" s="1028"/>
      <c r="L34" s="1028"/>
      <c r="M34" s="1028"/>
      <c r="N34" s="1028"/>
      <c r="O34" s="1028"/>
      <c r="P34" s="1029"/>
      <c r="Q34" s="1039">
        <v>38</v>
      </c>
      <c r="R34" s="1040"/>
      <c r="S34" s="1040"/>
      <c r="T34" s="1040"/>
      <c r="U34" s="1040"/>
      <c r="V34" s="1040">
        <v>7</v>
      </c>
      <c r="W34" s="1040"/>
      <c r="X34" s="1040"/>
      <c r="Y34" s="1040"/>
      <c r="Z34" s="1040"/>
      <c r="AA34" s="1040">
        <v>31</v>
      </c>
      <c r="AB34" s="1040"/>
      <c r="AC34" s="1040"/>
      <c r="AD34" s="1040"/>
      <c r="AE34" s="1041"/>
      <c r="AF34" s="1033">
        <v>31</v>
      </c>
      <c r="AG34" s="1034"/>
      <c r="AH34" s="1034"/>
      <c r="AI34" s="1034"/>
      <c r="AJ34" s="1035"/>
      <c r="AK34" s="976">
        <v>1</v>
      </c>
      <c r="AL34" s="967"/>
      <c r="AM34" s="967"/>
      <c r="AN34" s="967"/>
      <c r="AO34" s="967"/>
      <c r="AP34" s="977" t="s">
        <v>475</v>
      </c>
      <c r="AQ34" s="975"/>
      <c r="AR34" s="975"/>
      <c r="AS34" s="975"/>
      <c r="AT34" s="976"/>
      <c r="AU34" s="977" t="s">
        <v>475</v>
      </c>
      <c r="AV34" s="975"/>
      <c r="AW34" s="975"/>
      <c r="AX34" s="975"/>
      <c r="AY34" s="976"/>
      <c r="AZ34" s="977" t="s">
        <v>475</v>
      </c>
      <c r="BA34" s="975"/>
      <c r="BB34" s="975"/>
      <c r="BC34" s="975"/>
      <c r="BD34" s="976"/>
      <c r="BE34" s="1022" t="s">
        <v>385</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387</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366</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1546</v>
      </c>
      <c r="AG63" s="955"/>
      <c r="AH63" s="955"/>
      <c r="AI63" s="955"/>
      <c r="AJ63" s="1020"/>
      <c r="AK63" s="1021"/>
      <c r="AL63" s="959"/>
      <c r="AM63" s="959"/>
      <c r="AN63" s="959"/>
      <c r="AO63" s="959"/>
      <c r="AP63" s="955">
        <v>13305</v>
      </c>
      <c r="AQ63" s="955"/>
      <c r="AR63" s="955"/>
      <c r="AS63" s="955"/>
      <c r="AT63" s="955"/>
      <c r="AU63" s="955">
        <v>9294</v>
      </c>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390</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391</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541</v>
      </c>
      <c r="C68" s="982"/>
      <c r="D68" s="982"/>
      <c r="E68" s="982"/>
      <c r="F68" s="982"/>
      <c r="G68" s="982"/>
      <c r="H68" s="982"/>
      <c r="I68" s="982"/>
      <c r="J68" s="982"/>
      <c r="K68" s="982"/>
      <c r="L68" s="982"/>
      <c r="M68" s="982"/>
      <c r="N68" s="982"/>
      <c r="O68" s="982"/>
      <c r="P68" s="983"/>
      <c r="Q68" s="984">
        <v>5719</v>
      </c>
      <c r="R68" s="978"/>
      <c r="S68" s="978"/>
      <c r="T68" s="978"/>
      <c r="U68" s="978"/>
      <c r="V68" s="978">
        <v>5670</v>
      </c>
      <c r="W68" s="978"/>
      <c r="X68" s="978"/>
      <c r="Y68" s="978"/>
      <c r="Z68" s="978"/>
      <c r="AA68" s="978">
        <v>49</v>
      </c>
      <c r="AB68" s="978"/>
      <c r="AC68" s="978"/>
      <c r="AD68" s="978"/>
      <c r="AE68" s="978"/>
      <c r="AF68" s="978"/>
      <c r="AG68" s="978"/>
      <c r="AH68" s="978"/>
      <c r="AI68" s="978"/>
      <c r="AJ68" s="978"/>
      <c r="AK68" s="978">
        <v>5</v>
      </c>
      <c r="AL68" s="978"/>
      <c r="AM68" s="978"/>
      <c r="AN68" s="978"/>
      <c r="AO68" s="978"/>
      <c r="AP68" s="978"/>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542</v>
      </c>
      <c r="C69" s="971"/>
      <c r="D69" s="971"/>
      <c r="E69" s="971"/>
      <c r="F69" s="971"/>
      <c r="G69" s="971"/>
      <c r="H69" s="971"/>
      <c r="I69" s="971"/>
      <c r="J69" s="971"/>
      <c r="K69" s="971"/>
      <c r="L69" s="971"/>
      <c r="M69" s="971"/>
      <c r="N69" s="971"/>
      <c r="O69" s="971"/>
      <c r="P69" s="972"/>
      <c r="Q69" s="973">
        <v>101</v>
      </c>
      <c r="R69" s="967"/>
      <c r="S69" s="967"/>
      <c r="T69" s="967"/>
      <c r="U69" s="967"/>
      <c r="V69" s="967">
        <v>100</v>
      </c>
      <c r="W69" s="967"/>
      <c r="X69" s="967"/>
      <c r="Y69" s="967"/>
      <c r="Z69" s="967"/>
      <c r="AA69" s="967">
        <v>1</v>
      </c>
      <c r="AB69" s="967"/>
      <c r="AC69" s="967"/>
      <c r="AD69" s="967"/>
      <c r="AE69" s="967"/>
      <c r="AF69" s="967"/>
      <c r="AG69" s="967"/>
      <c r="AH69" s="967"/>
      <c r="AI69" s="967"/>
      <c r="AJ69" s="967"/>
      <c r="AK69" s="967">
        <v>0</v>
      </c>
      <c r="AL69" s="967"/>
      <c r="AM69" s="967"/>
      <c r="AN69" s="967"/>
      <c r="AO69" s="967"/>
      <c r="AP69" s="967"/>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543</v>
      </c>
      <c r="C70" s="971"/>
      <c r="D70" s="971"/>
      <c r="E70" s="971"/>
      <c r="F70" s="971"/>
      <c r="G70" s="971"/>
      <c r="H70" s="971"/>
      <c r="I70" s="971"/>
      <c r="J70" s="971"/>
      <c r="K70" s="971"/>
      <c r="L70" s="971"/>
      <c r="M70" s="971"/>
      <c r="N70" s="971"/>
      <c r="O70" s="971"/>
      <c r="P70" s="972"/>
      <c r="Q70" s="973">
        <v>92</v>
      </c>
      <c r="R70" s="967"/>
      <c r="S70" s="967"/>
      <c r="T70" s="967"/>
      <c r="U70" s="967"/>
      <c r="V70" s="967">
        <v>77</v>
      </c>
      <c r="W70" s="967"/>
      <c r="X70" s="967"/>
      <c r="Y70" s="967"/>
      <c r="Z70" s="967"/>
      <c r="AA70" s="967">
        <v>14</v>
      </c>
      <c r="AB70" s="967"/>
      <c r="AC70" s="967"/>
      <c r="AD70" s="967"/>
      <c r="AE70" s="967"/>
      <c r="AF70" s="967"/>
      <c r="AG70" s="967"/>
      <c r="AH70" s="967"/>
      <c r="AI70" s="967"/>
      <c r="AJ70" s="967"/>
      <c r="AK70" s="967">
        <v>6</v>
      </c>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544</v>
      </c>
      <c r="C71" s="971"/>
      <c r="D71" s="971"/>
      <c r="E71" s="971"/>
      <c r="F71" s="971"/>
      <c r="G71" s="971"/>
      <c r="H71" s="971"/>
      <c r="I71" s="971"/>
      <c r="J71" s="971"/>
      <c r="K71" s="971"/>
      <c r="L71" s="971"/>
      <c r="M71" s="971"/>
      <c r="N71" s="971"/>
      <c r="O71" s="971"/>
      <c r="P71" s="972"/>
      <c r="Q71" s="973">
        <v>1264</v>
      </c>
      <c r="R71" s="967"/>
      <c r="S71" s="967"/>
      <c r="T71" s="967"/>
      <c r="U71" s="967"/>
      <c r="V71" s="967">
        <v>1210</v>
      </c>
      <c r="W71" s="967"/>
      <c r="X71" s="967"/>
      <c r="Y71" s="967"/>
      <c r="Z71" s="967"/>
      <c r="AA71" s="967">
        <v>53</v>
      </c>
      <c r="AB71" s="967"/>
      <c r="AC71" s="967"/>
      <c r="AD71" s="967"/>
      <c r="AE71" s="967"/>
      <c r="AF71" s="967"/>
      <c r="AG71" s="967"/>
      <c r="AH71" s="967"/>
      <c r="AI71" s="967"/>
      <c r="AJ71" s="967"/>
      <c r="AK71" s="967">
        <v>0</v>
      </c>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545</v>
      </c>
      <c r="C72" s="971"/>
      <c r="D72" s="971"/>
      <c r="E72" s="971"/>
      <c r="F72" s="971"/>
      <c r="G72" s="971"/>
      <c r="H72" s="971"/>
      <c r="I72" s="971"/>
      <c r="J72" s="971"/>
      <c r="K72" s="971"/>
      <c r="L72" s="971"/>
      <c r="M72" s="971"/>
      <c r="N72" s="971"/>
      <c r="O72" s="971"/>
      <c r="P72" s="972"/>
      <c r="Q72" s="973">
        <v>14880</v>
      </c>
      <c r="R72" s="967"/>
      <c r="S72" s="967"/>
      <c r="T72" s="967"/>
      <c r="U72" s="967"/>
      <c r="V72" s="967">
        <v>14267</v>
      </c>
      <c r="W72" s="967"/>
      <c r="X72" s="967"/>
      <c r="Y72" s="967"/>
      <c r="Z72" s="967"/>
      <c r="AA72" s="967">
        <v>613</v>
      </c>
      <c r="AB72" s="967"/>
      <c r="AC72" s="967"/>
      <c r="AD72" s="967"/>
      <c r="AE72" s="967"/>
      <c r="AF72" s="967"/>
      <c r="AG72" s="967"/>
      <c r="AH72" s="967"/>
      <c r="AI72" s="967"/>
      <c r="AJ72" s="967"/>
      <c r="AK72" s="967">
        <v>0</v>
      </c>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54</v>
      </c>
      <c r="CS102" s="947"/>
      <c r="CT102" s="947"/>
      <c r="CU102" s="947"/>
      <c r="CV102" s="948"/>
      <c r="CW102" s="946">
        <v>57</v>
      </c>
      <c r="CX102" s="947"/>
      <c r="CY102" s="947"/>
      <c r="CZ102" s="947"/>
      <c r="DA102" s="948"/>
      <c r="DB102" s="946">
        <v>0</v>
      </c>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285</v>
      </c>
      <c r="AG109" s="888"/>
      <c r="AH109" s="888"/>
      <c r="AI109" s="888"/>
      <c r="AJ109" s="889"/>
      <c r="AK109" s="890" t="s">
        <v>284</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285</v>
      </c>
      <c r="BW109" s="888"/>
      <c r="BX109" s="888"/>
      <c r="BY109" s="888"/>
      <c r="BZ109" s="889"/>
      <c r="CA109" s="890" t="s">
        <v>284</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285</v>
      </c>
      <c r="DM109" s="888"/>
      <c r="DN109" s="888"/>
      <c r="DO109" s="888"/>
      <c r="DP109" s="889"/>
      <c r="DQ109" s="890" t="s">
        <v>284</v>
      </c>
      <c r="DR109" s="888"/>
      <c r="DS109" s="888"/>
      <c r="DT109" s="888"/>
      <c r="DU109" s="889"/>
      <c r="DV109" s="890" t="s">
        <v>402</v>
      </c>
      <c r="DW109" s="888"/>
      <c r="DX109" s="888"/>
      <c r="DY109" s="888"/>
      <c r="DZ109" s="919"/>
    </row>
    <row r="110" spans="1:131" s="197" customFormat="1" ht="26.25" customHeight="1">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2745636</v>
      </c>
      <c r="AB110" s="873"/>
      <c r="AC110" s="873"/>
      <c r="AD110" s="873"/>
      <c r="AE110" s="874"/>
      <c r="AF110" s="875">
        <v>2698682</v>
      </c>
      <c r="AG110" s="873"/>
      <c r="AH110" s="873"/>
      <c r="AI110" s="873"/>
      <c r="AJ110" s="874"/>
      <c r="AK110" s="875">
        <v>2893899</v>
      </c>
      <c r="AL110" s="873"/>
      <c r="AM110" s="873"/>
      <c r="AN110" s="873"/>
      <c r="AO110" s="874"/>
      <c r="AP110" s="876">
        <v>27.4</v>
      </c>
      <c r="AQ110" s="877"/>
      <c r="AR110" s="877"/>
      <c r="AS110" s="877"/>
      <c r="AT110" s="878"/>
      <c r="AU110" s="920" t="s">
        <v>61</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23261411</v>
      </c>
      <c r="BR110" s="800"/>
      <c r="BS110" s="800"/>
      <c r="BT110" s="800"/>
      <c r="BU110" s="800"/>
      <c r="BV110" s="800">
        <v>24037521</v>
      </c>
      <c r="BW110" s="800"/>
      <c r="BX110" s="800"/>
      <c r="BY110" s="800"/>
      <c r="BZ110" s="800"/>
      <c r="CA110" s="800">
        <v>22823819</v>
      </c>
      <c r="CB110" s="800"/>
      <c r="CC110" s="800"/>
      <c r="CD110" s="800"/>
      <c r="CE110" s="800"/>
      <c r="CF110" s="861">
        <v>216.3</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t="s">
        <v>111</v>
      </c>
      <c r="BR111" s="771"/>
      <c r="BS111" s="771"/>
      <c r="BT111" s="771"/>
      <c r="BU111" s="771"/>
      <c r="BV111" s="771" t="s">
        <v>111</v>
      </c>
      <c r="BW111" s="771"/>
      <c r="BX111" s="771"/>
      <c r="BY111" s="771"/>
      <c r="BZ111" s="771"/>
      <c r="CA111" s="771" t="s">
        <v>111</v>
      </c>
      <c r="CB111" s="771"/>
      <c r="CC111" s="771"/>
      <c r="CD111" s="771"/>
      <c r="CE111" s="771"/>
      <c r="CF111" s="848" t="s">
        <v>111</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9438413</v>
      </c>
      <c r="BR112" s="771"/>
      <c r="BS112" s="771"/>
      <c r="BT112" s="771"/>
      <c r="BU112" s="771"/>
      <c r="BV112" s="771">
        <v>9384948</v>
      </c>
      <c r="BW112" s="771"/>
      <c r="BX112" s="771"/>
      <c r="BY112" s="771"/>
      <c r="BZ112" s="771"/>
      <c r="CA112" s="771">
        <v>9294301</v>
      </c>
      <c r="CB112" s="771"/>
      <c r="CC112" s="771"/>
      <c r="CD112" s="771"/>
      <c r="CE112" s="771"/>
      <c r="CF112" s="848">
        <v>88.1</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449884</v>
      </c>
      <c r="AB113" s="909"/>
      <c r="AC113" s="909"/>
      <c r="AD113" s="909"/>
      <c r="AE113" s="910"/>
      <c r="AF113" s="911">
        <v>446824</v>
      </c>
      <c r="AG113" s="909"/>
      <c r="AH113" s="909"/>
      <c r="AI113" s="909"/>
      <c r="AJ113" s="910"/>
      <c r="AK113" s="911">
        <v>450257</v>
      </c>
      <c r="AL113" s="909"/>
      <c r="AM113" s="909"/>
      <c r="AN113" s="909"/>
      <c r="AO113" s="910"/>
      <c r="AP113" s="912">
        <v>4.3</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t="s">
        <v>111</v>
      </c>
      <c r="BR113" s="771"/>
      <c r="BS113" s="771"/>
      <c r="BT113" s="771"/>
      <c r="BU113" s="771"/>
      <c r="BV113" s="771" t="s">
        <v>111</v>
      </c>
      <c r="BW113" s="771"/>
      <c r="BX113" s="771"/>
      <c r="BY113" s="771"/>
      <c r="BZ113" s="771"/>
      <c r="CA113" s="771">
        <v>144195</v>
      </c>
      <c r="CB113" s="771"/>
      <c r="CC113" s="771"/>
      <c r="CD113" s="771"/>
      <c r="CE113" s="771"/>
      <c r="CF113" s="848">
        <v>1.4</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111</v>
      </c>
      <c r="AB114" s="784"/>
      <c r="AC114" s="784"/>
      <c r="AD114" s="784"/>
      <c r="AE114" s="785"/>
      <c r="AF114" s="786" t="s">
        <v>111</v>
      </c>
      <c r="AG114" s="784"/>
      <c r="AH114" s="784"/>
      <c r="AI114" s="784"/>
      <c r="AJ114" s="785"/>
      <c r="AK114" s="786">
        <v>2</v>
      </c>
      <c r="AL114" s="784"/>
      <c r="AM114" s="784"/>
      <c r="AN114" s="784"/>
      <c r="AO114" s="785"/>
      <c r="AP114" s="754">
        <v>0</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4328670</v>
      </c>
      <c r="BR114" s="771"/>
      <c r="BS114" s="771"/>
      <c r="BT114" s="771"/>
      <c r="BU114" s="771"/>
      <c r="BV114" s="771">
        <v>3659974</v>
      </c>
      <c r="BW114" s="771"/>
      <c r="BX114" s="771"/>
      <c r="BY114" s="771"/>
      <c r="BZ114" s="771"/>
      <c r="CA114" s="771">
        <v>3349311</v>
      </c>
      <c r="CB114" s="771"/>
      <c r="CC114" s="771"/>
      <c r="CD114" s="771"/>
      <c r="CE114" s="771"/>
      <c r="CF114" s="848">
        <v>31.7</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111</v>
      </c>
      <c r="AB115" s="909"/>
      <c r="AC115" s="909"/>
      <c r="AD115" s="909"/>
      <c r="AE115" s="910"/>
      <c r="AF115" s="911" t="s">
        <v>111</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v>1650210</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976</v>
      </c>
      <c r="AB116" s="784"/>
      <c r="AC116" s="784"/>
      <c r="AD116" s="784"/>
      <c r="AE116" s="785"/>
      <c r="AF116" s="786">
        <v>593</v>
      </c>
      <c r="AG116" s="784"/>
      <c r="AH116" s="784"/>
      <c r="AI116" s="784"/>
      <c r="AJ116" s="785"/>
      <c r="AK116" s="786">
        <v>137</v>
      </c>
      <c r="AL116" s="784"/>
      <c r="AM116" s="784"/>
      <c r="AN116" s="784"/>
      <c r="AO116" s="785"/>
      <c r="AP116" s="754">
        <v>0</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3196496</v>
      </c>
      <c r="AB117" s="895"/>
      <c r="AC117" s="895"/>
      <c r="AD117" s="895"/>
      <c r="AE117" s="896"/>
      <c r="AF117" s="898">
        <v>3146099</v>
      </c>
      <c r="AG117" s="895"/>
      <c r="AH117" s="895"/>
      <c r="AI117" s="895"/>
      <c r="AJ117" s="896"/>
      <c r="AK117" s="898">
        <v>3344295</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285</v>
      </c>
      <c r="AG118" s="888"/>
      <c r="AH118" s="888"/>
      <c r="AI118" s="888"/>
      <c r="AJ118" s="889"/>
      <c r="AK118" s="890" t="s">
        <v>284</v>
      </c>
      <c r="AL118" s="888"/>
      <c r="AM118" s="888"/>
      <c r="AN118" s="888"/>
      <c r="AO118" s="889"/>
      <c r="AP118" s="891" t="s">
        <v>402</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430</v>
      </c>
      <c r="BP118" s="838"/>
      <c r="BQ118" s="857">
        <v>38678704</v>
      </c>
      <c r="BR118" s="858"/>
      <c r="BS118" s="858"/>
      <c r="BT118" s="858"/>
      <c r="BU118" s="858"/>
      <c r="BV118" s="858">
        <v>37082443</v>
      </c>
      <c r="BW118" s="858"/>
      <c r="BX118" s="858"/>
      <c r="BY118" s="858"/>
      <c r="BZ118" s="858"/>
      <c r="CA118" s="858">
        <v>35611626</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1870149</v>
      </c>
      <c r="BR119" s="800"/>
      <c r="BS119" s="800"/>
      <c r="BT119" s="800"/>
      <c r="BU119" s="800"/>
      <c r="BV119" s="800">
        <v>2592841</v>
      </c>
      <c r="BW119" s="800"/>
      <c r="BX119" s="800"/>
      <c r="BY119" s="800"/>
      <c r="BZ119" s="800"/>
      <c r="CA119" s="800">
        <v>2636659</v>
      </c>
      <c r="CB119" s="800"/>
      <c r="CC119" s="800"/>
      <c r="CD119" s="800"/>
      <c r="CE119" s="800"/>
      <c r="CF119" s="861">
        <v>25</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5811886</v>
      </c>
      <c r="BR120" s="771"/>
      <c r="BS120" s="771"/>
      <c r="BT120" s="771"/>
      <c r="BU120" s="771"/>
      <c r="BV120" s="771">
        <v>5185729</v>
      </c>
      <c r="BW120" s="771"/>
      <c r="BX120" s="771"/>
      <c r="BY120" s="771"/>
      <c r="BZ120" s="771"/>
      <c r="CA120" s="771">
        <v>4911218</v>
      </c>
      <c r="CB120" s="771"/>
      <c r="CC120" s="771"/>
      <c r="CD120" s="771"/>
      <c r="CE120" s="771"/>
      <c r="CF120" s="848">
        <v>46.6</v>
      </c>
      <c r="CG120" s="849"/>
      <c r="CH120" s="849"/>
      <c r="CI120" s="849"/>
      <c r="CJ120" s="849"/>
      <c r="CK120" s="850" t="s">
        <v>436</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9438413</v>
      </c>
      <c r="DH120" s="800"/>
      <c r="DI120" s="800"/>
      <c r="DJ120" s="800"/>
      <c r="DK120" s="800"/>
      <c r="DL120" s="800">
        <v>9384948</v>
      </c>
      <c r="DM120" s="800"/>
      <c r="DN120" s="800"/>
      <c r="DO120" s="800"/>
      <c r="DP120" s="800"/>
      <c r="DQ120" s="800">
        <v>9294301</v>
      </c>
      <c r="DR120" s="800"/>
      <c r="DS120" s="800"/>
      <c r="DT120" s="800"/>
      <c r="DU120" s="800"/>
      <c r="DV120" s="801">
        <v>88.1</v>
      </c>
      <c r="DW120" s="801"/>
      <c r="DX120" s="801"/>
      <c r="DY120" s="801"/>
      <c r="DZ120" s="802"/>
    </row>
    <row r="121" spans="1:130" s="197" customFormat="1" ht="26.25" customHeight="1">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19543671</v>
      </c>
      <c r="BR121" s="858"/>
      <c r="BS121" s="858"/>
      <c r="BT121" s="858"/>
      <c r="BU121" s="858"/>
      <c r="BV121" s="858">
        <v>19190399</v>
      </c>
      <c r="BW121" s="858"/>
      <c r="BX121" s="858"/>
      <c r="BY121" s="858"/>
      <c r="BZ121" s="858"/>
      <c r="CA121" s="858">
        <v>18765066</v>
      </c>
      <c r="CB121" s="858"/>
      <c r="CC121" s="858"/>
      <c r="CD121" s="858"/>
      <c r="CE121" s="858"/>
      <c r="CF121" s="859">
        <v>177.9</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t="s">
        <v>111</v>
      </c>
      <c r="DH121" s="771"/>
      <c r="DI121" s="771"/>
      <c r="DJ121" s="771"/>
      <c r="DK121" s="771"/>
      <c r="DL121" s="771" t="s">
        <v>111</v>
      </c>
      <c r="DM121" s="771"/>
      <c r="DN121" s="771"/>
      <c r="DO121" s="771"/>
      <c r="DP121" s="771"/>
      <c r="DQ121" s="771" t="s">
        <v>111</v>
      </c>
      <c r="DR121" s="771"/>
      <c r="DS121" s="771"/>
      <c r="DT121" s="771"/>
      <c r="DU121" s="771"/>
      <c r="DV121" s="823" t="s">
        <v>111</v>
      </c>
      <c r="DW121" s="823"/>
      <c r="DX121" s="823"/>
      <c r="DY121" s="823"/>
      <c r="DZ121" s="824"/>
    </row>
    <row r="122" spans="1:130" s="197" customFormat="1" ht="26.25" customHeight="1">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439</v>
      </c>
      <c r="BP122" s="838"/>
      <c r="BQ122" s="839">
        <v>27225706</v>
      </c>
      <c r="BR122" s="840"/>
      <c r="BS122" s="840"/>
      <c r="BT122" s="840"/>
      <c r="BU122" s="840"/>
      <c r="BV122" s="840">
        <v>26968969</v>
      </c>
      <c r="BW122" s="840"/>
      <c r="BX122" s="840"/>
      <c r="BY122" s="840"/>
      <c r="BZ122" s="840"/>
      <c r="CA122" s="840">
        <v>26312943</v>
      </c>
      <c r="CB122" s="840"/>
      <c r="CC122" s="840"/>
      <c r="CD122" s="840"/>
      <c r="CE122" s="840"/>
      <c r="CF122" s="743"/>
      <c r="CG122" s="744"/>
      <c r="CH122" s="744"/>
      <c r="CI122" s="744"/>
      <c r="CJ122" s="841"/>
      <c r="CK122" s="851"/>
      <c r="CL122" s="812"/>
      <c r="CM122" s="812"/>
      <c r="CN122" s="812"/>
      <c r="CO122" s="813"/>
      <c r="CP122" s="828" t="s">
        <v>382</v>
      </c>
      <c r="CQ122" s="829"/>
      <c r="CR122" s="829"/>
      <c r="CS122" s="829"/>
      <c r="CT122" s="829"/>
      <c r="CU122" s="829"/>
      <c r="CV122" s="829"/>
      <c r="CW122" s="829"/>
      <c r="CX122" s="829"/>
      <c r="CY122" s="829"/>
      <c r="CZ122" s="829"/>
      <c r="DA122" s="829"/>
      <c r="DB122" s="829"/>
      <c r="DC122" s="829"/>
      <c r="DD122" s="829"/>
      <c r="DE122" s="829"/>
      <c r="DF122" s="830"/>
      <c r="DG122" s="770" t="s">
        <v>111</v>
      </c>
      <c r="DH122" s="771"/>
      <c r="DI122" s="771"/>
      <c r="DJ122" s="771"/>
      <c r="DK122" s="771"/>
      <c r="DL122" s="771" t="s">
        <v>111</v>
      </c>
      <c r="DM122" s="771"/>
      <c r="DN122" s="771"/>
      <c r="DO122" s="771"/>
      <c r="DP122" s="771"/>
      <c r="DQ122" s="771" t="s">
        <v>111</v>
      </c>
      <c r="DR122" s="771"/>
      <c r="DS122" s="771"/>
      <c r="DT122" s="771"/>
      <c r="DU122" s="771"/>
      <c r="DV122" s="823" t="s">
        <v>111</v>
      </c>
      <c r="DW122" s="823"/>
      <c r="DX122" s="823"/>
      <c r="DY122" s="823"/>
      <c r="DZ122" s="824"/>
    </row>
    <row r="123" spans="1:130" s="197" customFormat="1" ht="26.25" customHeight="1" thickBot="1">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109</v>
      </c>
      <c r="BR123" s="832"/>
      <c r="BS123" s="832"/>
      <c r="BT123" s="832"/>
      <c r="BU123" s="832"/>
      <c r="BV123" s="832">
        <v>95.1</v>
      </c>
      <c r="BW123" s="832"/>
      <c r="BX123" s="832"/>
      <c r="BY123" s="832"/>
      <c r="BZ123" s="832"/>
      <c r="CA123" s="832">
        <v>88.1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v>1650210</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450</v>
      </c>
      <c r="AY127" s="758"/>
      <c r="AZ127" s="758"/>
      <c r="BA127" s="758"/>
      <c r="BB127" s="758"/>
      <c r="BC127" s="758"/>
      <c r="BD127" s="758"/>
      <c r="BE127" s="759"/>
      <c r="BF127" s="760" t="s">
        <v>111</v>
      </c>
      <c r="BG127" s="761"/>
      <c r="BH127" s="761"/>
      <c r="BI127" s="761"/>
      <c r="BJ127" s="761"/>
      <c r="BK127" s="761"/>
      <c r="BL127" s="762"/>
      <c r="BM127" s="760">
        <v>13.01</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v>391657</v>
      </c>
      <c r="AB128" s="724"/>
      <c r="AC128" s="724"/>
      <c r="AD128" s="724"/>
      <c r="AE128" s="725"/>
      <c r="AF128" s="726">
        <v>388589</v>
      </c>
      <c r="AG128" s="724"/>
      <c r="AH128" s="724"/>
      <c r="AI128" s="724"/>
      <c r="AJ128" s="725"/>
      <c r="AK128" s="726">
        <v>365251</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111</v>
      </c>
      <c r="BG128" s="791"/>
      <c r="BH128" s="791"/>
      <c r="BI128" s="791"/>
      <c r="BJ128" s="791"/>
      <c r="BK128" s="791"/>
      <c r="BL128" s="792"/>
      <c r="BM128" s="790">
        <v>18.010000000000002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12321885</v>
      </c>
      <c r="AB129" s="784"/>
      <c r="AC129" s="784"/>
      <c r="AD129" s="784"/>
      <c r="AE129" s="785"/>
      <c r="AF129" s="786">
        <v>12442354</v>
      </c>
      <c r="AG129" s="784"/>
      <c r="AH129" s="784"/>
      <c r="AI129" s="784"/>
      <c r="AJ129" s="785"/>
      <c r="AK129" s="786">
        <v>12400388</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9.6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1817995</v>
      </c>
      <c r="AB130" s="784"/>
      <c r="AC130" s="784"/>
      <c r="AD130" s="784"/>
      <c r="AE130" s="785"/>
      <c r="AF130" s="786">
        <v>1811504</v>
      </c>
      <c r="AG130" s="784"/>
      <c r="AH130" s="784"/>
      <c r="AI130" s="784"/>
      <c r="AJ130" s="785"/>
      <c r="AK130" s="786">
        <v>1850277</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v>88.1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10503890</v>
      </c>
      <c r="AB131" s="717"/>
      <c r="AC131" s="717"/>
      <c r="AD131" s="717"/>
      <c r="AE131" s="718"/>
      <c r="AF131" s="719">
        <v>10630850</v>
      </c>
      <c r="AG131" s="717"/>
      <c r="AH131" s="717"/>
      <c r="AI131" s="717"/>
      <c r="AJ131" s="718"/>
      <c r="AK131" s="719">
        <v>10550111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9.3950336490000002</v>
      </c>
      <c r="AB132" s="740"/>
      <c r="AC132" s="740"/>
      <c r="AD132" s="740"/>
      <c r="AE132" s="741"/>
      <c r="AF132" s="742">
        <v>8.8986886740000006</v>
      </c>
      <c r="AG132" s="740"/>
      <c r="AH132" s="740"/>
      <c r="AI132" s="740"/>
      <c r="AJ132" s="741"/>
      <c r="AK132" s="742">
        <v>10.699095760000001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10.5</v>
      </c>
      <c r="AB133" s="749"/>
      <c r="AC133" s="749"/>
      <c r="AD133" s="749"/>
      <c r="AE133" s="750"/>
      <c r="AF133" s="748">
        <v>9.6999999999999993</v>
      </c>
      <c r="AG133" s="749"/>
      <c r="AH133" s="749"/>
      <c r="AI133" s="749"/>
      <c r="AJ133" s="750"/>
      <c r="AK133" s="748">
        <v>9.6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9" t="s">
        <v>466</v>
      </c>
      <c r="L7" s="254"/>
      <c r="M7" s="255" t="s">
        <v>467</v>
      </c>
      <c r="N7" s="256"/>
    </row>
    <row r="8" spans="1:16">
      <c r="A8" s="248"/>
      <c r="B8" s="244"/>
      <c r="C8" s="244"/>
      <c r="D8" s="244"/>
      <c r="E8" s="244"/>
      <c r="F8" s="244"/>
      <c r="G8" s="257"/>
      <c r="H8" s="258"/>
      <c r="I8" s="258"/>
      <c r="J8" s="259"/>
      <c r="K8" s="1120"/>
      <c r="L8" s="260" t="s">
        <v>468</v>
      </c>
      <c r="M8" s="261" t="s">
        <v>469</v>
      </c>
      <c r="N8" s="262" t="s">
        <v>470</v>
      </c>
    </row>
    <row r="9" spans="1:16">
      <c r="A9" s="248"/>
      <c r="B9" s="244"/>
      <c r="C9" s="244"/>
      <c r="D9" s="244"/>
      <c r="E9" s="244"/>
      <c r="F9" s="244"/>
      <c r="G9" s="1133" t="s">
        <v>471</v>
      </c>
      <c r="H9" s="1134"/>
      <c r="I9" s="1134"/>
      <c r="J9" s="1135"/>
      <c r="K9" s="263">
        <v>3859716</v>
      </c>
      <c r="L9" s="264">
        <v>64952</v>
      </c>
      <c r="M9" s="265">
        <v>64132</v>
      </c>
      <c r="N9" s="266">
        <v>1.3</v>
      </c>
    </row>
    <row r="10" spans="1:16">
      <c r="A10" s="248"/>
      <c r="B10" s="244"/>
      <c r="C10" s="244"/>
      <c r="D10" s="244"/>
      <c r="E10" s="244"/>
      <c r="F10" s="244"/>
      <c r="G10" s="1133" t="s">
        <v>472</v>
      </c>
      <c r="H10" s="1134"/>
      <c r="I10" s="1134"/>
      <c r="J10" s="1135"/>
      <c r="K10" s="267">
        <v>428820</v>
      </c>
      <c r="L10" s="268">
        <v>7216</v>
      </c>
      <c r="M10" s="269">
        <v>4759</v>
      </c>
      <c r="N10" s="270">
        <v>51.6</v>
      </c>
    </row>
    <row r="11" spans="1:16" ht="13.5" customHeight="1">
      <c r="A11" s="248"/>
      <c r="B11" s="244"/>
      <c r="C11" s="244"/>
      <c r="D11" s="244"/>
      <c r="E11" s="244"/>
      <c r="F11" s="244"/>
      <c r="G11" s="1133" t="s">
        <v>473</v>
      </c>
      <c r="H11" s="1134"/>
      <c r="I11" s="1134"/>
      <c r="J11" s="1135"/>
      <c r="K11" s="267">
        <v>651180</v>
      </c>
      <c r="L11" s="268">
        <v>10958</v>
      </c>
      <c r="M11" s="269">
        <v>6846</v>
      </c>
      <c r="N11" s="270">
        <v>60.1</v>
      </c>
    </row>
    <row r="12" spans="1:16" ht="13.5" customHeight="1">
      <c r="A12" s="248"/>
      <c r="B12" s="244"/>
      <c r="C12" s="244"/>
      <c r="D12" s="244"/>
      <c r="E12" s="244"/>
      <c r="F12" s="244"/>
      <c r="G12" s="1133" t="s">
        <v>474</v>
      </c>
      <c r="H12" s="1134"/>
      <c r="I12" s="1134"/>
      <c r="J12" s="1135"/>
      <c r="K12" s="267" t="s">
        <v>475</v>
      </c>
      <c r="L12" s="268" t="s">
        <v>475</v>
      </c>
      <c r="M12" s="269">
        <v>2642</v>
      </c>
      <c r="N12" s="270" t="s">
        <v>475</v>
      </c>
    </row>
    <row r="13" spans="1:16" ht="13.5" customHeight="1">
      <c r="A13" s="248"/>
      <c r="B13" s="244"/>
      <c r="C13" s="244"/>
      <c r="D13" s="244"/>
      <c r="E13" s="244"/>
      <c r="F13" s="244"/>
      <c r="G13" s="1133" t="s">
        <v>476</v>
      </c>
      <c r="H13" s="1134"/>
      <c r="I13" s="1134"/>
      <c r="J13" s="1135"/>
      <c r="K13" s="267" t="s">
        <v>475</v>
      </c>
      <c r="L13" s="268" t="s">
        <v>475</v>
      </c>
      <c r="M13" s="269" t="s">
        <v>475</v>
      </c>
      <c r="N13" s="270" t="s">
        <v>475</v>
      </c>
    </row>
    <row r="14" spans="1:16" ht="13.5" customHeight="1">
      <c r="A14" s="248"/>
      <c r="B14" s="244"/>
      <c r="C14" s="244"/>
      <c r="D14" s="244"/>
      <c r="E14" s="244"/>
      <c r="F14" s="244"/>
      <c r="G14" s="1133" t="s">
        <v>477</v>
      </c>
      <c r="H14" s="1134"/>
      <c r="I14" s="1134"/>
      <c r="J14" s="1135"/>
      <c r="K14" s="267">
        <v>214681</v>
      </c>
      <c r="L14" s="268">
        <v>3613</v>
      </c>
      <c r="M14" s="269">
        <v>3108</v>
      </c>
      <c r="N14" s="270">
        <v>16.2</v>
      </c>
    </row>
    <row r="15" spans="1:16" ht="13.5" customHeight="1">
      <c r="A15" s="248"/>
      <c r="B15" s="244"/>
      <c r="C15" s="244"/>
      <c r="D15" s="244"/>
      <c r="E15" s="244"/>
      <c r="F15" s="244"/>
      <c r="G15" s="1133" t="s">
        <v>478</v>
      </c>
      <c r="H15" s="1134"/>
      <c r="I15" s="1134"/>
      <c r="J15" s="1135"/>
      <c r="K15" s="267">
        <v>27549</v>
      </c>
      <c r="L15" s="268">
        <v>464</v>
      </c>
      <c r="M15" s="269">
        <v>833</v>
      </c>
      <c r="N15" s="270">
        <v>-44.3</v>
      </c>
    </row>
    <row r="16" spans="1:16">
      <c r="A16" s="248"/>
      <c r="B16" s="244"/>
      <c r="C16" s="244"/>
      <c r="D16" s="244"/>
      <c r="E16" s="244"/>
      <c r="F16" s="244"/>
      <c r="G16" s="1136" t="s">
        <v>479</v>
      </c>
      <c r="H16" s="1137"/>
      <c r="I16" s="1137"/>
      <c r="J16" s="1138"/>
      <c r="K16" s="268">
        <v>-398447</v>
      </c>
      <c r="L16" s="268">
        <v>-6705</v>
      </c>
      <c r="M16" s="269">
        <v>-6910</v>
      </c>
      <c r="N16" s="270">
        <v>-3</v>
      </c>
    </row>
    <row r="17" spans="1:16">
      <c r="A17" s="248"/>
      <c r="B17" s="244"/>
      <c r="C17" s="244"/>
      <c r="D17" s="244"/>
      <c r="E17" s="244"/>
      <c r="F17" s="244"/>
      <c r="G17" s="1136" t="s">
        <v>169</v>
      </c>
      <c r="H17" s="1137"/>
      <c r="I17" s="1137"/>
      <c r="J17" s="1138"/>
      <c r="K17" s="268">
        <v>4783499</v>
      </c>
      <c r="L17" s="268">
        <v>80498</v>
      </c>
      <c r="M17" s="269">
        <v>75409</v>
      </c>
      <c r="N17" s="270">
        <v>6.7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30" t="s">
        <v>484</v>
      </c>
      <c r="H21" s="1131"/>
      <c r="I21" s="1131"/>
      <c r="J21" s="1132"/>
      <c r="K21" s="280">
        <v>7.2</v>
      </c>
      <c r="L21" s="281">
        <v>6.67</v>
      </c>
      <c r="M21" s="282">
        <v>0.53</v>
      </c>
      <c r="N21" s="249"/>
      <c r="O21" s="283"/>
      <c r="P21" s="279"/>
    </row>
    <row r="22" spans="1:16" s="284" customFormat="1">
      <c r="A22" s="279"/>
      <c r="B22" s="249"/>
      <c r="C22" s="249"/>
      <c r="D22" s="249"/>
      <c r="E22" s="249"/>
      <c r="F22" s="249"/>
      <c r="G22" s="1130" t="s">
        <v>485</v>
      </c>
      <c r="H22" s="1131"/>
      <c r="I22" s="1131"/>
      <c r="J22" s="1132"/>
      <c r="K22" s="285">
        <v>99.3</v>
      </c>
      <c r="L22" s="286">
        <v>97.7</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9" t="s">
        <v>466</v>
      </c>
      <c r="L30" s="254"/>
      <c r="M30" s="255" t="s">
        <v>467</v>
      </c>
      <c r="N30" s="256"/>
    </row>
    <row r="31" spans="1:16">
      <c r="A31" s="248"/>
      <c r="B31" s="244"/>
      <c r="C31" s="244"/>
      <c r="D31" s="244"/>
      <c r="E31" s="244"/>
      <c r="F31" s="244"/>
      <c r="G31" s="257"/>
      <c r="H31" s="258"/>
      <c r="I31" s="258"/>
      <c r="J31" s="259"/>
      <c r="K31" s="1120"/>
      <c r="L31" s="260" t="s">
        <v>468</v>
      </c>
      <c r="M31" s="261" t="s">
        <v>469</v>
      </c>
      <c r="N31" s="262" t="s">
        <v>470</v>
      </c>
    </row>
    <row r="32" spans="1:16" ht="27" customHeight="1">
      <c r="A32" s="248"/>
      <c r="B32" s="244"/>
      <c r="C32" s="244"/>
      <c r="D32" s="244"/>
      <c r="E32" s="244"/>
      <c r="F32" s="244"/>
      <c r="G32" s="1121" t="s">
        <v>488</v>
      </c>
      <c r="H32" s="1122"/>
      <c r="I32" s="1122"/>
      <c r="J32" s="1123"/>
      <c r="K32" s="294">
        <v>2893899</v>
      </c>
      <c r="L32" s="294">
        <v>48699</v>
      </c>
      <c r="M32" s="295">
        <v>41879</v>
      </c>
      <c r="N32" s="296">
        <v>16.3</v>
      </c>
    </row>
    <row r="33" spans="1:16" ht="13.5" customHeight="1">
      <c r="A33" s="248"/>
      <c r="B33" s="244"/>
      <c r="C33" s="244"/>
      <c r="D33" s="244"/>
      <c r="E33" s="244"/>
      <c r="F33" s="244"/>
      <c r="G33" s="1121" t="s">
        <v>489</v>
      </c>
      <c r="H33" s="1122"/>
      <c r="I33" s="1122"/>
      <c r="J33" s="1123"/>
      <c r="K33" s="294" t="s">
        <v>475</v>
      </c>
      <c r="L33" s="294" t="s">
        <v>475</v>
      </c>
      <c r="M33" s="295" t="s">
        <v>475</v>
      </c>
      <c r="N33" s="296" t="s">
        <v>475</v>
      </c>
    </row>
    <row r="34" spans="1:16" ht="27" customHeight="1">
      <c r="A34" s="248"/>
      <c r="B34" s="244"/>
      <c r="C34" s="244"/>
      <c r="D34" s="244"/>
      <c r="E34" s="244"/>
      <c r="F34" s="244"/>
      <c r="G34" s="1121" t="s">
        <v>490</v>
      </c>
      <c r="H34" s="1122"/>
      <c r="I34" s="1122"/>
      <c r="J34" s="1123"/>
      <c r="K34" s="294" t="s">
        <v>475</v>
      </c>
      <c r="L34" s="294" t="s">
        <v>475</v>
      </c>
      <c r="M34" s="295">
        <v>49</v>
      </c>
      <c r="N34" s="296" t="s">
        <v>475</v>
      </c>
    </row>
    <row r="35" spans="1:16" ht="27" customHeight="1">
      <c r="A35" s="248"/>
      <c r="B35" s="244"/>
      <c r="C35" s="244"/>
      <c r="D35" s="244"/>
      <c r="E35" s="244"/>
      <c r="F35" s="244"/>
      <c r="G35" s="1121" t="s">
        <v>491</v>
      </c>
      <c r="H35" s="1122"/>
      <c r="I35" s="1122"/>
      <c r="J35" s="1123"/>
      <c r="K35" s="294">
        <v>450257</v>
      </c>
      <c r="L35" s="294">
        <v>7577</v>
      </c>
      <c r="M35" s="295">
        <v>11799</v>
      </c>
      <c r="N35" s="296">
        <v>-35.799999999999997</v>
      </c>
    </row>
    <row r="36" spans="1:16" ht="27" customHeight="1">
      <c r="A36" s="248"/>
      <c r="B36" s="244"/>
      <c r="C36" s="244"/>
      <c r="D36" s="244"/>
      <c r="E36" s="244"/>
      <c r="F36" s="244"/>
      <c r="G36" s="1121" t="s">
        <v>492</v>
      </c>
      <c r="H36" s="1122"/>
      <c r="I36" s="1122"/>
      <c r="J36" s="1123"/>
      <c r="K36" s="294">
        <v>2</v>
      </c>
      <c r="L36" s="294">
        <v>0</v>
      </c>
      <c r="M36" s="295">
        <v>1919</v>
      </c>
      <c r="N36" s="296">
        <v>-100</v>
      </c>
    </row>
    <row r="37" spans="1:16" ht="13.5" customHeight="1">
      <c r="A37" s="248"/>
      <c r="B37" s="244"/>
      <c r="C37" s="244"/>
      <c r="D37" s="244"/>
      <c r="E37" s="244"/>
      <c r="F37" s="244"/>
      <c r="G37" s="1121" t="s">
        <v>493</v>
      </c>
      <c r="H37" s="1122"/>
      <c r="I37" s="1122"/>
      <c r="J37" s="1123"/>
      <c r="K37" s="294" t="s">
        <v>475</v>
      </c>
      <c r="L37" s="294" t="s">
        <v>475</v>
      </c>
      <c r="M37" s="295">
        <v>391</v>
      </c>
      <c r="N37" s="296" t="s">
        <v>475</v>
      </c>
    </row>
    <row r="38" spans="1:16" ht="27" customHeight="1">
      <c r="A38" s="248"/>
      <c r="B38" s="244"/>
      <c r="C38" s="244"/>
      <c r="D38" s="244"/>
      <c r="E38" s="244"/>
      <c r="F38" s="244"/>
      <c r="G38" s="1124" t="s">
        <v>494</v>
      </c>
      <c r="H38" s="1125"/>
      <c r="I38" s="1125"/>
      <c r="J38" s="1126"/>
      <c r="K38" s="297">
        <v>137</v>
      </c>
      <c r="L38" s="297">
        <v>2</v>
      </c>
      <c r="M38" s="298">
        <v>3</v>
      </c>
      <c r="N38" s="299">
        <v>-33.299999999999997</v>
      </c>
      <c r="O38" s="293"/>
    </row>
    <row r="39" spans="1:16">
      <c r="A39" s="248"/>
      <c r="B39" s="244"/>
      <c r="C39" s="244"/>
      <c r="D39" s="244"/>
      <c r="E39" s="244"/>
      <c r="F39" s="244"/>
      <c r="G39" s="1124" t="s">
        <v>495</v>
      </c>
      <c r="H39" s="1125"/>
      <c r="I39" s="1125"/>
      <c r="J39" s="1126"/>
      <c r="K39" s="300">
        <v>-365251</v>
      </c>
      <c r="L39" s="300">
        <v>-6147</v>
      </c>
      <c r="M39" s="301">
        <v>-8446</v>
      </c>
      <c r="N39" s="302">
        <v>-27.2</v>
      </c>
      <c r="O39" s="293"/>
    </row>
    <row r="40" spans="1:16" ht="27" customHeight="1">
      <c r="A40" s="248"/>
      <c r="B40" s="244"/>
      <c r="C40" s="244"/>
      <c r="D40" s="244"/>
      <c r="E40" s="244"/>
      <c r="F40" s="244"/>
      <c r="G40" s="1121" t="s">
        <v>496</v>
      </c>
      <c r="H40" s="1122"/>
      <c r="I40" s="1122"/>
      <c r="J40" s="1123"/>
      <c r="K40" s="300">
        <v>-1850277</v>
      </c>
      <c r="L40" s="300">
        <v>-31137</v>
      </c>
      <c r="M40" s="301">
        <v>-30378</v>
      </c>
      <c r="N40" s="302">
        <v>2.5</v>
      </c>
      <c r="O40" s="293"/>
    </row>
    <row r="41" spans="1:16">
      <c r="A41" s="248"/>
      <c r="B41" s="244"/>
      <c r="C41" s="244"/>
      <c r="D41" s="244"/>
      <c r="E41" s="244"/>
      <c r="F41" s="244"/>
      <c r="G41" s="1127" t="s">
        <v>279</v>
      </c>
      <c r="H41" s="1128"/>
      <c r="I41" s="1128"/>
      <c r="J41" s="1129"/>
      <c r="K41" s="294">
        <v>1128767</v>
      </c>
      <c r="L41" s="300">
        <v>18995</v>
      </c>
      <c r="M41" s="301">
        <v>17216</v>
      </c>
      <c r="N41" s="302">
        <v>10.3</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4" t="s">
        <v>466</v>
      </c>
      <c r="J49" s="1116" t="s">
        <v>500</v>
      </c>
      <c r="K49" s="1117"/>
      <c r="L49" s="1117"/>
      <c r="M49" s="1117"/>
      <c r="N49" s="1118"/>
    </row>
    <row r="50" spans="1:14">
      <c r="A50" s="248"/>
      <c r="B50" s="244"/>
      <c r="C50" s="244"/>
      <c r="D50" s="244"/>
      <c r="E50" s="244"/>
      <c r="F50" s="244"/>
      <c r="G50" s="312"/>
      <c r="H50" s="313"/>
      <c r="I50" s="1115"/>
      <c r="J50" s="314" t="s">
        <v>501</v>
      </c>
      <c r="K50" s="315" t="s">
        <v>502</v>
      </c>
      <c r="L50" s="316" t="s">
        <v>503</v>
      </c>
      <c r="M50" s="317" t="s">
        <v>504</v>
      </c>
      <c r="N50" s="318" t="s">
        <v>505</v>
      </c>
    </row>
    <row r="51" spans="1:14">
      <c r="A51" s="248"/>
      <c r="B51" s="244"/>
      <c r="C51" s="244"/>
      <c r="D51" s="244"/>
      <c r="E51" s="244"/>
      <c r="F51" s="244"/>
      <c r="G51" s="310" t="s">
        <v>506</v>
      </c>
      <c r="H51" s="311"/>
      <c r="I51" s="319">
        <v>2492146</v>
      </c>
      <c r="J51" s="320">
        <v>41369</v>
      </c>
      <c r="K51" s="321">
        <v>4.0999999999999996</v>
      </c>
      <c r="L51" s="322">
        <v>61882</v>
      </c>
      <c r="M51" s="323">
        <v>6.7</v>
      </c>
      <c r="N51" s="324">
        <v>-2.6</v>
      </c>
    </row>
    <row r="52" spans="1:14">
      <c r="A52" s="248"/>
      <c r="B52" s="244"/>
      <c r="C52" s="244"/>
      <c r="D52" s="244"/>
      <c r="E52" s="244"/>
      <c r="F52" s="244"/>
      <c r="G52" s="325"/>
      <c r="H52" s="326" t="s">
        <v>507</v>
      </c>
      <c r="I52" s="327">
        <v>1299755</v>
      </c>
      <c r="J52" s="328">
        <v>21576</v>
      </c>
      <c r="K52" s="329">
        <v>-10.6</v>
      </c>
      <c r="L52" s="330">
        <v>32175</v>
      </c>
      <c r="M52" s="331">
        <v>0</v>
      </c>
      <c r="N52" s="332">
        <v>-10.6</v>
      </c>
    </row>
    <row r="53" spans="1:14">
      <c r="A53" s="248"/>
      <c r="B53" s="244"/>
      <c r="C53" s="244"/>
      <c r="D53" s="244"/>
      <c r="E53" s="244"/>
      <c r="F53" s="244"/>
      <c r="G53" s="310" t="s">
        <v>508</v>
      </c>
      <c r="H53" s="311"/>
      <c r="I53" s="319">
        <v>1268973</v>
      </c>
      <c r="J53" s="320">
        <v>21186</v>
      </c>
      <c r="K53" s="321">
        <v>-48.8</v>
      </c>
      <c r="L53" s="322">
        <v>33364</v>
      </c>
      <c r="M53" s="323">
        <v>-46.1</v>
      </c>
      <c r="N53" s="324">
        <v>-2.7</v>
      </c>
    </row>
    <row r="54" spans="1:14">
      <c r="A54" s="248"/>
      <c r="B54" s="244"/>
      <c r="C54" s="244"/>
      <c r="D54" s="244"/>
      <c r="E54" s="244"/>
      <c r="F54" s="244"/>
      <c r="G54" s="325"/>
      <c r="H54" s="326" t="s">
        <v>507</v>
      </c>
      <c r="I54" s="327">
        <v>919901</v>
      </c>
      <c r="J54" s="328">
        <v>15358</v>
      </c>
      <c r="K54" s="329">
        <v>-28.8</v>
      </c>
      <c r="L54" s="330">
        <v>21557</v>
      </c>
      <c r="M54" s="331">
        <v>-33</v>
      </c>
      <c r="N54" s="332">
        <v>4.2</v>
      </c>
    </row>
    <row r="55" spans="1:14">
      <c r="A55" s="248"/>
      <c r="B55" s="244"/>
      <c r="C55" s="244"/>
      <c r="D55" s="244"/>
      <c r="E55" s="244"/>
      <c r="F55" s="244"/>
      <c r="G55" s="310" t="s">
        <v>509</v>
      </c>
      <c r="H55" s="311"/>
      <c r="I55" s="319">
        <v>1547562</v>
      </c>
      <c r="J55" s="320">
        <v>25786</v>
      </c>
      <c r="K55" s="321">
        <v>21.7</v>
      </c>
      <c r="L55" s="322">
        <v>36396</v>
      </c>
      <c r="M55" s="323">
        <v>9.1</v>
      </c>
      <c r="N55" s="324">
        <v>12.6</v>
      </c>
    </row>
    <row r="56" spans="1:14">
      <c r="A56" s="248"/>
      <c r="B56" s="244"/>
      <c r="C56" s="244"/>
      <c r="D56" s="244"/>
      <c r="E56" s="244"/>
      <c r="F56" s="244"/>
      <c r="G56" s="325"/>
      <c r="H56" s="326" t="s">
        <v>507</v>
      </c>
      <c r="I56" s="327">
        <v>483494</v>
      </c>
      <c r="J56" s="328">
        <v>8056</v>
      </c>
      <c r="K56" s="329">
        <v>-47.5</v>
      </c>
      <c r="L56" s="330">
        <v>19057</v>
      </c>
      <c r="M56" s="331">
        <v>-11.6</v>
      </c>
      <c r="N56" s="332">
        <v>-35.9</v>
      </c>
    </row>
    <row r="57" spans="1:14">
      <c r="A57" s="248"/>
      <c r="B57" s="244"/>
      <c r="C57" s="244"/>
      <c r="D57" s="244"/>
      <c r="E57" s="244"/>
      <c r="F57" s="244"/>
      <c r="G57" s="310" t="s">
        <v>510</v>
      </c>
      <c r="H57" s="311"/>
      <c r="I57" s="319">
        <v>1290952</v>
      </c>
      <c r="J57" s="320">
        <v>21580</v>
      </c>
      <c r="K57" s="321">
        <v>-16.3</v>
      </c>
      <c r="L57" s="322">
        <v>62256</v>
      </c>
      <c r="M57" s="323">
        <v>71.099999999999994</v>
      </c>
      <c r="N57" s="324">
        <v>-87.4</v>
      </c>
    </row>
    <row r="58" spans="1:14">
      <c r="A58" s="248"/>
      <c r="B58" s="244"/>
      <c r="C58" s="244"/>
      <c r="D58" s="244"/>
      <c r="E58" s="244"/>
      <c r="F58" s="244"/>
      <c r="G58" s="325"/>
      <c r="H58" s="326" t="s">
        <v>507</v>
      </c>
      <c r="I58" s="327">
        <v>569122</v>
      </c>
      <c r="J58" s="328">
        <v>9514</v>
      </c>
      <c r="K58" s="329">
        <v>18.100000000000001</v>
      </c>
      <c r="L58" s="330">
        <v>24482</v>
      </c>
      <c r="M58" s="331">
        <v>28.5</v>
      </c>
      <c r="N58" s="332">
        <v>-10.4</v>
      </c>
    </row>
    <row r="59" spans="1:14">
      <c r="A59" s="248"/>
      <c r="B59" s="244"/>
      <c r="C59" s="244"/>
      <c r="D59" s="244"/>
      <c r="E59" s="244"/>
      <c r="F59" s="244"/>
      <c r="G59" s="310" t="s">
        <v>511</v>
      </c>
      <c r="H59" s="311"/>
      <c r="I59" s="319">
        <v>854693</v>
      </c>
      <c r="J59" s="320">
        <v>14383</v>
      </c>
      <c r="K59" s="321">
        <v>-33.4</v>
      </c>
      <c r="L59" s="322">
        <v>53896</v>
      </c>
      <c r="M59" s="323">
        <v>-13.4</v>
      </c>
      <c r="N59" s="324">
        <v>-20</v>
      </c>
    </row>
    <row r="60" spans="1:14">
      <c r="A60" s="248"/>
      <c r="B60" s="244"/>
      <c r="C60" s="244"/>
      <c r="D60" s="244"/>
      <c r="E60" s="244"/>
      <c r="F60" s="244"/>
      <c r="G60" s="325"/>
      <c r="H60" s="326" t="s">
        <v>507</v>
      </c>
      <c r="I60" s="333">
        <v>474878</v>
      </c>
      <c r="J60" s="328">
        <v>7991</v>
      </c>
      <c r="K60" s="329">
        <v>-16</v>
      </c>
      <c r="L60" s="330">
        <v>20608</v>
      </c>
      <c r="M60" s="331">
        <v>-15.8</v>
      </c>
      <c r="N60" s="332">
        <v>-0.2</v>
      </c>
    </row>
    <row r="61" spans="1:14">
      <c r="A61" s="248"/>
      <c r="B61" s="244"/>
      <c r="C61" s="244"/>
      <c r="D61" s="244"/>
      <c r="E61" s="244"/>
      <c r="F61" s="244"/>
      <c r="G61" s="310" t="s">
        <v>512</v>
      </c>
      <c r="H61" s="334"/>
      <c r="I61" s="335">
        <v>1490865</v>
      </c>
      <c r="J61" s="336">
        <v>24861</v>
      </c>
      <c r="K61" s="337">
        <v>-14.5</v>
      </c>
      <c r="L61" s="338">
        <v>49559</v>
      </c>
      <c r="M61" s="339">
        <v>5.5</v>
      </c>
      <c r="N61" s="324">
        <v>-20</v>
      </c>
    </row>
    <row r="62" spans="1:14">
      <c r="A62" s="248"/>
      <c r="B62" s="244"/>
      <c r="C62" s="244"/>
      <c r="D62" s="244"/>
      <c r="E62" s="244"/>
      <c r="F62" s="244"/>
      <c r="G62" s="325"/>
      <c r="H62" s="326" t="s">
        <v>507</v>
      </c>
      <c r="I62" s="327">
        <v>749430</v>
      </c>
      <c r="J62" s="328">
        <v>12499</v>
      </c>
      <c r="K62" s="329">
        <v>-17</v>
      </c>
      <c r="L62" s="330">
        <v>23576</v>
      </c>
      <c r="M62" s="331">
        <v>-6.4</v>
      </c>
      <c r="N62" s="332">
        <v>-10.6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4.8</v>
      </c>
      <c r="G47" s="12">
        <v>4.8099999999999996</v>
      </c>
      <c r="H47" s="12">
        <v>5.61</v>
      </c>
      <c r="I47" s="12">
        <v>8.1999999999999993</v>
      </c>
      <c r="J47" s="13">
        <v>9.2799999999999994</v>
      </c>
    </row>
    <row r="48" spans="2:10" ht="57.75" customHeight="1">
      <c r="B48" s="14"/>
      <c r="C48" s="1141" t="s">
        <v>4</v>
      </c>
      <c r="D48" s="1141"/>
      <c r="E48" s="1142"/>
      <c r="F48" s="15">
        <v>0.01</v>
      </c>
      <c r="G48" s="16">
        <v>1.51</v>
      </c>
      <c r="H48" s="16">
        <v>5.2</v>
      </c>
      <c r="I48" s="16">
        <v>6.77</v>
      </c>
      <c r="J48" s="17">
        <v>3.3</v>
      </c>
    </row>
    <row r="49" spans="2:10" ht="57.75" customHeight="1" thickBot="1">
      <c r="B49" s="18"/>
      <c r="C49" s="1143" t="s">
        <v>5</v>
      </c>
      <c r="D49" s="1143"/>
      <c r="E49" s="1144"/>
      <c r="F49" s="19">
        <v>7.08</v>
      </c>
      <c r="G49" s="20">
        <v>1.5</v>
      </c>
      <c r="H49" s="20">
        <v>4.51</v>
      </c>
      <c r="I49" s="20">
        <v>4.2699999999999996</v>
      </c>
      <c r="J49" s="21" t="s">
        <v>519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520</v>
      </c>
      <c r="D34" s="1151"/>
      <c r="E34" s="1152"/>
      <c r="F34" s="32" t="s">
        <v>521</v>
      </c>
      <c r="G34" s="33" t="s">
        <v>522</v>
      </c>
      <c r="H34" s="33" t="s">
        <v>523</v>
      </c>
      <c r="I34" s="33" t="s">
        <v>524</v>
      </c>
      <c r="J34" s="34" t="s">
        <v>525</v>
      </c>
      <c r="K34" s="22"/>
      <c r="L34" s="22"/>
      <c r="M34" s="22"/>
      <c r="N34" s="22"/>
      <c r="O34" s="22"/>
      <c r="P34" s="22"/>
    </row>
    <row r="35" spans="1:16" ht="39" customHeight="1">
      <c r="A35" s="22"/>
      <c r="B35" s="35"/>
      <c r="C35" s="1145" t="s">
        <v>526</v>
      </c>
      <c r="D35" s="1146"/>
      <c r="E35" s="1147"/>
      <c r="F35" s="36" t="s">
        <v>527</v>
      </c>
      <c r="G35" s="37" t="s">
        <v>528</v>
      </c>
      <c r="H35" s="37" t="s">
        <v>529</v>
      </c>
      <c r="I35" s="37" t="s">
        <v>530</v>
      </c>
      <c r="J35" s="38" t="s">
        <v>531</v>
      </c>
      <c r="K35" s="22"/>
      <c r="L35" s="22"/>
      <c r="M35" s="22"/>
      <c r="N35" s="22"/>
      <c r="O35" s="22"/>
      <c r="P35" s="22"/>
    </row>
    <row r="36" spans="1:16" ht="39" customHeight="1">
      <c r="A36" s="22"/>
      <c r="B36" s="35"/>
      <c r="C36" s="1145" t="s">
        <v>532</v>
      </c>
      <c r="D36" s="1146"/>
      <c r="E36" s="1147"/>
      <c r="F36" s="36">
        <v>11.6</v>
      </c>
      <c r="G36" s="37">
        <v>10.83</v>
      </c>
      <c r="H36" s="37">
        <v>10.72</v>
      </c>
      <c r="I36" s="37">
        <v>9.11</v>
      </c>
      <c r="J36" s="38">
        <v>9.8699999999999992</v>
      </c>
      <c r="K36" s="22"/>
      <c r="L36" s="22"/>
      <c r="M36" s="22"/>
      <c r="N36" s="22"/>
      <c r="O36" s="22"/>
      <c r="P36" s="22"/>
    </row>
    <row r="37" spans="1:16" ht="39" customHeight="1">
      <c r="A37" s="22"/>
      <c r="B37" s="35"/>
      <c r="C37" s="1145" t="s">
        <v>533</v>
      </c>
      <c r="D37" s="1146"/>
      <c r="E37" s="1147"/>
      <c r="F37" s="36">
        <v>0.93</v>
      </c>
      <c r="G37" s="37">
        <v>2.34</v>
      </c>
      <c r="H37" s="37">
        <v>5.93</v>
      </c>
      <c r="I37" s="37">
        <v>7.34</v>
      </c>
      <c r="J37" s="38">
        <v>3.74</v>
      </c>
      <c r="K37" s="22"/>
      <c r="L37" s="22"/>
      <c r="M37" s="22"/>
      <c r="N37" s="22"/>
      <c r="O37" s="22"/>
      <c r="P37" s="22"/>
    </row>
    <row r="38" spans="1:16" ht="39" customHeight="1">
      <c r="A38" s="22"/>
      <c r="B38" s="35"/>
      <c r="C38" s="1145" t="s">
        <v>534</v>
      </c>
      <c r="D38" s="1146"/>
      <c r="E38" s="1147"/>
      <c r="F38" s="36">
        <v>2.0699999999999998</v>
      </c>
      <c r="G38" s="37">
        <v>2.97</v>
      </c>
      <c r="H38" s="37">
        <v>4.12</v>
      </c>
      <c r="I38" s="37">
        <v>2.4700000000000002</v>
      </c>
      <c r="J38" s="38">
        <v>3.15</v>
      </c>
      <c r="K38" s="22"/>
      <c r="L38" s="22"/>
      <c r="M38" s="22"/>
      <c r="N38" s="22"/>
      <c r="O38" s="22"/>
      <c r="P38" s="22"/>
    </row>
    <row r="39" spans="1:16" ht="39" customHeight="1">
      <c r="A39" s="22"/>
      <c r="B39" s="35"/>
      <c r="C39" s="1145" t="s">
        <v>535</v>
      </c>
      <c r="D39" s="1146"/>
      <c r="E39" s="1147"/>
      <c r="F39" s="36">
        <v>0.16</v>
      </c>
      <c r="G39" s="37">
        <v>0.18</v>
      </c>
      <c r="H39" s="37">
        <v>0.2</v>
      </c>
      <c r="I39" s="37">
        <v>0.22</v>
      </c>
      <c r="J39" s="38">
        <v>0.24</v>
      </c>
      <c r="K39" s="22"/>
      <c r="L39" s="22"/>
      <c r="M39" s="22"/>
      <c r="N39" s="22"/>
      <c r="O39" s="22"/>
      <c r="P39" s="22"/>
    </row>
    <row r="40" spans="1:16" ht="39" customHeight="1">
      <c r="A40" s="22"/>
      <c r="B40" s="35"/>
      <c r="C40" s="1145" t="s">
        <v>536</v>
      </c>
      <c r="D40" s="1146"/>
      <c r="E40" s="1147"/>
      <c r="F40" s="36">
        <v>0</v>
      </c>
      <c r="G40" s="37">
        <v>0</v>
      </c>
      <c r="H40" s="37">
        <v>0</v>
      </c>
      <c r="I40" s="37">
        <v>0</v>
      </c>
      <c r="J40" s="38">
        <v>0</v>
      </c>
      <c r="K40" s="22"/>
      <c r="L40" s="22"/>
      <c r="M40" s="22"/>
      <c r="N40" s="22"/>
      <c r="O40" s="22"/>
      <c r="P40" s="22"/>
    </row>
    <row r="41" spans="1:16" ht="39" customHeight="1">
      <c r="A41" s="22"/>
      <c r="B41" s="35"/>
      <c r="C41" s="1145" t="s">
        <v>537</v>
      </c>
      <c r="D41" s="1146"/>
      <c r="E41" s="1147"/>
      <c r="F41" s="36">
        <v>0.87</v>
      </c>
      <c r="G41" s="37">
        <v>0.63</v>
      </c>
      <c r="H41" s="37">
        <v>0.59</v>
      </c>
      <c r="I41" s="37">
        <v>0.28999999999999998</v>
      </c>
      <c r="J41" s="38">
        <v>0</v>
      </c>
      <c r="K41" s="22"/>
      <c r="L41" s="22"/>
      <c r="M41" s="22"/>
      <c r="N41" s="22"/>
      <c r="O41" s="22"/>
      <c r="P41" s="22"/>
    </row>
    <row r="42" spans="1:16" ht="39" customHeight="1">
      <c r="A42" s="22"/>
      <c r="B42" s="39"/>
      <c r="C42" s="1145" t="s">
        <v>538</v>
      </c>
      <c r="D42" s="1146"/>
      <c r="E42" s="1147"/>
      <c r="F42" s="36" t="s">
        <v>475</v>
      </c>
      <c r="G42" s="37" t="s">
        <v>475</v>
      </c>
      <c r="H42" s="37" t="s">
        <v>475</v>
      </c>
      <c r="I42" s="37" t="s">
        <v>475</v>
      </c>
      <c r="J42" s="38" t="s">
        <v>475</v>
      </c>
      <c r="K42" s="22"/>
      <c r="L42" s="22"/>
      <c r="M42" s="22"/>
      <c r="N42" s="22"/>
      <c r="O42" s="22"/>
      <c r="P42" s="22"/>
    </row>
    <row r="43" spans="1:16" ht="39" customHeight="1" thickBot="1">
      <c r="A43" s="22"/>
      <c r="B43" s="40"/>
      <c r="C43" s="1148" t="s">
        <v>539</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11</v>
      </c>
      <c r="C45" s="1162"/>
      <c r="D45" s="58"/>
      <c r="E45" s="1167" t="s">
        <v>12</v>
      </c>
      <c r="F45" s="1167"/>
      <c r="G45" s="1167"/>
      <c r="H45" s="1167"/>
      <c r="I45" s="1167"/>
      <c r="J45" s="1168"/>
      <c r="K45" s="59">
        <v>2960</v>
      </c>
      <c r="L45" s="60">
        <v>2893</v>
      </c>
      <c r="M45" s="60">
        <v>2746</v>
      </c>
      <c r="N45" s="60">
        <v>2699</v>
      </c>
      <c r="O45" s="61">
        <v>2894</v>
      </c>
      <c r="P45" s="48"/>
      <c r="Q45" s="48"/>
      <c r="R45" s="48"/>
      <c r="S45" s="48"/>
      <c r="T45" s="48"/>
      <c r="U45" s="48"/>
    </row>
    <row r="46" spans="1:21" ht="30.75" customHeight="1">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c r="A48" s="48"/>
      <c r="B48" s="1163"/>
      <c r="C48" s="1164"/>
      <c r="D48" s="62"/>
      <c r="E48" s="1155" t="s">
        <v>15</v>
      </c>
      <c r="F48" s="1155"/>
      <c r="G48" s="1155"/>
      <c r="H48" s="1155"/>
      <c r="I48" s="1155"/>
      <c r="J48" s="1156"/>
      <c r="K48" s="63">
        <v>460</v>
      </c>
      <c r="L48" s="64">
        <v>457</v>
      </c>
      <c r="M48" s="64">
        <v>450</v>
      </c>
      <c r="N48" s="64">
        <v>447</v>
      </c>
      <c r="O48" s="65">
        <v>450</v>
      </c>
      <c r="P48" s="48"/>
      <c r="Q48" s="48"/>
      <c r="R48" s="48"/>
      <c r="S48" s="48"/>
      <c r="T48" s="48"/>
      <c r="U48" s="48"/>
    </row>
    <row r="49" spans="1:21" ht="30.75" customHeight="1">
      <c r="A49" s="48"/>
      <c r="B49" s="1163"/>
      <c r="C49" s="1164"/>
      <c r="D49" s="62"/>
      <c r="E49" s="1155" t="s">
        <v>16</v>
      </c>
      <c r="F49" s="1155"/>
      <c r="G49" s="1155"/>
      <c r="H49" s="1155"/>
      <c r="I49" s="1155"/>
      <c r="J49" s="1156"/>
      <c r="K49" s="63" t="s">
        <v>475</v>
      </c>
      <c r="L49" s="64" t="s">
        <v>475</v>
      </c>
      <c r="M49" s="64" t="s">
        <v>475</v>
      </c>
      <c r="N49" s="64" t="s">
        <v>475</v>
      </c>
      <c r="O49" s="65">
        <v>0</v>
      </c>
      <c r="P49" s="48"/>
      <c r="Q49" s="48"/>
      <c r="R49" s="48"/>
      <c r="S49" s="48"/>
      <c r="T49" s="48"/>
      <c r="U49" s="48"/>
    </row>
    <row r="50" spans="1:21" ht="30.75" customHeight="1">
      <c r="A50" s="48"/>
      <c r="B50" s="1163"/>
      <c r="C50" s="1164"/>
      <c r="D50" s="62"/>
      <c r="E50" s="1155" t="s">
        <v>17</v>
      </c>
      <c r="F50" s="1155"/>
      <c r="G50" s="1155"/>
      <c r="H50" s="1155"/>
      <c r="I50" s="1155"/>
      <c r="J50" s="1156"/>
      <c r="K50" s="63" t="s">
        <v>475</v>
      </c>
      <c r="L50" s="64" t="s">
        <v>475</v>
      </c>
      <c r="M50" s="64" t="s">
        <v>475</v>
      </c>
      <c r="N50" s="64" t="s">
        <v>475</v>
      </c>
      <c r="O50" s="65" t="s">
        <v>475</v>
      </c>
      <c r="P50" s="48"/>
      <c r="Q50" s="48"/>
      <c r="R50" s="48"/>
      <c r="S50" s="48"/>
      <c r="T50" s="48"/>
      <c r="U50" s="48"/>
    </row>
    <row r="51" spans="1:21" ht="30.75" customHeight="1">
      <c r="A51" s="48"/>
      <c r="B51" s="1165"/>
      <c r="C51" s="1166"/>
      <c r="D51" s="66"/>
      <c r="E51" s="1155" t="s">
        <v>18</v>
      </c>
      <c r="F51" s="1155"/>
      <c r="G51" s="1155"/>
      <c r="H51" s="1155"/>
      <c r="I51" s="1155"/>
      <c r="J51" s="1156"/>
      <c r="K51" s="63">
        <v>8</v>
      </c>
      <c r="L51" s="64">
        <v>2</v>
      </c>
      <c r="M51" s="64">
        <v>1</v>
      </c>
      <c r="N51" s="64">
        <v>1</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2250</v>
      </c>
      <c r="L52" s="64">
        <v>2196</v>
      </c>
      <c r="M52" s="64">
        <v>2210</v>
      </c>
      <c r="N52" s="64">
        <v>2202</v>
      </c>
      <c r="O52" s="65">
        <v>2214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1178</v>
      </c>
      <c r="L53" s="69">
        <v>1156</v>
      </c>
      <c r="M53" s="69">
        <v>987</v>
      </c>
      <c r="N53" s="69">
        <v>945</v>
      </c>
      <c r="O53" s="70">
        <v>1130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81" t="s">
        <v>24</v>
      </c>
      <c r="C41" s="1182"/>
      <c r="D41" s="81"/>
      <c r="E41" s="1183" t="s">
        <v>25</v>
      </c>
      <c r="F41" s="1183"/>
      <c r="G41" s="1183"/>
      <c r="H41" s="1184"/>
      <c r="I41" s="82">
        <v>24782</v>
      </c>
      <c r="J41" s="83">
        <v>23749</v>
      </c>
      <c r="K41" s="83">
        <v>23261</v>
      </c>
      <c r="L41" s="83">
        <v>24038</v>
      </c>
      <c r="M41" s="84">
        <v>22824</v>
      </c>
    </row>
    <row r="42" spans="2:13" ht="27.75" customHeight="1">
      <c r="B42" s="1171"/>
      <c r="C42" s="1172"/>
      <c r="D42" s="85"/>
      <c r="E42" s="1175" t="s">
        <v>26</v>
      </c>
      <c r="F42" s="1175"/>
      <c r="G42" s="1175"/>
      <c r="H42" s="1176"/>
      <c r="I42" s="86" t="s">
        <v>475</v>
      </c>
      <c r="J42" s="87" t="s">
        <v>475</v>
      </c>
      <c r="K42" s="87" t="s">
        <v>475</v>
      </c>
      <c r="L42" s="87" t="s">
        <v>475</v>
      </c>
      <c r="M42" s="88" t="s">
        <v>475</v>
      </c>
    </row>
    <row r="43" spans="2:13" ht="27.75" customHeight="1">
      <c r="B43" s="1171"/>
      <c r="C43" s="1172"/>
      <c r="D43" s="85"/>
      <c r="E43" s="1175" t="s">
        <v>27</v>
      </c>
      <c r="F43" s="1175"/>
      <c r="G43" s="1175"/>
      <c r="H43" s="1176"/>
      <c r="I43" s="86">
        <v>9690</v>
      </c>
      <c r="J43" s="87">
        <v>9453</v>
      </c>
      <c r="K43" s="87">
        <v>9438</v>
      </c>
      <c r="L43" s="87">
        <v>9385</v>
      </c>
      <c r="M43" s="88">
        <v>9294</v>
      </c>
    </row>
    <row r="44" spans="2:13" ht="27.75" customHeight="1">
      <c r="B44" s="1171"/>
      <c r="C44" s="1172"/>
      <c r="D44" s="85"/>
      <c r="E44" s="1175" t="s">
        <v>28</v>
      </c>
      <c r="F44" s="1175"/>
      <c r="G44" s="1175"/>
      <c r="H44" s="1176"/>
      <c r="I44" s="86" t="s">
        <v>475</v>
      </c>
      <c r="J44" s="87" t="s">
        <v>475</v>
      </c>
      <c r="K44" s="87" t="s">
        <v>475</v>
      </c>
      <c r="L44" s="87" t="s">
        <v>475</v>
      </c>
      <c r="M44" s="88">
        <v>144</v>
      </c>
    </row>
    <row r="45" spans="2:13" ht="27.75" customHeight="1">
      <c r="B45" s="1171"/>
      <c r="C45" s="1172"/>
      <c r="D45" s="85"/>
      <c r="E45" s="1175" t="s">
        <v>29</v>
      </c>
      <c r="F45" s="1175"/>
      <c r="G45" s="1175"/>
      <c r="H45" s="1176"/>
      <c r="I45" s="86">
        <v>4749</v>
      </c>
      <c r="J45" s="87">
        <v>4460</v>
      </c>
      <c r="K45" s="87">
        <v>4329</v>
      </c>
      <c r="L45" s="87">
        <v>3660</v>
      </c>
      <c r="M45" s="88">
        <v>3349</v>
      </c>
    </row>
    <row r="46" spans="2:13" ht="27.75" customHeight="1">
      <c r="B46" s="1171"/>
      <c r="C46" s="1172"/>
      <c r="D46" s="85"/>
      <c r="E46" s="1175" t="s">
        <v>30</v>
      </c>
      <c r="F46" s="1175"/>
      <c r="G46" s="1175"/>
      <c r="H46" s="1176"/>
      <c r="I46" s="86">
        <v>1526</v>
      </c>
      <c r="J46" s="87">
        <v>1615</v>
      </c>
      <c r="K46" s="87">
        <v>1650</v>
      </c>
      <c r="L46" s="87" t="s">
        <v>475</v>
      </c>
      <c r="M46" s="88" t="s">
        <v>475</v>
      </c>
    </row>
    <row r="47" spans="2:13" ht="27.75" customHeight="1">
      <c r="B47" s="1171"/>
      <c r="C47" s="1172"/>
      <c r="D47" s="85"/>
      <c r="E47" s="1175" t="s">
        <v>31</v>
      </c>
      <c r="F47" s="1175"/>
      <c r="G47" s="1175"/>
      <c r="H47" s="1176"/>
      <c r="I47" s="86" t="s">
        <v>475</v>
      </c>
      <c r="J47" s="87" t="s">
        <v>475</v>
      </c>
      <c r="K47" s="87" t="s">
        <v>475</v>
      </c>
      <c r="L47" s="87" t="s">
        <v>475</v>
      </c>
      <c r="M47" s="88" t="s">
        <v>475</v>
      </c>
    </row>
    <row r="48" spans="2:13" ht="27.75" customHeight="1">
      <c r="B48" s="1173"/>
      <c r="C48" s="1174"/>
      <c r="D48" s="85"/>
      <c r="E48" s="1175" t="s">
        <v>32</v>
      </c>
      <c r="F48" s="1175"/>
      <c r="G48" s="1175"/>
      <c r="H48" s="1176"/>
      <c r="I48" s="86" t="s">
        <v>475</v>
      </c>
      <c r="J48" s="87" t="s">
        <v>475</v>
      </c>
      <c r="K48" s="87" t="s">
        <v>475</v>
      </c>
      <c r="L48" s="87" t="s">
        <v>475</v>
      </c>
      <c r="M48" s="88" t="s">
        <v>475</v>
      </c>
    </row>
    <row r="49" spans="2:13" ht="27.75" customHeight="1">
      <c r="B49" s="1169" t="s">
        <v>33</v>
      </c>
      <c r="C49" s="1170"/>
      <c r="D49" s="89"/>
      <c r="E49" s="1175" t="s">
        <v>34</v>
      </c>
      <c r="F49" s="1175"/>
      <c r="G49" s="1175"/>
      <c r="H49" s="1176"/>
      <c r="I49" s="86">
        <v>1278</v>
      </c>
      <c r="J49" s="87">
        <v>1626</v>
      </c>
      <c r="K49" s="87">
        <v>1870</v>
      </c>
      <c r="L49" s="87">
        <v>2593</v>
      </c>
      <c r="M49" s="88">
        <v>2637</v>
      </c>
    </row>
    <row r="50" spans="2:13" ht="27.75" customHeight="1">
      <c r="B50" s="1171"/>
      <c r="C50" s="1172"/>
      <c r="D50" s="85"/>
      <c r="E50" s="1175" t="s">
        <v>35</v>
      </c>
      <c r="F50" s="1175"/>
      <c r="G50" s="1175"/>
      <c r="H50" s="1176"/>
      <c r="I50" s="86">
        <v>6143</v>
      </c>
      <c r="J50" s="87">
        <v>6260</v>
      </c>
      <c r="K50" s="87">
        <v>5812</v>
      </c>
      <c r="L50" s="87">
        <v>5186</v>
      </c>
      <c r="M50" s="88">
        <v>4911</v>
      </c>
    </row>
    <row r="51" spans="2:13" ht="27.75" customHeight="1">
      <c r="B51" s="1173"/>
      <c r="C51" s="1174"/>
      <c r="D51" s="85"/>
      <c r="E51" s="1175" t="s">
        <v>36</v>
      </c>
      <c r="F51" s="1175"/>
      <c r="G51" s="1175"/>
      <c r="H51" s="1176"/>
      <c r="I51" s="86">
        <v>20012</v>
      </c>
      <c r="J51" s="87">
        <v>19911</v>
      </c>
      <c r="K51" s="87">
        <v>19544</v>
      </c>
      <c r="L51" s="87">
        <v>19190</v>
      </c>
      <c r="M51" s="88">
        <v>18765</v>
      </c>
    </row>
    <row r="52" spans="2:13" ht="27.75" customHeight="1" thickBot="1">
      <c r="B52" s="1177" t="s">
        <v>37</v>
      </c>
      <c r="C52" s="1178"/>
      <c r="D52" s="90"/>
      <c r="E52" s="1179" t="s">
        <v>38</v>
      </c>
      <c r="F52" s="1179"/>
      <c r="G52" s="1179"/>
      <c r="H52" s="1180"/>
      <c r="I52" s="91">
        <v>13314</v>
      </c>
      <c r="J52" s="92">
        <v>11479</v>
      </c>
      <c r="K52" s="92">
        <v>11453</v>
      </c>
      <c r="L52" s="92">
        <v>10113</v>
      </c>
      <c r="M52" s="93">
        <v>9299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41369</v>
      </c>
      <c r="E3" s="116"/>
      <c r="F3" s="117">
        <v>61882</v>
      </c>
      <c r="G3" s="118"/>
      <c r="H3" s="119"/>
    </row>
    <row r="4" spans="1:8">
      <c r="A4" s="120"/>
      <c r="B4" s="121"/>
      <c r="C4" s="122"/>
      <c r="D4" s="123">
        <v>21576</v>
      </c>
      <c r="E4" s="124"/>
      <c r="F4" s="125">
        <v>32175</v>
      </c>
      <c r="G4" s="126"/>
      <c r="H4" s="127"/>
    </row>
    <row r="5" spans="1:8">
      <c r="A5" s="108" t="s">
        <v>508</v>
      </c>
      <c r="B5" s="113"/>
      <c r="C5" s="114"/>
      <c r="D5" s="115">
        <v>21186</v>
      </c>
      <c r="E5" s="116"/>
      <c r="F5" s="117">
        <v>33364</v>
      </c>
      <c r="G5" s="118"/>
      <c r="H5" s="119"/>
    </row>
    <row r="6" spans="1:8">
      <c r="A6" s="120"/>
      <c r="B6" s="121"/>
      <c r="C6" s="122"/>
      <c r="D6" s="123">
        <v>15358</v>
      </c>
      <c r="E6" s="124"/>
      <c r="F6" s="125">
        <v>21557</v>
      </c>
      <c r="G6" s="126"/>
      <c r="H6" s="127"/>
    </row>
    <row r="7" spans="1:8">
      <c r="A7" s="108" t="s">
        <v>509</v>
      </c>
      <c r="B7" s="113"/>
      <c r="C7" s="114"/>
      <c r="D7" s="115">
        <v>25786</v>
      </c>
      <c r="E7" s="116"/>
      <c r="F7" s="117">
        <v>36396</v>
      </c>
      <c r="G7" s="118"/>
      <c r="H7" s="119"/>
    </row>
    <row r="8" spans="1:8">
      <c r="A8" s="120"/>
      <c r="B8" s="121"/>
      <c r="C8" s="122"/>
      <c r="D8" s="123">
        <v>8056</v>
      </c>
      <c r="E8" s="124"/>
      <c r="F8" s="125">
        <v>19057</v>
      </c>
      <c r="G8" s="126"/>
      <c r="H8" s="127"/>
    </row>
    <row r="9" spans="1:8">
      <c r="A9" s="108" t="s">
        <v>510</v>
      </c>
      <c r="B9" s="113"/>
      <c r="C9" s="114"/>
      <c r="D9" s="115">
        <v>21580</v>
      </c>
      <c r="E9" s="116"/>
      <c r="F9" s="117">
        <v>62256</v>
      </c>
      <c r="G9" s="118"/>
      <c r="H9" s="119"/>
    </row>
    <row r="10" spans="1:8">
      <c r="A10" s="120"/>
      <c r="B10" s="121"/>
      <c r="C10" s="122"/>
      <c r="D10" s="123">
        <v>9514</v>
      </c>
      <c r="E10" s="124"/>
      <c r="F10" s="125">
        <v>24482</v>
      </c>
      <c r="G10" s="126"/>
      <c r="H10" s="127"/>
    </row>
    <row r="11" spans="1:8">
      <c r="A11" s="108" t="s">
        <v>511</v>
      </c>
      <c r="B11" s="113"/>
      <c r="C11" s="114"/>
      <c r="D11" s="115">
        <v>14383</v>
      </c>
      <c r="E11" s="116"/>
      <c r="F11" s="117">
        <v>53896</v>
      </c>
      <c r="G11" s="118"/>
      <c r="H11" s="119"/>
    </row>
    <row r="12" spans="1:8">
      <c r="A12" s="120"/>
      <c r="B12" s="121"/>
      <c r="C12" s="128"/>
      <c r="D12" s="123">
        <v>7991</v>
      </c>
      <c r="E12" s="124"/>
      <c r="F12" s="125">
        <v>20608</v>
      </c>
      <c r="G12" s="126"/>
      <c r="H12" s="127"/>
    </row>
    <row r="13" spans="1:8">
      <c r="A13" s="108"/>
      <c r="B13" s="113"/>
      <c r="C13" s="129"/>
      <c r="D13" s="130">
        <v>24861</v>
      </c>
      <c r="E13" s="131"/>
      <c r="F13" s="132">
        <v>49559</v>
      </c>
      <c r="G13" s="133"/>
      <c r="H13" s="119"/>
    </row>
    <row r="14" spans="1:8">
      <c r="A14" s="120"/>
      <c r="B14" s="121"/>
      <c r="C14" s="122"/>
      <c r="D14" s="123">
        <v>12499</v>
      </c>
      <c r="E14" s="124"/>
      <c r="F14" s="125">
        <v>23576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0.01</v>
      </c>
      <c r="C19" s="134">
        <f>ROUND(VALUE(SUBSTITUTE(実質収支比率等に係る経年分析!G$48,"▲","-")),2)</f>
        <v>1.51</v>
      </c>
      <c r="D19" s="134">
        <f>ROUND(VALUE(SUBSTITUTE(実質収支比率等に係る経年分析!H$48,"▲","-")),2)</f>
        <v>5.2</v>
      </c>
      <c r="E19" s="134">
        <f>ROUND(VALUE(SUBSTITUTE(実質収支比率等に係る経年分析!I$48,"▲","-")),2)</f>
        <v>6.77</v>
      </c>
      <c r="F19" s="134">
        <f>ROUND(VALUE(SUBSTITUTE(実質収支比率等に係る経年分析!J$48,"▲","-")),2)</f>
        <v>3.3</v>
      </c>
    </row>
    <row r="20" spans="1:11">
      <c r="A20" s="134" t="s">
        <v>43</v>
      </c>
      <c r="B20" s="134">
        <f>ROUND(VALUE(SUBSTITUTE(実質収支比率等に係る経年分析!F$47,"▲","-")),2)</f>
        <v>4.8</v>
      </c>
      <c r="C20" s="134">
        <f>ROUND(VALUE(SUBSTITUTE(実質収支比率等に係る経年分析!G$47,"▲","-")),2)</f>
        <v>4.8099999999999996</v>
      </c>
      <c r="D20" s="134">
        <f>ROUND(VALUE(SUBSTITUTE(実質収支比率等に係る経年分析!H$47,"▲","-")),2)</f>
        <v>5.61</v>
      </c>
      <c r="E20" s="134">
        <f>ROUND(VALUE(SUBSTITUTE(実質収支比率等に係る経年分析!I$47,"▲","-")),2)</f>
        <v>8.1999999999999993</v>
      </c>
      <c r="F20" s="134">
        <f>ROUND(VALUE(SUBSTITUTE(実質収支比率等に係る経年分析!J$47,"▲","-")),2)</f>
        <v>9.2799999999999994</v>
      </c>
    </row>
    <row r="21" spans="1:11">
      <c r="A21" s="134" t="s">
        <v>44</v>
      </c>
      <c r="B21" s="134">
        <f>IF(ISNUMBER(VALUE(SUBSTITUTE(実質収支比率等に係る経年分析!F$49,"▲","-"))),ROUND(VALUE(SUBSTITUTE(実質収支比率等に係る経年分析!F$49,"▲","-")),2),NA())</f>
        <v>7.08</v>
      </c>
      <c r="C21" s="134">
        <f>IF(ISNUMBER(VALUE(SUBSTITUTE(実質収支比率等に係る経年分析!G$49,"▲","-"))),ROUND(VALUE(SUBSTITUTE(実質収支比率等に係る経年分析!G$49,"▲","-")),2),NA())</f>
        <v>1.5</v>
      </c>
      <c r="D21" s="134">
        <f>IF(ISNUMBER(VALUE(SUBSTITUTE(実質収支比率等に係る経年分析!H$49,"▲","-"))),ROUND(VALUE(SUBSTITUTE(実質収支比率等に係る経年分析!H$49,"▲","-")),2),NA())</f>
        <v>4.51</v>
      </c>
      <c r="E21" s="134">
        <f>IF(ISNUMBER(VALUE(SUBSTITUTE(実質収支比率等に係る経年分析!I$49,"▲","-"))),ROUND(VALUE(SUBSTITUTE(実質収支比率等に係る経年分析!I$49,"▲","-")),2),NA())</f>
        <v>4.2699999999999996</v>
      </c>
      <c r="F21" s="134">
        <f>IF(ISNUMBER(VALUE(SUBSTITUTE(実質収支比率等に係る経年分析!J$49,"▲","-"))),ROUND(VALUE(SUBSTITUTE(実質収支比率等に係る経年分析!J$49,"▲","-")),2),NA())</f>
        <v>-2.44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0.87</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0.63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0.59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0.28999999999999998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0.24</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2.0699999999999998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2.97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4.12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2.4700000000000002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3.15</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2.34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5.93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7.34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3.74</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10.83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10.72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9.11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9.8699999999999992</v>
      </c>
    </row>
    <row r="35" spans="1:16">
      <c r="A35" s="135" t="str">
        <f>IF(連結実質赤字比率に係る赤字・黒字の構成分析!C$35="",NA(),連結実質赤字比率に係る赤字・黒字の構成分析!C$35)</f>
        <v>住宅新築資金等貸付金特別会計</v>
      </c>
      <c r="B35" s="135">
        <f>IF(ROUND(VALUE(SUBSTITUTE(連結実質赤字比率に係る赤字・黒字の構成分析!F$35,"▲", "-")), 2) &lt; 0, ABS(ROUND(VALUE(SUBSTITUTE(連結実質赤字比率に係る赤字・黒字の構成分析!F$35,"▲", "-")), 2)), NA())</f>
        <v>0.92</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0.83</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0.72</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0.57999999999999996</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0.45</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駐車場事業特別会計</v>
      </c>
      <c r="B36" s="135">
        <f>IF(ROUND(VALUE(SUBSTITUTE(連結実質赤字比率に係る赤字・黒字の構成分析!F$34,"▲", "-")), 2) &lt; 0, ABS(ROUND(VALUE(SUBSTITUTE(連結実質赤字比率に係る赤字・黒字の構成分析!F$34,"▲", "-")), 2)), NA())</f>
        <v>0.33</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0.43</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0.54</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0.66</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0.82</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2250</v>
      </c>
      <c r="E42" s="136"/>
      <c r="F42" s="136"/>
      <c r="G42" s="136">
        <f>'実質公債費比率（分子）の構造'!L$52</f>
        <v>2196</v>
      </c>
      <c r="H42" s="136"/>
      <c r="I42" s="136"/>
      <c r="J42" s="136">
        <f>'実質公債費比率（分子）の構造'!M$52</f>
        <v>2210</v>
      </c>
      <c r="K42" s="136"/>
      <c r="L42" s="136"/>
      <c r="M42" s="136">
        <f>'実質公債費比率（分子）の構造'!N$52</f>
        <v>2202</v>
      </c>
      <c r="N42" s="136"/>
      <c r="O42" s="136"/>
      <c r="P42" s="136">
        <f>'実質公債費比率（分子）の構造'!O$52</f>
        <v>2214</v>
      </c>
    </row>
    <row r="43" spans="1:16">
      <c r="A43" s="136" t="s">
        <v>52</v>
      </c>
      <c r="B43" s="136">
        <f>'実質公債費比率（分子）の構造'!K$51</f>
        <v>8</v>
      </c>
      <c r="C43" s="136"/>
      <c r="D43" s="136"/>
      <c r="E43" s="136">
        <f>'実質公債費比率（分子）の構造'!L$51</f>
        <v>2</v>
      </c>
      <c r="F43" s="136"/>
      <c r="G43" s="136"/>
      <c r="H43" s="136">
        <f>'実質公債費比率（分子）の構造'!M$51</f>
        <v>1</v>
      </c>
      <c r="I43" s="136"/>
      <c r="J43" s="136"/>
      <c r="K43" s="136">
        <f>'実質公債費比率（分子）の構造'!N$51</f>
        <v>1</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f>'実質公債費比率（分子）の構造'!O$49</f>
        <v>0</v>
      </c>
      <c r="O45" s="136"/>
      <c r="P45" s="136"/>
    </row>
    <row r="46" spans="1:16">
      <c r="A46" s="136" t="s">
        <v>55</v>
      </c>
      <c r="B46" s="136">
        <f>'実質公債費比率（分子）の構造'!K$48</f>
        <v>460</v>
      </c>
      <c r="C46" s="136"/>
      <c r="D46" s="136"/>
      <c r="E46" s="136">
        <f>'実質公債費比率（分子）の構造'!L$48</f>
        <v>457</v>
      </c>
      <c r="F46" s="136"/>
      <c r="G46" s="136"/>
      <c r="H46" s="136">
        <f>'実質公債費比率（分子）の構造'!M$48</f>
        <v>450</v>
      </c>
      <c r="I46" s="136"/>
      <c r="J46" s="136"/>
      <c r="K46" s="136">
        <f>'実質公債費比率（分子）の構造'!N$48</f>
        <v>447</v>
      </c>
      <c r="L46" s="136"/>
      <c r="M46" s="136"/>
      <c r="N46" s="136">
        <f>'実質公債費比率（分子）の構造'!O$48</f>
        <v>450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2960</v>
      </c>
      <c r="C49" s="136"/>
      <c r="D49" s="136"/>
      <c r="E49" s="136">
        <f>'実質公債費比率（分子）の構造'!L$45</f>
        <v>2893</v>
      </c>
      <c r="F49" s="136"/>
      <c r="G49" s="136"/>
      <c r="H49" s="136">
        <f>'実質公債費比率（分子）の構造'!M$45</f>
        <v>2746</v>
      </c>
      <c r="I49" s="136"/>
      <c r="J49" s="136"/>
      <c r="K49" s="136">
        <f>'実質公債費比率（分子）の構造'!N$45</f>
        <v>2699</v>
      </c>
      <c r="L49" s="136"/>
      <c r="M49" s="136"/>
      <c r="N49" s="136">
        <f>'実質公債費比率（分子）の構造'!O$45</f>
        <v>2894</v>
      </c>
      <c r="O49" s="136"/>
      <c r="P49" s="136"/>
    </row>
    <row r="50" spans="1:16">
      <c r="A50" s="136" t="s">
        <v>59</v>
      </c>
      <c r="B50" s="136" t="e">
        <f>NA()</f>
        <v>#N/A</v>
      </c>
      <c r="C50" s="136">
        <f>IF(ISNUMBER('実質公債費比率（分子）の構造'!K$53),'実質公債費比率（分子）の構造'!K$53,NA())</f>
        <v>1178</v>
      </c>
      <c r="D50" s="136" t="e">
        <f>NA()</f>
        <v>#N/A</v>
      </c>
      <c r="E50" s="136" t="e">
        <f>NA()</f>
        <v>#N/A</v>
      </c>
      <c r="F50" s="136">
        <f>IF(ISNUMBER('実質公債費比率（分子）の構造'!L$53),'実質公債費比率（分子）の構造'!L$53,NA())</f>
        <v>1156</v>
      </c>
      <c r="G50" s="136" t="e">
        <f>NA()</f>
        <v>#N/A</v>
      </c>
      <c r="H50" s="136" t="e">
        <f>NA()</f>
        <v>#N/A</v>
      </c>
      <c r="I50" s="136">
        <f>IF(ISNUMBER('実質公債費比率（分子）の構造'!M$53),'実質公債費比率（分子）の構造'!M$53,NA())</f>
        <v>987</v>
      </c>
      <c r="J50" s="136" t="e">
        <f>NA()</f>
        <v>#N/A</v>
      </c>
      <c r="K50" s="136" t="e">
        <f>NA()</f>
        <v>#N/A</v>
      </c>
      <c r="L50" s="136">
        <f>IF(ISNUMBER('実質公債費比率（分子）の構造'!N$53),'実質公債費比率（分子）の構造'!N$53,NA())</f>
        <v>945</v>
      </c>
      <c r="M50" s="136" t="e">
        <f>NA()</f>
        <v>#N/A</v>
      </c>
      <c r="N50" s="136" t="e">
        <f>NA()</f>
        <v>#N/A</v>
      </c>
      <c r="O50" s="136">
        <f>IF(ISNUMBER('実質公債費比率（分子）の構造'!O$53),'実質公債費比率（分子）の構造'!O$53,NA())</f>
        <v>1130</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20012</v>
      </c>
      <c r="E56" s="135"/>
      <c r="F56" s="135"/>
      <c r="G56" s="135">
        <f>'将来負担比率（分子）の構造'!J$51</f>
        <v>19911</v>
      </c>
      <c r="H56" s="135"/>
      <c r="I56" s="135"/>
      <c r="J56" s="135">
        <f>'将来負担比率（分子）の構造'!K$51</f>
        <v>19544</v>
      </c>
      <c r="K56" s="135"/>
      <c r="L56" s="135"/>
      <c r="M56" s="135">
        <f>'将来負担比率（分子）の構造'!L$51</f>
        <v>19190</v>
      </c>
      <c r="N56" s="135"/>
      <c r="O56" s="135"/>
      <c r="P56" s="135">
        <f>'将来負担比率（分子）の構造'!M$51</f>
        <v>18765</v>
      </c>
    </row>
    <row r="57" spans="1:16">
      <c r="A57" s="135" t="s">
        <v>35</v>
      </c>
      <c r="B57" s="135"/>
      <c r="C57" s="135"/>
      <c r="D57" s="135">
        <f>'将来負担比率（分子）の構造'!I$50</f>
        <v>6143</v>
      </c>
      <c r="E57" s="135"/>
      <c r="F57" s="135"/>
      <c r="G57" s="135">
        <f>'将来負担比率（分子）の構造'!J$50</f>
        <v>6260</v>
      </c>
      <c r="H57" s="135"/>
      <c r="I57" s="135"/>
      <c r="J57" s="135">
        <f>'将来負担比率（分子）の構造'!K$50</f>
        <v>5812</v>
      </c>
      <c r="K57" s="135"/>
      <c r="L57" s="135"/>
      <c r="M57" s="135">
        <f>'将来負担比率（分子）の構造'!L$50</f>
        <v>5186</v>
      </c>
      <c r="N57" s="135"/>
      <c r="O57" s="135"/>
      <c r="P57" s="135">
        <f>'将来負担比率（分子）の構造'!M$50</f>
        <v>4911</v>
      </c>
    </row>
    <row r="58" spans="1:16">
      <c r="A58" s="135" t="s">
        <v>34</v>
      </c>
      <c r="B58" s="135"/>
      <c r="C58" s="135"/>
      <c r="D58" s="135">
        <f>'将来負担比率（分子）の構造'!I$49</f>
        <v>1278</v>
      </c>
      <c r="E58" s="135"/>
      <c r="F58" s="135"/>
      <c r="G58" s="135">
        <f>'将来負担比率（分子）の構造'!J$49</f>
        <v>1626</v>
      </c>
      <c r="H58" s="135"/>
      <c r="I58" s="135"/>
      <c r="J58" s="135">
        <f>'将来負担比率（分子）の構造'!K$49</f>
        <v>1870</v>
      </c>
      <c r="K58" s="135"/>
      <c r="L58" s="135"/>
      <c r="M58" s="135">
        <f>'将来負担比率（分子）の構造'!L$49</f>
        <v>2593</v>
      </c>
      <c r="N58" s="135"/>
      <c r="O58" s="135"/>
      <c r="P58" s="135">
        <f>'将来負担比率（分子）の構造'!M$49</f>
        <v>2637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1526</v>
      </c>
      <c r="C61" s="135"/>
      <c r="D61" s="135"/>
      <c r="E61" s="135">
        <f>'将来負担比率（分子）の構造'!J$46</f>
        <v>1615</v>
      </c>
      <c r="F61" s="135"/>
      <c r="G61" s="135"/>
      <c r="H61" s="135">
        <f>'将来負担比率（分子）の構造'!K$46</f>
        <v>1650</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4749</v>
      </c>
      <c r="C62" s="135"/>
      <c r="D62" s="135"/>
      <c r="E62" s="135">
        <f>'将来負担比率（分子）の構造'!J$45</f>
        <v>4460</v>
      </c>
      <c r="F62" s="135"/>
      <c r="G62" s="135"/>
      <c r="H62" s="135">
        <f>'将来負担比率（分子）の構造'!K$45</f>
        <v>4329</v>
      </c>
      <c r="I62" s="135"/>
      <c r="J62" s="135"/>
      <c r="K62" s="135">
        <f>'将来負担比率（分子）の構造'!L$45</f>
        <v>3660</v>
      </c>
      <c r="L62" s="135"/>
      <c r="M62" s="135"/>
      <c r="N62" s="135">
        <f>'将来負担比率（分子）の構造'!M$45</f>
        <v>3349</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f>'将来負担比率（分子）の構造'!M$44</f>
        <v>144</v>
      </c>
      <c r="O63" s="135"/>
      <c r="P63" s="135"/>
    </row>
    <row r="64" spans="1:16">
      <c r="A64" s="135" t="s">
        <v>27</v>
      </c>
      <c r="B64" s="135">
        <f>'将来負担比率（分子）の構造'!I$43</f>
        <v>9690</v>
      </c>
      <c r="C64" s="135"/>
      <c r="D64" s="135"/>
      <c r="E64" s="135">
        <f>'将来負担比率（分子）の構造'!J$43</f>
        <v>9453</v>
      </c>
      <c r="F64" s="135"/>
      <c r="G64" s="135"/>
      <c r="H64" s="135">
        <f>'将来負担比率（分子）の構造'!K$43</f>
        <v>9438</v>
      </c>
      <c r="I64" s="135"/>
      <c r="J64" s="135"/>
      <c r="K64" s="135">
        <f>'将来負担比率（分子）の構造'!L$43</f>
        <v>9385</v>
      </c>
      <c r="L64" s="135"/>
      <c r="M64" s="135"/>
      <c r="N64" s="135">
        <f>'将来負担比率（分子）の構造'!M$43</f>
        <v>9294</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24782</v>
      </c>
      <c r="C66" s="135"/>
      <c r="D66" s="135"/>
      <c r="E66" s="135">
        <f>'将来負担比率（分子）の構造'!J$41</f>
        <v>23749</v>
      </c>
      <c r="F66" s="135"/>
      <c r="G66" s="135"/>
      <c r="H66" s="135">
        <f>'将来負担比率（分子）の構造'!K$41</f>
        <v>23261</v>
      </c>
      <c r="I66" s="135"/>
      <c r="J66" s="135"/>
      <c r="K66" s="135">
        <f>'将来負担比率（分子）の構造'!L$41</f>
        <v>24038</v>
      </c>
      <c r="L66" s="135"/>
      <c r="M66" s="135"/>
      <c r="N66" s="135">
        <f>'将来負担比率（分子）の構造'!M$41</f>
        <v>22824</v>
      </c>
      <c r="O66" s="135"/>
      <c r="P66" s="135"/>
    </row>
    <row r="67" spans="1:16">
      <c r="A67" s="135" t="s">
        <v>63</v>
      </c>
      <c r="B67" s="135" t="e">
        <f>NA()</f>
        <v>#N/A</v>
      </c>
      <c r="C67" s="135">
        <f>IF(ISNUMBER('将来負担比率（分子）の構造'!I$52), IF('将来負担比率（分子）の構造'!I$52 &lt; 0, 0, '将来負担比率（分子）の構造'!I$52), NA())</f>
        <v>13314</v>
      </c>
      <c r="D67" s="135" t="e">
        <f>NA()</f>
        <v>#N/A</v>
      </c>
      <c r="E67" s="135" t="e">
        <f>NA()</f>
        <v>#N/A</v>
      </c>
      <c r="F67" s="135">
        <f>IF(ISNUMBER('将来負担比率（分子）の構造'!J$52), IF('将来負担比率（分子）の構造'!J$52 &lt; 0, 0, '将来負担比率（分子）の構造'!J$52), NA())</f>
        <v>11479</v>
      </c>
      <c r="G67" s="135" t="e">
        <f>NA()</f>
        <v>#N/A</v>
      </c>
      <c r="H67" s="135" t="e">
        <f>NA()</f>
        <v>#N/A</v>
      </c>
      <c r="I67" s="135">
        <f>IF(ISNUMBER('将来負担比率（分子）の構造'!K$52), IF('将来負担比率（分子）の構造'!K$52 &lt; 0, 0, '将来負担比率（分子）の構造'!K$52), NA())</f>
        <v>11453</v>
      </c>
      <c r="J67" s="135" t="e">
        <f>NA()</f>
        <v>#N/A</v>
      </c>
      <c r="K67" s="135" t="e">
        <f>NA()</f>
        <v>#N/A</v>
      </c>
      <c r="L67" s="135">
        <f>IF(ISNUMBER('将来負担比率（分子）の構造'!L$52), IF('将来負担比率（分子）の構造'!L$52 &lt; 0, 0, '将来負担比率（分子）の構造'!L$52), NA())</f>
        <v>10113</v>
      </c>
      <c r="M67" s="135" t="e">
        <f>NA()</f>
        <v>#N/A</v>
      </c>
      <c r="N67" s="135" t="e">
        <f>NA()</f>
        <v>#N/A</v>
      </c>
      <c r="O67" s="135">
        <f>IF(ISNUMBER('将来負担比率（分子）の構造'!M$52), IF('将来負担比率（分子）の構造'!M$52 &lt; 0, 0, '将来負担比率（分子）の構造'!M$52), NA())</f>
        <v>9299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黒田 慎一</cp:lastModifiedBy>
  <dcterms:created xsi:type="dcterms:W3CDTF">2016-02-15T01:50:36Z</dcterms:created>
  <dcterms:modified xsi:type="dcterms:W3CDTF">2016-04-13T12:10:31Z</dcterms:modified>
  <cp:category/>
</cp:coreProperties>
</file>