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C34" i="9"/>
  <c r="C35" i="9" s="1"/>
  <c r="U34" i="9" s="1"/>
  <c r="U35" i="9" s="1"/>
  <c r="U36" i="9" s="1"/>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alcChain>
</file>

<file path=xl/sharedStrings.xml><?xml version="1.0" encoding="utf-8"?>
<sst xmlns="http://schemas.openxmlformats.org/spreadsheetml/2006/main" count="991" uniqueCount="551">
  <si>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</si>
  <si>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</si>
  <si>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</si>
  <si>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</si>
  <si>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</si>
  <si>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</si>
  <si>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</si>
  <si>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</si>
  <si>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</si>
  <si>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</si>
  <si>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</si>
  <si>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</si>
  <si>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</si>
  <si>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</si>
  <si>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</si>
  <si>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</si>
  <si>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</si>
  <si>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</si>
  <si>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</si>
  <si>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</si>
  <si>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</si>
  <si>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</si>
  <si>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</si>
  <si>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</si>
  <si>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</si>
  <si>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</si>
  <si>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</si>
  <si>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</si>
  <si>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</si>
  <si>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</si>
  <si>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</si>
  <si>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</si>
  <si>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</si>
  <si>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</si>
  <si>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</si>
  <si>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</si>
  <si>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</si>
  <si>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</si>
  <si>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</si>
  <si>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</si>
  <si>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</si>
  <si>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</si>
  <si>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</si>
  <si>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</si>
  <si>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</si>
  <si>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</si>
  <si>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</si>
  <si>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</si>
  <si>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</si>
  <si>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</si>
  <si>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</si>
  <si>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</si>
  <si>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</si>
  <si>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</si>
  <si>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</si>
  <si>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</si>
  <si>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</si>
  <si>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</si>
  <si>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</si>
  <si>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</si>
  <si>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</si>
  <si>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</si>
  <si>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</si>
  <si>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</si>
  <si>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</si>
  <si>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</si>
  <si>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</si>
  <si>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</si>
  <si>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</si>
  <si>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</si>
  <si>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</si>
  <si>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</si>
  <si>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</si>
  <si>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</si>
  <si>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</si>
  <si>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</si>
  <si>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</si>
  <si>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</si>
  <si>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</si>
  <si>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</si>
  <si>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</si>
  <si>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</si>
  <si>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</si>
  <si>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</si>
  <si>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</si>
  <si>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</si>
  <si>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</si>
  <si>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</si>
  <si>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</si>
  <si>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</si>
  <si>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</si>
  <si>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</si>
  <si>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</si>
  <si>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</si>
  <si>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</si>
  <si>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</si>
  <si>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</si>
  <si>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</si>
  <si>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</si>
  <si>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</si>
  <si>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</si>
  <si>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</si>
  <si>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</si>
  <si>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</si>
  <si>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</si>
  <si>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</si>
  <si>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</si>
  <si>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</si>
  <si>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</si>
  <si>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</si>
  <si>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</si>
  <si>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</si>
  <si>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</si>
  <si>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</si>
  <si>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</si>
  <si>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</si>
  <si>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</si>
  <si>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</si>
  <si>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</si>
  <si>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</si>
  <si>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</si>
  <si>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</si>
  <si>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</si>
  <si>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</si>
  <si>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</si>
  <si>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</si>
  <si>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</si>
  <si>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</si>
  <si>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</si>
  <si>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</si>
  <si>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</si>
  <si>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</si>
  <si>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</si>
  <si>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</si>
  <si>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</si>
  <si>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</si>
  <si>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</si>
  <si>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</si>
  <si>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</si>
  <si>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</si>
  <si>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</si>
  <si>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</si>
  <si>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</si>
  <si>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</si>
  <si>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</si>
  <si>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</si>
  <si>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</si>
  <si>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</si>
  <si>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</si>
  <si>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</si>
  <si>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</si>
  <si>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</si>
  <si>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</si>
  <si>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</si>
  <si>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</si>
  <si>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</si>
  <si>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</si>
  <si>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</si>
  <si>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</si>
  <si>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</si>
  <si>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</si>
  <si>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</si>
  <si>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</si>
  <si>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</si>
  <si>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</si>
  <si>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</si>
  <si>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</si>
  <si>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</si>
  <si>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</si>
  <si>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</si>
  <si>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</si>
  <si>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</si>
  <si>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</si>
  <si>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</si>
  <si>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</si>
  <si>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</si>
  <si>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</si>
  <si>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</si>
  <si>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</si>
  <si>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</si>
  <si>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</si>
  <si>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</si>
  <si>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</si>
  <si>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</si>
  <si>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</si>
  <si>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</si>
  <si>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</si>
  <si>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</si>
  <si>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</si>
  <si>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</si>
  <si>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</si>
  <si>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</si>
  <si>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</si>
  <si>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</si>
  <si>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</si>
  <si>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奈良県御所市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</si>
  <si>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</si>
  <si>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</si>
  <si>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</si>
  <si>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</si>
  <si>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</si>
  <si>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</si>
  <si>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</si>
  <si>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</si>
  <si>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</si>
  <si>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</si>
  <si>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</si>
  <si>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</si>
  <si>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</si>
  <si>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</si>
  <si>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</si>
  <si>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</si>
  <si>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</si>
  <si>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</si>
  <si>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</si>
  <si>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</si>
  <si>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</si>
  <si>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</si>
  <si>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</si>
  <si>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</si>
  <si>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</si>
  <si>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</si>
  <si>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</si>
  <si>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</si>
  <si>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</si>
  <si>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</si>
  <si>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</si>
  <si>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</si>
  <si>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</si>
  <si>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</si>
  <si>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</si>
  <si>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</si>
  <si>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</si>
  <si>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</si>
  <si>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</si>
  <si>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</si>
  <si>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</si>
  <si>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</si>
  <si>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</si>
  <si>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</si>
  <si>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</si>
  <si>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</si>
  <si>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</si>
  <si>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</si>
  <si>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</si>
  <si>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</si>
  <si>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</si>
  <si>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</si>
  <si>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</si>
  <si>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</si>
  <si>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</si>
  <si>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</si>
  <si>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</si>
  <si>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</si>
  <si>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</si>
  <si>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</si>
  <si>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</si>
  <si>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</si>
  <si>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</si>
  <si>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</si>
  <si>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</si>
  <si>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</si>
  <si>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</si>
  <si>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</si>
  <si>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</si>
  <si>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</si>
  <si>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</si>
  <si>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</si>
  <si>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</si>
  <si>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</si>
  <si>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</si>
  <si>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</si>
  <si>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</si>
  <si>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</si>
  <si>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</si>
  <si>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</si>
  <si>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</si>
  <si>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</si>
  <si>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</si>
  <si>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</si>
  <si>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</si>
  <si>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</si>
  <si>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</si>
  <si>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</si>
  <si>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</si>
  <si>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</si>
  <si>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</si>
  <si>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</si>
  <si>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</si>
  <si>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</si>
  <si>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</si>
  <si>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</si>
  <si>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</si>
  <si>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</si>
  <si>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</si>
  <si>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</si>
  <si>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</si>
  <si>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</si>
  <si>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</si>
  <si>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</si>
  <si>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</si>
  <si>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</si>
  <si>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</si>
  <si>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</si>
  <si>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</si>
  <si>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</si>
  <si>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</si>
  <si>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</si>
  <si>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</si>
  <si>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</si>
  <si>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</si>
  <si>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</si>
  <si>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</si>
  <si>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</si>
  <si>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</si>
  <si>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</si>
  <si>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</si>
  <si>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</si>
  <si>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</si>
  <si>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</si>
  <si>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</si>
  <si>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</si>
  <si>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</si>
  <si>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</si>
  <si>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</si>
  <si>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</si>
  <si>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</si>
  <si>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</si>
  <si>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</si>
  <si>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</si>
  <si>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</si>
  <si>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</si>
  <si>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</si>
  <si>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</si>
  <si>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</si>
  <si>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</si>
  <si>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</si>
  <si>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</si>
  <si>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</si>
  <si>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</si>
  <si>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</si>
  <si>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</si>
  <si>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</si>
  <si>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</si>
  <si>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</si>
  <si>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</si>
  <si>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奈良県御所市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</si>
  <si>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</si>
  <si>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</si>
  <si>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</si>
  <si>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</si>
  <si>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</si>
  <si>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</si>
  <si>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</si>
  <si>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</si>
  <si>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</si>
  <si>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</si>
  <si>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</si>
  <si>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</si>
  <si>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</si>
  <si>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</si>
  <si>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</si>
  <si>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</si>
  <si>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</si>
  <si>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</si>
  <si>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</si>
  <si>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</si>
  <si>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</si>
  <si>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</si>
  <si>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</si>
  <si>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</si>
  <si>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</si>
  <si>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</si>
  <si>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</si>
  <si>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</si>
  <si>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</si>
  <si>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</si>
  <si>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</si>
  <si>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</si>
  <si>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</si>
  <si>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</si>
  <si>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</si>
  <si>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</si>
  <si>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</si>
  <si>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</si>
  <si>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</si>
  <si>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</si>
  <si>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</si>
  <si>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国民宿舎葛城高原ロッジ特別会計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</si>
  <si>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</si>
  <si>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</si>
  <si>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</si>
  <si>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</si>
  <si>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</si>
  <si>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</si>
  <si>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</si>
  <si>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</si>
  <si>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</si>
  <si>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</si>
  <si>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</si>
  <si>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</si>
  <si>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</si>
  <si>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</si>
  <si>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</si>
  <si>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</si>
  <si>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</si>
  <si>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</si>
  <si>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</si>
  <si>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</si>
  <si>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</si>
  <si>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</si>
  <si>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</si>
  <si>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</si>
  <si>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</si>
  <si>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</si>
  <si>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</si>
  <si>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</si>
  <si>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</si>
  <si>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</si>
  <si>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</si>
  <si>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</si>
  <si>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</si>
  <si>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</si>
  <si>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</si>
  <si>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</si>
  <si>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</si>
  <si>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</si>
  <si>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</si>
  <si>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</si>
  <si>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</si>
  <si>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</si>
  <si>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</si>
  <si>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</si>
  <si>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</si>
  <si>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</si>
  <si>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</si>
  <si>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</si>
  <si>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</si>
  <si>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</si>
  <si>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</si>
  <si>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</si>
  <si>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</si>
  <si>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国民宿舎葛城公園ロッジ特別会計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</si>
  <si>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</si>
  <si>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</si>
  <si>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</si>
  <si>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</si>
  <si>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</si>
  <si>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</si>
  <si>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</si>
  <si>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</si>
  <si>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</si>
  <si>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</si>
  <si>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</si>
  <si>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</si>
  <si>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</si>
  <si>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</si>
  <si>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</si>
  <si>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</si>
  <si>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</si>
  <si>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</si>
  <si>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</si>
  <si>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</si>
  <si>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</si>
  <si>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</si>
  <si>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</si>
  <si>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</si>
  <si>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</si>
  <si>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</si>
  <si>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</si>
  <si>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</si>
  <si>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</si>
  <si>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</si>
  <si>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</si>
  <si>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</si>
  <si>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</si>
  <si>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</si>
  <si>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</si>
  <si>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</si>
  <si>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</si>
  <si>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</si>
  <si>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</si>
  <si>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</si>
  <si>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</si>
  <si>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</si>
  <si>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</si>
  <si>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</si>
  <si>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</si>
  <si>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</si>
  <si>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</si>
  <si>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</si>
  <si>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</si>
  <si>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</si>
  <si>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</si>
  <si>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</si>
  <si>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</si>
  <si>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</si>
  <si>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</si>
  <si>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</si>
  <si>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</si>
  <si>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</si>
  <si>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</si>
  <si>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</si>
  <si>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</si>
  <si>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</si>
  <si>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</si>
  <si>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</si>
  <si>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</si>
  <si>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</si>
  <si>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</si>
  <si>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</si>
  <si>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</si>
  <si>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</si>
  <si>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</si>
  <si>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</si>
  <si>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</si>
  <si>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</si>
  <si>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</si>
  <si>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</si>
  <si>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</si>
  <si>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</si>
  <si>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</si>
  <si>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1.82</t>
  </si>
  <si>
    <t>国民健康保険事業特別会計</t>
  </si>
  <si>
    <t>▲ 1.49</t>
  </si>
  <si>
    <t>▲ 2.26</t>
  </si>
  <si>
    <t>▲ 3.57</t>
  </si>
  <si>
    <t>▲ 4.48</t>
  </si>
  <si>
    <t>▲ 5.61</t>
  </si>
  <si>
    <t>学校給食費特別会計</t>
  </si>
  <si>
    <t>▲ 0.00</t>
  </si>
  <si>
    <t>水道事業会計</t>
  </si>
  <si>
    <t>一般会計</t>
  </si>
  <si>
    <t>▲ 1.81</t>
  </si>
  <si>
    <t>介護保険事業特別会計</t>
  </si>
  <si>
    <t>国民宿舎葛城高原ロッジ特別会計</t>
  </si>
  <si>
    <t>後期高齢者医療保険事業特別会計</t>
  </si>
  <si>
    <t>▲ 0.01</t>
  </si>
  <si>
    <t>下水道事業特別会計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</si>
  <si>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</si>
  <si>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</si>
  <si>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</si>
  <si>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</si>
  <si>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</si>
  <si>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</si>
  <si>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</si>
  <si>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3">
      <t>ナラケン</t>
    </rPh>
    <rPh sb="3" eb="8">
      <t>コウキコウレイシャ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</si>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</sst>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29570</c:v>
                </c:pt>
                <c:pt idx="1">
                  <c:v>15684</c:v>
                </c:pt>
                <c:pt idx="2">
                  <c:v>15859</c:v>
                </c:pt>
                <c:pt idx="3">
                  <c:v>32191</c:v>
                </c:pt>
                <c:pt idx="4">
                  <c:v>52123</c:v>
                </c:pt>
              </c:numCache>
            </c:numRef>
          </c:val>
          <c:smooth val="0"/>
        </c:ser>
        <c:dLbls>
          <c:showLegendKey val="0"/>
          <c:showVal val="0"/>
          <c:showCatName val="0"/>
          <c:showSerName val="0"/>
          <c:showPercent val="0"/>
          <c:showBubbleSize val="0"/>
        </c:dLbls>
        <c:marker val="1"/>
        <c:smooth val="0"/>
        <c:axId val="121561472"/>
        <c:axId val="121563392"/>
      </c:lineChart>
      <c:catAx>
        <c:axId val="121561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63392"/>
        <c:crosses val="autoZero"/>
        <c:auto val="1"/>
        <c:lblAlgn val="ctr"/>
        <c:lblOffset val="100"/>
        <c:tickLblSkip val="1"/>
        <c:tickMarkSkip val="1"/>
        <c:noMultiLvlLbl val="0"/>
      </c:catAx>
      <c:valAx>
        <c:axId val="1215633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6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-1.82</c:v>
                </c:pt>
                <c:pt idx="1">
                  <c:v>3.88</c:v>
                </c:pt>
                <c:pt idx="2">
                  <c:v>7.09</c:v>
                </c:pt>
                <c:pt idx="3">
                  <c:v>7.21</c:v>
                </c:pt>
                <c:pt idx="4">
                  <c:v>7.43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1.97</c:v>
                </c:pt>
                <c:pt idx="3">
                  <c:v>5.52</c:v>
                </c:pt>
                <c:pt idx="4">
                  <c:v>6.15</c:v>
                </c:pt>
              </c:numCache>
            </c:numRef>
          </c:val>
        </c:ser>
        <c:dLbls>
          <c:showLegendKey val="0"/>
          <c:showVal val="0"/>
          <c:showCatName val="0"/>
          <c:showSerName val="0"/>
          <c:showPercent val="0"/>
          <c:showBubbleSize val="0"/>
        </c:dLbls>
        <c:gapWidth val="250"/>
        <c:overlap val="100"/>
        <c:axId val="131596288"/>
        <c:axId val="13159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8.51</c:v>
                </c:pt>
                <c:pt idx="1">
                  <c:v>7.38</c:v>
                </c:pt>
                <c:pt idx="2">
                  <c:v>5.4</c:v>
                </c:pt>
                <c:pt idx="3">
                  <c:v>3.96</c:v>
                </c:pt>
                <c:pt idx="4">
                  <c:v>1.25</c:v>
                </c:pt>
              </c:numCache>
            </c:numRef>
          </c:val>
          <c:smooth val="0"/>
        </c:ser>
        <c:dLbls>
          <c:showLegendKey val="0"/>
          <c:showVal val="0"/>
          <c:showCatName val="0"/>
          <c:showSerName val="0"/>
          <c:showPercent val="0"/>
          <c:showBubbleSize val="0"/>
        </c:dLbls>
        <c:marker val="1"/>
        <c:smooth val="0"/>
        <c:axId val="131596288"/>
        <c:axId val="131598208"/>
      </c:lineChart>
      <c:catAx>
        <c:axId val="1315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598208"/>
        <c:crosses val="autoZero"/>
        <c:auto val="1"/>
        <c:lblAlgn val="ctr"/>
        <c:lblOffset val="100"/>
        <c:tickLblSkip val="1"/>
        <c:tickMarkSkip val="1"/>
        <c:noMultiLvlLbl val="0"/>
      </c:catAx>
      <c:valAx>
        <c:axId val="13159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9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0.01</c:v>
                </c:pt>
                <c:pt idx="7">
                  <c:v>#N/A</c:v>
                </c:pt>
                <c:pt idx="8">
                  <c:v>#N/A</c:v>
                </c:pt>
                <c:pt idx="9">
                  <c:v>0</c:v>
                </c:pt>
              </c:numCache>
            </c:numRef>
          </c:val>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0.28999999999999998</c:v>
                </c:pt>
                <c:pt idx="4">
                  <c:v>#N/A</c:v>
                </c:pt>
                <c:pt idx="5">
                  <c:v>0.12</c:v>
                </c:pt>
                <c:pt idx="6">
                  <c:v>#N/A</c:v>
                </c:pt>
                <c:pt idx="7">
                  <c:v>0.27</c:v>
                </c:pt>
                <c:pt idx="8">
                  <c:v>#N/A</c:v>
                </c:pt>
                <c:pt idx="9">
                  <c:v>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1.81</c:v>
                </c:pt>
                <c:pt idx="1">
                  <c:v>#N/A</c:v>
                </c:pt>
                <c:pt idx="2">
                  <c:v>#N/A</c:v>
                </c:pt>
                <c:pt idx="3">
                  <c:v>3.88</c:v>
                </c:pt>
                <c:pt idx="4">
                  <c:v>#N/A</c:v>
                </c:pt>
                <c:pt idx="5">
                  <c:v>7.08</c:v>
                </c:pt>
                <c:pt idx="6">
                  <c:v>#N/A</c:v>
                </c:pt>
                <c:pt idx="7">
                  <c:v>7.21</c:v>
                </c:pt>
                <c:pt idx="8">
                  <c:v>#N/A</c:v>
                </c:pt>
                <c:pt idx="9">
                  <c:v>7.42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5.0599999999999996</c:v>
                </c:pt>
                <c:pt idx="2">
                  <c:v>#N/A</c:v>
                </c:pt>
                <c:pt idx="3">
                  <c:v>7.19</c:v>
                </c:pt>
                <c:pt idx="4">
                  <c:v>#N/A</c:v>
                </c:pt>
                <c:pt idx="5">
                  <c:v>8.3699999999999992</c:v>
                </c:pt>
                <c:pt idx="6">
                  <c:v>#N/A</c:v>
                </c:pt>
                <c:pt idx="7">
                  <c:v>9.1300000000000008</c:v>
                </c:pt>
                <c:pt idx="8">
                  <c:v>#N/A</c:v>
                </c:pt>
                <c:pt idx="9">
                  <c:v>8.83</c:v>
                </c:pt>
              </c:numCache>
            </c:numRef>
          </c:val>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1.49</c:v>
                </c:pt>
                <c:pt idx="1">
                  <c:v>#N/A</c:v>
                </c:pt>
                <c:pt idx="2">
                  <c:v>2.2599999999999998</c:v>
                </c:pt>
                <c:pt idx="3">
                  <c:v>#N/A</c:v>
                </c:pt>
                <c:pt idx="4">
                  <c:v>3.57</c:v>
                </c:pt>
                <c:pt idx="5">
                  <c:v>#N/A</c:v>
                </c:pt>
                <c:pt idx="6">
                  <c:v>4.4800000000000004</c:v>
                </c:pt>
                <c:pt idx="7">
                  <c:v>#N/A</c:v>
                </c:pt>
                <c:pt idx="8">
                  <c:v>5.61</c:v>
                </c:pt>
                <c:pt idx="9">
                  <c:v>#N/A</c:v>
                </c:pt>
              </c:numCache>
            </c:numRef>
          </c:val>
        </c:ser>
        <c:dLbls>
          <c:showLegendKey val="0"/>
          <c:showVal val="0"/>
          <c:showCatName val="0"/>
          <c:showSerName val="0"/>
          <c:showPercent val="0"/>
          <c:showBubbleSize val="0"/>
        </c:dLbls>
        <c:gapWidth val="150"/>
        <c:overlap val="100"/>
        <c:axId val="131765760"/>
        <c:axId val="131767296"/>
      </c:barChart>
      <c:catAx>
        <c:axId val="13176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67296"/>
        <c:crosses val="autoZero"/>
        <c:auto val="1"/>
        <c:lblAlgn val="ctr"/>
        <c:lblOffset val="100"/>
        <c:tickLblSkip val="1"/>
        <c:tickMarkSkip val="1"/>
        <c:noMultiLvlLbl val="0"/>
      </c:catAx>
      <c:valAx>
        <c:axId val="13176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6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1890</c:v>
                </c:pt>
                <c:pt idx="5">
                  <c:v>1858</c:v>
                </c:pt>
                <c:pt idx="8">
                  <c:v>1799</c:v>
                </c:pt>
                <c:pt idx="11">
                  <c:v>1702</c:v>
                </c:pt>
                <c:pt idx="14">
                  <c:v>1633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60</c:v>
                </c:pt>
                <c:pt idx="3">
                  <c:v>56</c:v>
                </c:pt>
                <c:pt idx="6">
                  <c:v>52</c:v>
                </c:pt>
                <c:pt idx="9">
                  <c:v>23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121</c:v>
                </c:pt>
                <c:pt idx="3">
                  <c:v>122</c:v>
                </c:pt>
                <c:pt idx="6">
                  <c:v>120</c:v>
                </c:pt>
                <c:pt idx="9">
                  <c:v>116</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378</c:v>
                </c:pt>
                <c:pt idx="3">
                  <c:v>391</c:v>
                </c:pt>
                <c:pt idx="6">
                  <c:v>375</c:v>
                </c:pt>
                <c:pt idx="9">
                  <c:v>375</c:v>
                </c:pt>
                <c:pt idx="12">
                  <c:v>372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2444</c:v>
                </c:pt>
                <c:pt idx="3">
                  <c:v>2321</c:v>
                </c:pt>
                <c:pt idx="6">
                  <c:v>2236</c:v>
                </c:pt>
                <c:pt idx="9">
                  <c:v>2228</c:v>
                </c:pt>
                <c:pt idx="12">
                  <c:v>2133</c:v>
                </c:pt>
              </c:numCache>
            </c:numRef>
          </c:val>
        </c:ser>
        <c:dLbls>
          <c:showLegendKey val="0"/>
          <c:showVal val="0"/>
          <c:showCatName val="0"/>
          <c:showSerName val="0"/>
          <c:showPercent val="0"/>
          <c:showBubbleSize val="0"/>
        </c:dLbls>
        <c:gapWidth val="100"/>
        <c:overlap val="100"/>
        <c:axId val="121641984"/>
        <c:axId val="12164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1114</c:v>
                </c:pt>
                <c:pt idx="2">
                  <c:v>#N/A</c:v>
                </c:pt>
                <c:pt idx="3">
                  <c:v>#N/A</c:v>
                </c:pt>
                <c:pt idx="4">
                  <c:v>1032</c:v>
                </c:pt>
                <c:pt idx="5">
                  <c:v>#N/A</c:v>
                </c:pt>
                <c:pt idx="6">
                  <c:v>#N/A</c:v>
                </c:pt>
                <c:pt idx="7">
                  <c:v>984</c:v>
                </c:pt>
                <c:pt idx="8">
                  <c:v>#N/A</c:v>
                </c:pt>
                <c:pt idx="9">
                  <c:v>#N/A</c:v>
                </c:pt>
                <c:pt idx="10">
                  <c:v>1040</c:v>
                </c:pt>
                <c:pt idx="11">
                  <c:v>#N/A</c:v>
                </c:pt>
                <c:pt idx="12">
                  <c:v>#N/A</c:v>
                </c:pt>
                <c:pt idx="13">
                  <c:v>986</c:v>
                </c:pt>
                <c:pt idx="14">
                  <c:v>#N/A</c:v>
                </c:pt>
              </c:numCache>
            </c:numRef>
          </c:val>
          <c:smooth val="0"/>
        </c:ser>
        <c:dLbls>
          <c:showLegendKey val="0"/>
          <c:showVal val="0"/>
          <c:showCatName val="0"/>
          <c:showSerName val="0"/>
          <c:showPercent val="0"/>
          <c:showBubbleSize val="0"/>
        </c:dLbls>
        <c:marker val="1"/>
        <c:smooth val="0"/>
        <c:axId val="121641984"/>
        <c:axId val="121648256"/>
      </c:lineChart>
      <c:catAx>
        <c:axId val="12164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48256"/>
        <c:crosses val="autoZero"/>
        <c:auto val="1"/>
        <c:lblAlgn val="ctr"/>
        <c:lblOffset val="100"/>
        <c:tickLblSkip val="1"/>
        <c:tickMarkSkip val="1"/>
        <c:noMultiLvlLbl val="0"/>
      </c:catAx>
      <c:valAx>
        <c:axId val="1216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4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13691</c:v>
                </c:pt>
                <c:pt idx="5">
                  <c:v>13091</c:v>
                </c:pt>
                <c:pt idx="8">
                  <c:v>12851</c:v>
                </c:pt>
                <c:pt idx="11">
                  <c:v>12485</c:v>
                </c:pt>
                <c:pt idx="14">
                  <c:v>12058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2570</c:v>
                </c:pt>
                <c:pt idx="5">
                  <c:v>2420</c:v>
                </c:pt>
                <c:pt idx="8">
                  <c:v>2264</c:v>
                </c:pt>
                <c:pt idx="11">
                  <c:v>1854</c:v>
                </c:pt>
                <c:pt idx="14">
                  <c:v>1501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1424</c:v>
                </c:pt>
                <c:pt idx="5">
                  <c:v>1711</c:v>
                </c:pt>
                <c:pt idx="8">
                  <c:v>2527</c:v>
                </c:pt>
                <c:pt idx="11">
                  <c:v>2975</c:v>
                </c:pt>
                <c:pt idx="14">
                  <c:v>2842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1463</c:v>
                </c:pt>
                <c:pt idx="3">
                  <c:v>1271</c:v>
                </c:pt>
                <c:pt idx="6">
                  <c:v>1072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2863</c:v>
                </c:pt>
                <c:pt idx="3">
                  <c:v>2797</c:v>
                </c:pt>
                <c:pt idx="6">
                  <c:v>2862</c:v>
                </c:pt>
                <c:pt idx="9">
                  <c:v>2661</c:v>
                </c:pt>
                <c:pt idx="12">
                  <c:v>2598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697</c:v>
                </c:pt>
                <c:pt idx="3">
                  <c:v>587</c:v>
                </c:pt>
                <c:pt idx="6">
                  <c:v>481</c:v>
                </c:pt>
                <c:pt idx="9">
                  <c:v>375</c:v>
                </c:pt>
                <c:pt idx="12">
                  <c:v>303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5626</c:v>
                </c:pt>
                <c:pt idx="3">
                  <c:v>4711</c:v>
                </c:pt>
                <c:pt idx="6">
                  <c:v>4564</c:v>
                </c:pt>
                <c:pt idx="9">
                  <c:v>4491</c:v>
                </c:pt>
                <c:pt idx="12">
                  <c:v>4315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1255</c:v>
                </c:pt>
                <c:pt idx="3">
                  <c:v>1255</c:v>
                </c:pt>
                <c:pt idx="6">
                  <c:v>1255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20802</c:v>
                </c:pt>
                <c:pt idx="3">
                  <c:v>19301</c:v>
                </c:pt>
                <c:pt idx="6">
                  <c:v>18013</c:v>
                </c:pt>
                <c:pt idx="9">
                  <c:v>19423</c:v>
                </c:pt>
                <c:pt idx="12">
                  <c:v>18713</c:v>
                </c:pt>
              </c:numCache>
            </c:numRef>
          </c:val>
        </c:ser>
        <c:dLbls>
          <c:showLegendKey val="0"/>
          <c:showVal val="0"/>
          <c:showCatName val="0"/>
          <c:showSerName val="0"/>
          <c:showPercent val="0"/>
          <c:showBubbleSize val="0"/>
        </c:dLbls>
        <c:gapWidth val="100"/>
        <c:overlap val="100"/>
        <c:axId val="138776576"/>
        <c:axId val="138778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15022</c:v>
                </c:pt>
                <c:pt idx="2">
                  <c:v>#N/A</c:v>
                </c:pt>
                <c:pt idx="3">
                  <c:v>#N/A</c:v>
                </c:pt>
                <c:pt idx="4">
                  <c:v>12700</c:v>
                </c:pt>
                <c:pt idx="5">
                  <c:v>#N/A</c:v>
                </c:pt>
                <c:pt idx="6">
                  <c:v>#N/A</c:v>
                </c:pt>
                <c:pt idx="7">
                  <c:v>10604</c:v>
                </c:pt>
                <c:pt idx="8">
                  <c:v>#N/A</c:v>
                </c:pt>
                <c:pt idx="9">
                  <c:v>#N/A</c:v>
                </c:pt>
                <c:pt idx="10">
                  <c:v>9636</c:v>
                </c:pt>
                <c:pt idx="11">
                  <c:v>#N/A</c:v>
                </c:pt>
                <c:pt idx="12">
                  <c:v>#N/A</c:v>
                </c:pt>
                <c:pt idx="13">
                  <c:v>9528</c:v>
                </c:pt>
                <c:pt idx="14">
                  <c:v>#N/A</c:v>
                </c:pt>
              </c:numCache>
            </c:numRef>
          </c:val>
          <c:smooth val="0"/>
        </c:ser>
        <c:dLbls>
          <c:showLegendKey val="0"/>
          <c:showVal val="0"/>
          <c:showCatName val="0"/>
          <c:showSerName val="0"/>
          <c:showPercent val="0"/>
          <c:showBubbleSize val="0"/>
        </c:dLbls>
        <c:marker val="1"/>
        <c:smooth val="0"/>
        <c:axId val="138776576"/>
        <c:axId val="138778496"/>
      </c:lineChart>
      <c:catAx>
        <c:axId val="1387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778496"/>
        <c:crosses val="autoZero"/>
        <c:auto val="1"/>
        <c:lblAlgn val="ctr"/>
        <c:lblOffset val="100"/>
        <c:tickLblSkip val="1"/>
        <c:tickMarkSkip val="1"/>
        <c:noMultiLvlLbl val="0"/>
      </c:catAx>
      <c:valAx>
        <c:axId val="13877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27,979
27,766
60.58
14,904,917
14,265,496
570,373
7,679,862
18,712,825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150.8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市内に大規模な事業所等が少ないこと及び人口減少や高齢化等により税収が減少傾向にあること等から財政力基盤が脆弱な状態となっている。</a:t>
          </a:r>
          <a:endParaRPr kumimoji="1" lang="en-US" altLang="ja-JP" sz="1400">
            <a:latin typeface="ＭＳ Ｐゴシック"/>
          </a:endParaRPr>
        </a:p>
        <a:p>
          <a:r>
            <a:rPr kumimoji="1" lang="ja-JP" altLang="en-US" sz="1400">
              <a:latin typeface="ＭＳ Ｐゴシック"/>
            </a:rPr>
            <a:t>今後も市税の徴収強化等による歳入の確保や経常経費の削減等に努め、強固な財政基盤の構築を目指す。</a:t>
          </a:r>
          <a:endParaRPr kumimoji="1" lang="en-US" altLang="ja-JP" sz="1400">
            <a:latin typeface="ＭＳ Ｐゴシック"/>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7" name="直線コネクタ 66"/>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0" name="直線コネクタ 69"/>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3" name="直線コネクタ 72"/>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6" name="直線コネクタ 75"/>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7"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4" name="円/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a:latin typeface="ＭＳ Ｐゴシック"/>
            </a:rPr>
            <a:t>歳入においては人口減及び高齢化等による地方税の減や普通交付税の減により経常一般財源が減少傾向にあり、歳出においては財政健全化計画の終了に伴う職員給与の復元により人件費にかかる経常一般財源が増加したこと等による。</a:t>
          </a:r>
          <a:r>
            <a:rPr kumimoji="1" lang="ja-JP" altLang="ja-JP" sz="1400">
              <a:solidFill>
                <a:schemeClr val="dk1"/>
              </a:solidFill>
              <a:latin typeface="+mn-lt"/>
              <a:ea typeface="+mn-ea"/>
              <a:cs typeface="+mn-cs"/>
            </a:rPr>
            <a:t>今後も、経常一般財源の確保と経常経費の削減に努める。</a:t>
          </a:r>
          <a:endParaRPr kumimoji="1" lang="en-US"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37556</xdr:rowOff>
    </xdr:from>
    <xdr:to>
      <xdr:col>7</xdr:col>
      <xdr:colOff>152400</xdr:colOff>
      <xdr:row>62</xdr:row>
      <xdr:rowOff>137523</xdr:rowOff>
    </xdr:to>
    <xdr:cxnSp macro="">
      <xdr:nvCxnSpPr>
        <xdr:cNvPr id="132" name="直線コネクタ 131"/>
        <xdr:cNvCxnSpPr/>
      </xdr:nvCxnSpPr>
      <xdr:spPr>
        <a:xfrm>
          <a:off x="4114800" y="10667456"/>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26307</xdr:rowOff>
    </xdr:from>
    <xdr:to>
      <xdr:col>6</xdr:col>
      <xdr:colOff>0</xdr:colOff>
      <xdr:row>62</xdr:row>
      <xdr:rowOff>37556</xdr:rowOff>
    </xdr:to>
    <xdr:cxnSp macro="">
      <xdr:nvCxnSpPr>
        <xdr:cNvPr id="135" name="直線コネクタ 134"/>
        <xdr:cNvCxnSpPr/>
      </xdr:nvCxnSpPr>
      <xdr:spPr>
        <a:xfrm>
          <a:off x="3225800" y="10484757"/>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2177</xdr:rowOff>
    </xdr:from>
    <xdr:to>
      <xdr:col>4</xdr:col>
      <xdr:colOff>482600</xdr:colOff>
      <xdr:row>61</xdr:row>
      <xdr:rowOff>26307</xdr:rowOff>
    </xdr:to>
    <xdr:cxnSp macro="">
      <xdr:nvCxnSpPr>
        <xdr:cNvPr id="138" name="直線コネクタ 137"/>
        <xdr:cNvCxnSpPr/>
      </xdr:nvCxnSpPr>
      <xdr:spPr>
        <a:xfrm>
          <a:off x="2336800" y="104606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142603</xdr:rowOff>
    </xdr:from>
    <xdr:to>
      <xdr:col>3</xdr:col>
      <xdr:colOff>279400</xdr:colOff>
      <xdr:row>61</xdr:row>
      <xdr:rowOff>2177</xdr:rowOff>
    </xdr:to>
    <xdr:cxnSp macro="">
      <xdr:nvCxnSpPr>
        <xdr:cNvPr id="141" name="直線コネクタ 140"/>
        <xdr:cNvCxnSpPr/>
      </xdr:nvCxnSpPr>
      <xdr:spPr>
        <a:xfrm>
          <a:off x="1447800" y="104296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86723</xdr:rowOff>
    </xdr:from>
    <xdr:to>
      <xdr:col>7</xdr:col>
      <xdr:colOff>203200</xdr:colOff>
      <xdr:row>63</xdr:row>
      <xdr:rowOff>16873</xdr:rowOff>
    </xdr:to>
    <xdr:sp macro="" textlink="">
      <xdr:nvSpPr>
        <xdr:cNvPr id="151" name="円/楕円 150"/>
        <xdr:cNvSpPr/>
      </xdr:nvSpPr>
      <xdr:spPr>
        <a:xfrm>
          <a:off x="4902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58800</xdr:rowOff>
    </xdr:from>
    <xdr:ext cx="762000" cy="259045"/>
    <xdr:sp macro="" textlink="">
      <xdr:nvSpPr>
        <xdr:cNvPr id="152" name="財政構造の弾力性該当値テキスト"/>
        <xdr:cNvSpPr txBox="1"/>
      </xdr:nvSpPr>
      <xdr:spPr>
        <a:xfrm>
          <a:off x="5041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158206</xdr:rowOff>
    </xdr:from>
    <xdr:to>
      <xdr:col>6</xdr:col>
      <xdr:colOff>50800</xdr:colOff>
      <xdr:row>62</xdr:row>
      <xdr:rowOff>88356</xdr:rowOff>
    </xdr:to>
    <xdr:sp macro="" textlink="">
      <xdr:nvSpPr>
        <xdr:cNvPr id="153" name="円/楕円 152"/>
        <xdr:cNvSpPr/>
      </xdr:nvSpPr>
      <xdr:spPr>
        <a:xfrm>
          <a:off x="4064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73133</xdr:rowOff>
    </xdr:from>
    <xdr:ext cx="736600" cy="259045"/>
    <xdr:sp macro="" textlink="">
      <xdr:nvSpPr>
        <xdr:cNvPr id="154" name="テキスト ボックス 153"/>
        <xdr:cNvSpPr txBox="1"/>
      </xdr:nvSpPr>
      <xdr:spPr>
        <a:xfrm>
          <a:off x="3733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146957</xdr:rowOff>
    </xdr:from>
    <xdr:to>
      <xdr:col>4</xdr:col>
      <xdr:colOff>533400</xdr:colOff>
      <xdr:row>61</xdr:row>
      <xdr:rowOff>77107</xdr:rowOff>
    </xdr:to>
    <xdr:sp macro="" textlink="">
      <xdr:nvSpPr>
        <xdr:cNvPr id="155" name="円/楕円 154"/>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61884</xdr:rowOff>
    </xdr:from>
    <xdr:ext cx="762000" cy="259045"/>
    <xdr:sp macro="" textlink="">
      <xdr:nvSpPr>
        <xdr:cNvPr id="156" name="テキスト ボックス 155"/>
        <xdr:cNvSpPr txBox="1"/>
      </xdr:nvSpPr>
      <xdr:spPr>
        <a:xfrm>
          <a:off x="2844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122827</xdr:rowOff>
    </xdr:from>
    <xdr:to>
      <xdr:col>3</xdr:col>
      <xdr:colOff>330200</xdr:colOff>
      <xdr:row>61</xdr:row>
      <xdr:rowOff>52977</xdr:rowOff>
    </xdr:to>
    <xdr:sp macro="" textlink="">
      <xdr:nvSpPr>
        <xdr:cNvPr id="157" name="円/楕円 156"/>
        <xdr:cNvSpPr/>
      </xdr:nvSpPr>
      <xdr:spPr>
        <a:xfrm>
          <a:off x="2286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37754</xdr:rowOff>
    </xdr:from>
    <xdr:ext cx="762000" cy="259045"/>
    <xdr:sp macro="" textlink="">
      <xdr:nvSpPr>
        <xdr:cNvPr id="158" name="テキスト ボックス 157"/>
        <xdr:cNvSpPr txBox="1"/>
      </xdr:nvSpPr>
      <xdr:spPr>
        <a:xfrm>
          <a:off x="1955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91803</xdr:rowOff>
    </xdr:from>
    <xdr:to>
      <xdr:col>2</xdr:col>
      <xdr:colOff>127000</xdr:colOff>
      <xdr:row>61</xdr:row>
      <xdr:rowOff>21953</xdr:rowOff>
    </xdr:to>
    <xdr:sp macro="" textlink="">
      <xdr:nvSpPr>
        <xdr:cNvPr id="159" name="円/楕円 158"/>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6730</xdr:rowOff>
    </xdr:from>
    <xdr:ext cx="762000" cy="259045"/>
    <xdr:sp macro="" textlink="">
      <xdr:nvSpPr>
        <xdr:cNvPr id="160" name="テキスト ボックス 159"/>
        <xdr:cNvSpPr txBox="1"/>
      </xdr:nvSpPr>
      <xdr:spPr>
        <a:xfrm>
          <a:off x="1066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年度より財政健全化計画の実施期間を終了しており、それに伴い計画実施の一環としておこなっていた職員給与の１０％カットも終了したこと等から、人件費が</a:t>
          </a:r>
          <a:r>
            <a:rPr kumimoji="1" lang="en-US" altLang="ja-JP" sz="1400">
              <a:latin typeface="ＭＳ Ｐゴシック"/>
            </a:rPr>
            <a:t>H25</a:t>
          </a:r>
          <a:r>
            <a:rPr kumimoji="1" lang="ja-JP" altLang="en-US" sz="1400">
              <a:latin typeface="ＭＳ Ｐゴシック"/>
            </a:rPr>
            <a:t>年度よりも上がっている。また本市は地理的・社会定要因により人口一人当たりの施設数等が多く、それらの修繕費等による物件費が増加している。今後施設の集約化等により施設数の削減を目指す。</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149611</xdr:rowOff>
    </xdr:from>
    <xdr:to>
      <xdr:col>7</xdr:col>
      <xdr:colOff>152400</xdr:colOff>
      <xdr:row>82</xdr:row>
      <xdr:rowOff>164351</xdr:rowOff>
    </xdr:to>
    <xdr:cxnSp macro="">
      <xdr:nvCxnSpPr>
        <xdr:cNvPr id="192" name="直線コネクタ 191"/>
        <xdr:cNvCxnSpPr/>
      </xdr:nvCxnSpPr>
      <xdr:spPr>
        <a:xfrm>
          <a:off x="4114800" y="14208511"/>
          <a:ext cx="8382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149128</xdr:rowOff>
    </xdr:from>
    <xdr:ext cx="762000" cy="259045"/>
    <xdr:sp macro="" textlink="">
      <xdr:nvSpPr>
        <xdr:cNvPr id="193" name="人件費・物件費等の状況平均値テキスト"/>
        <xdr:cNvSpPr txBox="1"/>
      </xdr:nvSpPr>
      <xdr:spPr>
        <a:xfrm>
          <a:off x="5041900" y="1420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118822</xdr:rowOff>
    </xdr:from>
    <xdr:to>
      <xdr:col>6</xdr:col>
      <xdr:colOff>0</xdr:colOff>
      <xdr:row>82</xdr:row>
      <xdr:rowOff>149611</xdr:rowOff>
    </xdr:to>
    <xdr:cxnSp macro="">
      <xdr:nvCxnSpPr>
        <xdr:cNvPr id="195" name="直線コネクタ 194"/>
        <xdr:cNvCxnSpPr/>
      </xdr:nvCxnSpPr>
      <xdr:spPr>
        <a:xfrm>
          <a:off x="3225800" y="14177722"/>
          <a:ext cx="889000" cy="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118822</xdr:rowOff>
    </xdr:from>
    <xdr:to>
      <xdr:col>4</xdr:col>
      <xdr:colOff>482600</xdr:colOff>
      <xdr:row>82</xdr:row>
      <xdr:rowOff>121093</xdr:rowOff>
    </xdr:to>
    <xdr:cxnSp macro="">
      <xdr:nvCxnSpPr>
        <xdr:cNvPr id="198" name="直線コネクタ 197"/>
        <xdr:cNvCxnSpPr/>
      </xdr:nvCxnSpPr>
      <xdr:spPr>
        <a:xfrm flipV="1">
          <a:off x="2336800" y="14177722"/>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108930</xdr:rowOff>
    </xdr:from>
    <xdr:to>
      <xdr:col>3</xdr:col>
      <xdr:colOff>279400</xdr:colOff>
      <xdr:row>82</xdr:row>
      <xdr:rowOff>121093</xdr:rowOff>
    </xdr:to>
    <xdr:cxnSp macro="">
      <xdr:nvCxnSpPr>
        <xdr:cNvPr id="201" name="直線コネクタ 200"/>
        <xdr:cNvCxnSpPr/>
      </xdr:nvCxnSpPr>
      <xdr:spPr>
        <a:xfrm>
          <a:off x="1447800" y="14167830"/>
          <a:ext cx="889000" cy="1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113551</xdr:rowOff>
    </xdr:from>
    <xdr:to>
      <xdr:col>7</xdr:col>
      <xdr:colOff>203200</xdr:colOff>
      <xdr:row>83</xdr:row>
      <xdr:rowOff>43701</xdr:rowOff>
    </xdr:to>
    <xdr:sp macro="" textlink="">
      <xdr:nvSpPr>
        <xdr:cNvPr id="211" name="円/楕円 210"/>
        <xdr:cNvSpPr/>
      </xdr:nvSpPr>
      <xdr:spPr>
        <a:xfrm>
          <a:off x="4902200" y="141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34828</xdr:rowOff>
    </xdr:from>
    <xdr:ext cx="762000" cy="259045"/>
    <xdr:sp macro="" textlink="">
      <xdr:nvSpPr>
        <xdr:cNvPr id="212" name="人件費・物件費等の状況該当値テキスト"/>
        <xdr:cNvSpPr txBox="1"/>
      </xdr:nvSpPr>
      <xdr:spPr>
        <a:xfrm>
          <a:off x="5041900" y="1409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98811</xdr:rowOff>
    </xdr:from>
    <xdr:to>
      <xdr:col>6</xdr:col>
      <xdr:colOff>50800</xdr:colOff>
      <xdr:row>83</xdr:row>
      <xdr:rowOff>28961</xdr:rowOff>
    </xdr:to>
    <xdr:sp macro="" textlink="">
      <xdr:nvSpPr>
        <xdr:cNvPr id="213" name="円/楕円 212"/>
        <xdr:cNvSpPr/>
      </xdr:nvSpPr>
      <xdr:spPr>
        <a:xfrm>
          <a:off x="4064000" y="141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39138</xdr:rowOff>
    </xdr:from>
    <xdr:ext cx="736600" cy="259045"/>
    <xdr:sp macro="" textlink="">
      <xdr:nvSpPr>
        <xdr:cNvPr id="214" name="テキスト ボックス 213"/>
        <xdr:cNvSpPr txBox="1"/>
      </xdr:nvSpPr>
      <xdr:spPr>
        <a:xfrm>
          <a:off x="3733800" y="1392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68022</xdr:rowOff>
    </xdr:from>
    <xdr:to>
      <xdr:col>4</xdr:col>
      <xdr:colOff>533400</xdr:colOff>
      <xdr:row>82</xdr:row>
      <xdr:rowOff>169622</xdr:rowOff>
    </xdr:to>
    <xdr:sp macro="" textlink="">
      <xdr:nvSpPr>
        <xdr:cNvPr id="215" name="円/楕円 214"/>
        <xdr:cNvSpPr/>
      </xdr:nvSpPr>
      <xdr:spPr>
        <a:xfrm>
          <a:off x="3175000" y="141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8349</xdr:rowOff>
    </xdr:from>
    <xdr:ext cx="762000" cy="259045"/>
    <xdr:sp macro="" textlink="">
      <xdr:nvSpPr>
        <xdr:cNvPr id="216" name="テキスト ボックス 215"/>
        <xdr:cNvSpPr txBox="1"/>
      </xdr:nvSpPr>
      <xdr:spPr>
        <a:xfrm>
          <a:off x="2844800" y="1389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70293</xdr:rowOff>
    </xdr:from>
    <xdr:to>
      <xdr:col>3</xdr:col>
      <xdr:colOff>330200</xdr:colOff>
      <xdr:row>83</xdr:row>
      <xdr:rowOff>443</xdr:rowOff>
    </xdr:to>
    <xdr:sp macro="" textlink="">
      <xdr:nvSpPr>
        <xdr:cNvPr id="217" name="円/楕円 216"/>
        <xdr:cNvSpPr/>
      </xdr:nvSpPr>
      <xdr:spPr>
        <a:xfrm>
          <a:off x="2286000" y="141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10620</xdr:rowOff>
    </xdr:from>
    <xdr:ext cx="762000" cy="259045"/>
    <xdr:sp macro="" textlink="">
      <xdr:nvSpPr>
        <xdr:cNvPr id="218" name="テキスト ボックス 217"/>
        <xdr:cNvSpPr txBox="1"/>
      </xdr:nvSpPr>
      <xdr:spPr>
        <a:xfrm>
          <a:off x="1955800" y="1389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58130</xdr:rowOff>
    </xdr:from>
    <xdr:to>
      <xdr:col>2</xdr:col>
      <xdr:colOff>127000</xdr:colOff>
      <xdr:row>82</xdr:row>
      <xdr:rowOff>159730</xdr:rowOff>
    </xdr:to>
    <xdr:sp macro="" textlink="">
      <xdr:nvSpPr>
        <xdr:cNvPr id="219" name="円/楕円 218"/>
        <xdr:cNvSpPr/>
      </xdr:nvSpPr>
      <xdr:spPr>
        <a:xfrm>
          <a:off x="1397000" y="141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169907</xdr:rowOff>
    </xdr:from>
    <xdr:ext cx="762000" cy="259045"/>
    <xdr:sp macro="" textlink="">
      <xdr:nvSpPr>
        <xdr:cNvPr id="220" name="テキスト ボックス 219"/>
        <xdr:cNvSpPr txBox="1"/>
      </xdr:nvSpPr>
      <xdr:spPr>
        <a:xfrm>
          <a:off x="1066800" y="138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年度より財政健全化計画に基づいて実施していた職員給料の</a:t>
          </a:r>
          <a:r>
            <a:rPr kumimoji="1" lang="en-US" altLang="ja-JP" sz="1400">
              <a:latin typeface="ＭＳ Ｐゴシック"/>
            </a:rPr>
            <a:t>3</a:t>
          </a:r>
          <a:r>
            <a:rPr kumimoji="1" lang="ja-JP" altLang="en-US" sz="1400">
              <a:latin typeface="ＭＳ Ｐゴシック"/>
            </a:rPr>
            <a:t>％カット分を復元したことにより</a:t>
          </a:r>
          <a:r>
            <a:rPr kumimoji="1" lang="en-US" altLang="ja-JP" sz="1400">
              <a:latin typeface="ＭＳ Ｐゴシック"/>
            </a:rPr>
            <a:t>H25</a:t>
          </a:r>
          <a:r>
            <a:rPr kumimoji="1" lang="ja-JP" altLang="en-US" sz="1400">
              <a:latin typeface="ＭＳ Ｐゴシック"/>
            </a:rPr>
            <a:t>年度（</a:t>
          </a:r>
          <a:r>
            <a:rPr kumimoji="1" lang="en-US" altLang="ja-JP" sz="1400">
              <a:latin typeface="ＭＳ Ｐゴシック"/>
            </a:rPr>
            <a:t>H26</a:t>
          </a:r>
          <a:r>
            <a:rPr kumimoji="1" lang="ja-JP" altLang="en-US" sz="1400">
              <a:latin typeface="ＭＳ Ｐゴシック"/>
            </a:rPr>
            <a:t>年</a:t>
          </a:r>
          <a:r>
            <a:rPr kumimoji="1" lang="en-US" altLang="ja-JP" sz="1400">
              <a:latin typeface="ＭＳ Ｐゴシック"/>
            </a:rPr>
            <a:t>4</a:t>
          </a:r>
          <a:r>
            <a:rPr kumimoji="1" lang="ja-JP" altLang="en-US" sz="1400">
              <a:latin typeface="ＭＳ Ｐゴシック"/>
            </a:rPr>
            <a:t>月</a:t>
          </a:r>
          <a:r>
            <a:rPr kumimoji="1" lang="en-US" altLang="ja-JP" sz="1400">
              <a:latin typeface="ＭＳ Ｐゴシック"/>
            </a:rPr>
            <a:t>1</a:t>
          </a:r>
          <a:r>
            <a:rPr kumimoji="1" lang="ja-JP" altLang="en-US" sz="1400">
              <a:latin typeface="ＭＳ Ｐゴシック"/>
            </a:rPr>
            <a:t>日時点の給与により算出）より類似団体のラスパイレス指数を上回っている。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67818</xdr:rowOff>
    </xdr:to>
    <xdr:cxnSp macro="">
      <xdr:nvCxnSpPr>
        <xdr:cNvPr id="252" name="直線コネクタ 251"/>
        <xdr:cNvCxnSpPr/>
      </xdr:nvCxnSpPr>
      <xdr:spPr>
        <a:xfrm flipV="1">
          <a:off x="16179800" y="14793213"/>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67818</xdr:rowOff>
    </xdr:from>
    <xdr:to>
      <xdr:col>23</xdr:col>
      <xdr:colOff>406400</xdr:colOff>
      <xdr:row>87</xdr:row>
      <xdr:rowOff>147320</xdr:rowOff>
    </xdr:to>
    <xdr:cxnSp macro="">
      <xdr:nvCxnSpPr>
        <xdr:cNvPr id="255" name="直線コネクタ 254"/>
        <xdr:cNvCxnSpPr/>
      </xdr:nvCxnSpPr>
      <xdr:spPr>
        <a:xfrm flipV="1">
          <a:off x="15290800" y="1481251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128015</xdr:rowOff>
    </xdr:from>
    <xdr:to>
      <xdr:col>22</xdr:col>
      <xdr:colOff>203200</xdr:colOff>
      <xdr:row>87</xdr:row>
      <xdr:rowOff>147320</xdr:rowOff>
    </xdr:to>
    <xdr:cxnSp macro="">
      <xdr:nvCxnSpPr>
        <xdr:cNvPr id="258" name="直線コネクタ 257"/>
        <xdr:cNvCxnSpPr/>
      </xdr:nvCxnSpPr>
      <xdr:spPr>
        <a:xfrm>
          <a:off x="14401800" y="1504416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26924</xdr:rowOff>
    </xdr:from>
    <xdr:to>
      <xdr:col>21</xdr:col>
      <xdr:colOff>0</xdr:colOff>
      <xdr:row>87</xdr:row>
      <xdr:rowOff>128015</xdr:rowOff>
    </xdr:to>
    <xdr:cxnSp macro="">
      <xdr:nvCxnSpPr>
        <xdr:cNvPr id="261" name="直線コネクタ 260"/>
        <xdr:cNvCxnSpPr/>
      </xdr:nvCxnSpPr>
      <xdr:spPr>
        <a:xfrm>
          <a:off x="13512800" y="14600174"/>
          <a:ext cx="889000" cy="4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1" name="円/楕円 270"/>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2"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17018</xdr:rowOff>
    </xdr:from>
    <xdr:to>
      <xdr:col>23</xdr:col>
      <xdr:colOff>457200</xdr:colOff>
      <xdr:row>86</xdr:row>
      <xdr:rowOff>118618</xdr:rowOff>
    </xdr:to>
    <xdr:sp macro="" textlink="">
      <xdr:nvSpPr>
        <xdr:cNvPr id="273" name="円/楕円 272"/>
        <xdr:cNvSpPr/>
      </xdr:nvSpPr>
      <xdr:spPr>
        <a:xfrm>
          <a:off x="16129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103395</xdr:rowOff>
    </xdr:from>
    <xdr:ext cx="736600" cy="259045"/>
    <xdr:sp macro="" textlink="">
      <xdr:nvSpPr>
        <xdr:cNvPr id="274" name="テキスト ボックス 273"/>
        <xdr:cNvSpPr txBox="1"/>
      </xdr:nvSpPr>
      <xdr:spPr>
        <a:xfrm>
          <a:off x="15798800" y="1484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5" name="円/楕円 274"/>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76" name="テキスト ボックス 275"/>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77215</xdr:rowOff>
    </xdr:from>
    <xdr:to>
      <xdr:col>21</xdr:col>
      <xdr:colOff>50800</xdr:colOff>
      <xdr:row>88</xdr:row>
      <xdr:rowOff>7365</xdr:rowOff>
    </xdr:to>
    <xdr:sp macro="" textlink="">
      <xdr:nvSpPr>
        <xdr:cNvPr id="277" name="円/楕円 276"/>
        <xdr:cNvSpPr/>
      </xdr:nvSpPr>
      <xdr:spPr>
        <a:xfrm>
          <a:off x="14351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17542</xdr:rowOff>
    </xdr:from>
    <xdr:ext cx="762000" cy="259045"/>
    <xdr:sp macro="" textlink="">
      <xdr:nvSpPr>
        <xdr:cNvPr id="278" name="テキスト ボックス 277"/>
        <xdr:cNvSpPr txBox="1"/>
      </xdr:nvSpPr>
      <xdr:spPr>
        <a:xfrm>
          <a:off x="14020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79" name="円/楕円 278"/>
        <xdr:cNvSpPr/>
      </xdr:nvSpPr>
      <xdr:spPr>
        <a:xfrm>
          <a:off x="134620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80" name="テキスト ボックス 279"/>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財政健全化計画に基づき、</a:t>
          </a:r>
          <a:r>
            <a:rPr kumimoji="1" lang="ja-JP" altLang="ja-JP" sz="1400">
              <a:solidFill>
                <a:schemeClr val="dk1"/>
              </a:solidFill>
              <a:latin typeface="+mn-lt"/>
              <a:ea typeface="+mn-ea"/>
              <a:cs typeface="+mn-cs"/>
            </a:rPr>
            <a:t>職員数の削減を行い、嘱託職員を含めた総職員数を</a:t>
          </a:r>
          <a:r>
            <a:rPr kumimoji="1" lang="en-US" altLang="ja-JP" sz="1400">
              <a:solidFill>
                <a:schemeClr val="dk1"/>
              </a:solidFill>
              <a:latin typeface="+mn-lt"/>
              <a:ea typeface="+mn-ea"/>
              <a:cs typeface="+mn-cs"/>
            </a:rPr>
            <a:t>320</a:t>
          </a:r>
          <a:r>
            <a:rPr kumimoji="1" lang="ja-JP" altLang="ja-JP" sz="1400">
              <a:solidFill>
                <a:schemeClr val="dk1"/>
              </a:solidFill>
              <a:latin typeface="+mn-lt"/>
              <a:ea typeface="+mn-ea"/>
              <a:cs typeface="+mn-cs"/>
            </a:rPr>
            <a:t>名として、行政運営を行ってきた</a:t>
          </a:r>
          <a:r>
            <a:rPr kumimoji="1" lang="ja-JP" altLang="en-US" sz="1400">
              <a:solidFill>
                <a:schemeClr val="dk1"/>
              </a:solidFill>
              <a:latin typeface="+mn-lt"/>
              <a:ea typeface="+mn-ea"/>
              <a:cs typeface="+mn-cs"/>
            </a:rPr>
            <a:t>ものの</a:t>
          </a:r>
          <a:r>
            <a:rPr kumimoji="1" lang="en-US" altLang="ja-JP" sz="1400">
              <a:solidFill>
                <a:schemeClr val="dk1"/>
              </a:solidFill>
              <a:latin typeface="+mn-lt"/>
              <a:ea typeface="+mn-ea"/>
              <a:cs typeface="+mn-cs"/>
            </a:rPr>
            <a:t>H25</a:t>
          </a:r>
          <a:r>
            <a:rPr kumimoji="1" lang="ja-JP" altLang="en-US" sz="1400">
              <a:solidFill>
                <a:schemeClr val="dk1"/>
              </a:solidFill>
              <a:latin typeface="+mn-lt"/>
              <a:ea typeface="+mn-ea"/>
              <a:cs typeface="+mn-cs"/>
            </a:rPr>
            <a:t>年度より類似団体と比較して微増傾向にある。今後は</a:t>
          </a:r>
          <a:r>
            <a:rPr kumimoji="1" lang="ja-JP" altLang="ja-JP" sz="1400">
              <a:solidFill>
                <a:schemeClr val="dk1"/>
              </a:solidFill>
              <a:latin typeface="+mn-lt"/>
              <a:ea typeface="+mn-ea"/>
              <a:cs typeface="+mn-cs"/>
            </a:rPr>
            <a:t>、施設の統廃合や広域化も視野に入れ、計画的に人員配置を行っていく。</a:t>
          </a:r>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88114</xdr:rowOff>
    </xdr:to>
    <xdr:cxnSp macro="">
      <xdr:nvCxnSpPr>
        <xdr:cNvPr id="317" name="直線コネクタ 316"/>
        <xdr:cNvCxnSpPr/>
      </xdr:nvCxnSpPr>
      <xdr:spPr>
        <a:xfrm>
          <a:off x="16179800" y="1070192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13426</xdr:rowOff>
    </xdr:from>
    <xdr:to>
      <xdr:col>23</xdr:col>
      <xdr:colOff>406400</xdr:colOff>
      <xdr:row>62</xdr:row>
      <xdr:rowOff>72027</xdr:rowOff>
    </xdr:to>
    <xdr:cxnSp macro="">
      <xdr:nvCxnSpPr>
        <xdr:cNvPr id="320" name="直線コネクタ 319"/>
        <xdr:cNvCxnSpPr/>
      </xdr:nvCxnSpPr>
      <xdr:spPr>
        <a:xfrm>
          <a:off x="15290800" y="1064332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5383</xdr:rowOff>
    </xdr:from>
    <xdr:to>
      <xdr:col>22</xdr:col>
      <xdr:colOff>203200</xdr:colOff>
      <xdr:row>62</xdr:row>
      <xdr:rowOff>13426</xdr:rowOff>
    </xdr:to>
    <xdr:cxnSp macro="">
      <xdr:nvCxnSpPr>
        <xdr:cNvPr id="323" name="直線コネクタ 322"/>
        <xdr:cNvCxnSpPr/>
      </xdr:nvCxnSpPr>
      <xdr:spPr>
        <a:xfrm>
          <a:off x="14401800" y="1063528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3084</xdr:rowOff>
    </xdr:from>
    <xdr:to>
      <xdr:col>21</xdr:col>
      <xdr:colOff>0</xdr:colOff>
      <xdr:row>62</xdr:row>
      <xdr:rowOff>5383</xdr:rowOff>
    </xdr:to>
    <xdr:cxnSp macro="">
      <xdr:nvCxnSpPr>
        <xdr:cNvPr id="326" name="直線コネクタ 325"/>
        <xdr:cNvCxnSpPr/>
      </xdr:nvCxnSpPr>
      <xdr:spPr>
        <a:xfrm>
          <a:off x="13512800" y="1063298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37314</xdr:rowOff>
    </xdr:from>
    <xdr:to>
      <xdr:col>24</xdr:col>
      <xdr:colOff>609600</xdr:colOff>
      <xdr:row>62</xdr:row>
      <xdr:rowOff>138914</xdr:rowOff>
    </xdr:to>
    <xdr:sp macro="" textlink="">
      <xdr:nvSpPr>
        <xdr:cNvPr id="336" name="円/楕円 335"/>
        <xdr:cNvSpPr/>
      </xdr:nvSpPr>
      <xdr:spPr>
        <a:xfrm>
          <a:off x="169672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9391</xdr:rowOff>
    </xdr:from>
    <xdr:ext cx="762000" cy="259045"/>
    <xdr:sp macro="" textlink="">
      <xdr:nvSpPr>
        <xdr:cNvPr id="337" name="定員管理の状況該当値テキスト"/>
        <xdr:cNvSpPr txBox="1"/>
      </xdr:nvSpPr>
      <xdr:spPr>
        <a:xfrm>
          <a:off x="17106900" y="106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21227</xdr:rowOff>
    </xdr:from>
    <xdr:to>
      <xdr:col>23</xdr:col>
      <xdr:colOff>457200</xdr:colOff>
      <xdr:row>62</xdr:row>
      <xdr:rowOff>122827</xdr:rowOff>
    </xdr:to>
    <xdr:sp macro="" textlink="">
      <xdr:nvSpPr>
        <xdr:cNvPr id="338" name="円/楕円 337"/>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107604</xdr:rowOff>
    </xdr:from>
    <xdr:ext cx="736600" cy="259045"/>
    <xdr:sp macro="" textlink="">
      <xdr:nvSpPr>
        <xdr:cNvPr id="339" name="テキスト ボックス 338"/>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134076</xdr:rowOff>
    </xdr:from>
    <xdr:to>
      <xdr:col>22</xdr:col>
      <xdr:colOff>254000</xdr:colOff>
      <xdr:row>62</xdr:row>
      <xdr:rowOff>64226</xdr:rowOff>
    </xdr:to>
    <xdr:sp macro="" textlink="">
      <xdr:nvSpPr>
        <xdr:cNvPr id="340" name="円/楕円 339"/>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74403</xdr:rowOff>
    </xdr:from>
    <xdr:ext cx="762000" cy="259045"/>
    <xdr:sp macro="" textlink="">
      <xdr:nvSpPr>
        <xdr:cNvPr id="341" name="テキスト ボックス 340"/>
        <xdr:cNvSpPr txBox="1"/>
      </xdr:nvSpPr>
      <xdr:spPr>
        <a:xfrm>
          <a:off x="14909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126033</xdr:rowOff>
    </xdr:from>
    <xdr:to>
      <xdr:col>21</xdr:col>
      <xdr:colOff>50800</xdr:colOff>
      <xdr:row>62</xdr:row>
      <xdr:rowOff>56183</xdr:rowOff>
    </xdr:to>
    <xdr:sp macro="" textlink="">
      <xdr:nvSpPr>
        <xdr:cNvPr id="342" name="円/楕円 341"/>
        <xdr:cNvSpPr/>
      </xdr:nvSpPr>
      <xdr:spPr>
        <a:xfrm>
          <a:off x="14351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66360</xdr:rowOff>
    </xdr:from>
    <xdr:ext cx="762000" cy="259045"/>
    <xdr:sp macro="" textlink="">
      <xdr:nvSpPr>
        <xdr:cNvPr id="343" name="テキスト ボックス 342"/>
        <xdr:cNvSpPr txBox="1"/>
      </xdr:nvSpPr>
      <xdr:spPr>
        <a:xfrm>
          <a:off x="14020800" y="103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123734</xdr:rowOff>
    </xdr:from>
    <xdr:to>
      <xdr:col>19</xdr:col>
      <xdr:colOff>533400</xdr:colOff>
      <xdr:row>62</xdr:row>
      <xdr:rowOff>53884</xdr:rowOff>
    </xdr:to>
    <xdr:sp macro="" textlink="">
      <xdr:nvSpPr>
        <xdr:cNvPr id="344" name="円/楕円 343"/>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64061</xdr:rowOff>
    </xdr:from>
    <xdr:ext cx="762000" cy="259045"/>
    <xdr:sp macro="" textlink="">
      <xdr:nvSpPr>
        <xdr:cNvPr id="345" name="テキスト ボックス 344"/>
        <xdr:cNvSpPr txBox="1"/>
      </xdr:nvSpPr>
      <xdr:spPr>
        <a:xfrm>
          <a:off x="13131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年度単年分の比率については、住宅使用料をはじめとする公債費充当特財の減や標準財政規模の減等があったものの、公債費の自然減や繰上償還による減があったこと等により</a:t>
          </a:r>
          <a:r>
            <a:rPr kumimoji="1" lang="en-US" altLang="ja-JP" sz="1400">
              <a:latin typeface="ＭＳ Ｐゴシック"/>
            </a:rPr>
            <a:t>H25</a:t>
          </a:r>
          <a:r>
            <a:rPr kumimoji="1" lang="ja-JP" altLang="en-US" sz="1400">
              <a:latin typeface="ＭＳ Ｐゴシック"/>
            </a:rPr>
            <a:t>年度単年分より減少している。また</a:t>
          </a:r>
          <a:r>
            <a:rPr kumimoji="1" lang="en-US" altLang="ja-JP" sz="1400">
              <a:latin typeface="ＭＳ Ｐゴシック"/>
            </a:rPr>
            <a:t>3</a:t>
          </a:r>
          <a:r>
            <a:rPr kumimoji="1" lang="ja-JP" altLang="en-US" sz="1400">
              <a:latin typeface="ＭＳ Ｐゴシック"/>
            </a:rPr>
            <a:t>ヶ年平均においても、</a:t>
          </a:r>
          <a:r>
            <a:rPr kumimoji="1" lang="en-US" altLang="ja-JP" sz="1400">
              <a:latin typeface="ＭＳ Ｐゴシック"/>
            </a:rPr>
            <a:t>H25</a:t>
          </a:r>
          <a:r>
            <a:rPr kumimoji="1" lang="ja-JP" altLang="en-US" sz="1400">
              <a:latin typeface="ＭＳ Ｐゴシック"/>
            </a:rPr>
            <a:t>年度の算定に用いられていた</a:t>
          </a:r>
          <a:r>
            <a:rPr kumimoji="1" lang="en-US" altLang="ja-JP" sz="1400">
              <a:latin typeface="ＭＳ Ｐゴシック"/>
            </a:rPr>
            <a:t>H23</a:t>
          </a:r>
          <a:r>
            <a:rPr kumimoji="1" lang="ja-JP" altLang="en-US" sz="1400">
              <a:latin typeface="ＭＳ Ｐゴシック"/>
            </a:rPr>
            <a:t>年度の単年分が</a:t>
          </a:r>
          <a:r>
            <a:rPr kumimoji="1" lang="en-US" altLang="ja-JP" sz="1400">
              <a:latin typeface="ＭＳ Ｐゴシック"/>
            </a:rPr>
            <a:t>15.8</a:t>
          </a:r>
          <a:r>
            <a:rPr kumimoji="1" lang="ja-JP" altLang="en-US" sz="1400">
              <a:latin typeface="ＭＳ Ｐゴシック"/>
            </a:rPr>
            <a:t>％となっていたため、減となっている。しかし公債費負担の割合は他自治体と比較しても依然高くなっており、今後も公債費負担の適正化に努めていく。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38</xdr:row>
      <xdr:rowOff>124841</xdr:rowOff>
    </xdr:to>
    <xdr:cxnSp macro="">
      <xdr:nvCxnSpPr>
        <xdr:cNvPr id="377" name="直線コネクタ 376"/>
        <xdr:cNvCxnSpPr/>
      </xdr:nvCxnSpPr>
      <xdr:spPr>
        <a:xfrm flipV="1">
          <a:off x="16179800" y="663752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124841</xdr:rowOff>
    </xdr:from>
    <xdr:to>
      <xdr:col>23</xdr:col>
      <xdr:colOff>406400</xdr:colOff>
      <xdr:row>38</xdr:row>
      <xdr:rowOff>132080</xdr:rowOff>
    </xdr:to>
    <xdr:cxnSp macro="">
      <xdr:nvCxnSpPr>
        <xdr:cNvPr id="380" name="直線コネクタ 379"/>
        <xdr:cNvCxnSpPr/>
      </xdr:nvCxnSpPr>
      <xdr:spPr>
        <a:xfrm flipV="1">
          <a:off x="15290800" y="66399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33020</xdr:rowOff>
    </xdr:to>
    <xdr:cxnSp macro="">
      <xdr:nvCxnSpPr>
        <xdr:cNvPr id="383" name="直線コネクタ 382"/>
        <xdr:cNvCxnSpPr/>
      </xdr:nvCxnSpPr>
      <xdr:spPr>
        <a:xfrm flipV="1">
          <a:off x="14401800" y="664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115062</xdr:rowOff>
    </xdr:to>
    <xdr:cxnSp macro="">
      <xdr:nvCxnSpPr>
        <xdr:cNvPr id="386" name="直線コネクタ 385"/>
        <xdr:cNvCxnSpPr/>
      </xdr:nvCxnSpPr>
      <xdr:spPr>
        <a:xfrm flipV="1">
          <a:off x="13512800" y="671957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396" name="円/楕円 395"/>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43705</xdr:rowOff>
    </xdr:from>
    <xdr:ext cx="762000" cy="259045"/>
    <xdr:sp macro="" textlink="">
      <xdr:nvSpPr>
        <xdr:cNvPr id="397" name="公債費負担の状況該当値テキスト"/>
        <xdr:cNvSpPr txBox="1"/>
      </xdr:nvSpPr>
      <xdr:spPr>
        <a:xfrm>
          <a:off x="17106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74041</xdr:rowOff>
    </xdr:from>
    <xdr:to>
      <xdr:col>23</xdr:col>
      <xdr:colOff>457200</xdr:colOff>
      <xdr:row>39</xdr:row>
      <xdr:rowOff>4191</xdr:rowOff>
    </xdr:to>
    <xdr:sp macro="" textlink="">
      <xdr:nvSpPr>
        <xdr:cNvPr id="398" name="円/楕円 397"/>
        <xdr:cNvSpPr/>
      </xdr:nvSpPr>
      <xdr:spPr>
        <a:xfrm>
          <a:off x="161290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160418</xdr:rowOff>
    </xdr:from>
    <xdr:ext cx="736600" cy="259045"/>
    <xdr:sp macro="" textlink="">
      <xdr:nvSpPr>
        <xdr:cNvPr id="399" name="テキスト ボックス 398"/>
        <xdr:cNvSpPr txBox="1"/>
      </xdr:nvSpPr>
      <xdr:spPr>
        <a:xfrm>
          <a:off x="15798800" y="667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0" name="円/楕円 399"/>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167657</xdr:rowOff>
    </xdr:from>
    <xdr:ext cx="762000" cy="259045"/>
    <xdr:sp macro="" textlink="">
      <xdr:nvSpPr>
        <xdr:cNvPr id="401" name="テキスト ボックス 400"/>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macro="" textlink="">
      <xdr:nvSpPr>
        <xdr:cNvPr id="402" name="円/楕円 401"/>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68597</xdr:rowOff>
    </xdr:from>
    <xdr:ext cx="762000" cy="259045"/>
    <xdr:sp macro="" textlink="">
      <xdr:nvSpPr>
        <xdr:cNvPr id="403" name="テキスト ボックス 402"/>
        <xdr:cNvSpPr txBox="1"/>
      </xdr:nvSpPr>
      <xdr:spPr>
        <a:xfrm>
          <a:off x="14020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404" name="円/楕円 403"/>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150639</xdr:rowOff>
    </xdr:from>
    <xdr:ext cx="762000" cy="259045"/>
    <xdr:sp macro="" textlink="">
      <xdr:nvSpPr>
        <xdr:cNvPr id="405" name="テキスト ボックス 404"/>
        <xdr:cNvSpPr txBox="1"/>
      </xdr:nvSpPr>
      <xdr:spPr>
        <a:xfrm>
          <a:off x="13131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H25</a:t>
          </a:r>
          <a:r>
            <a:rPr kumimoji="1" lang="ja-JP" altLang="en-US" sz="1400">
              <a:latin typeface="ＭＳ Ｐゴシック"/>
            </a:rPr>
            <a:t>年度と比較して、</a:t>
          </a:r>
          <a:r>
            <a:rPr kumimoji="1" lang="en-US" altLang="ja-JP" sz="1400">
              <a:latin typeface="ＭＳ Ｐゴシック"/>
            </a:rPr>
            <a:t>H26</a:t>
          </a:r>
          <a:r>
            <a:rPr kumimoji="1" lang="ja-JP" altLang="en-US" sz="1400">
              <a:latin typeface="ＭＳ Ｐゴシック"/>
            </a:rPr>
            <a:t>年度に繰上償還の実施及び地方債残高の自然減等があったものの、標準財政規模の減少がそれらを上回っており、結果として</a:t>
          </a:r>
          <a:r>
            <a:rPr kumimoji="1" lang="en-US" altLang="ja-JP" sz="1400">
              <a:latin typeface="ＭＳ Ｐゴシック"/>
            </a:rPr>
            <a:t>H25</a:t>
          </a:r>
          <a:r>
            <a:rPr kumimoji="1" lang="ja-JP" altLang="en-US" sz="1400">
              <a:latin typeface="ＭＳ Ｐゴシック"/>
            </a:rPr>
            <a:t>年度よりも将来負担比率が上がっている。今後も引き続き将来負担比率の適正化に努めていく。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97525</xdr:rowOff>
    </xdr:from>
    <xdr:to>
      <xdr:col>24</xdr:col>
      <xdr:colOff>558800</xdr:colOff>
      <xdr:row>15</xdr:row>
      <xdr:rowOff>102150</xdr:rowOff>
    </xdr:to>
    <xdr:cxnSp macro="">
      <xdr:nvCxnSpPr>
        <xdr:cNvPr id="439" name="直線コネクタ 438"/>
        <xdr:cNvCxnSpPr/>
      </xdr:nvCxnSpPr>
      <xdr:spPr>
        <a:xfrm>
          <a:off x="16179800" y="2669275"/>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97525</xdr:rowOff>
    </xdr:from>
    <xdr:to>
      <xdr:col>23</xdr:col>
      <xdr:colOff>406400</xdr:colOff>
      <xdr:row>15</xdr:row>
      <xdr:rowOff>130101</xdr:rowOff>
    </xdr:to>
    <xdr:cxnSp macro="">
      <xdr:nvCxnSpPr>
        <xdr:cNvPr id="442" name="直線コネクタ 441"/>
        <xdr:cNvCxnSpPr/>
      </xdr:nvCxnSpPr>
      <xdr:spPr>
        <a:xfrm flipV="1">
          <a:off x="15290800" y="266927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130101</xdr:rowOff>
    </xdr:from>
    <xdr:to>
      <xdr:col>22</xdr:col>
      <xdr:colOff>203200</xdr:colOff>
      <xdr:row>16</xdr:row>
      <xdr:rowOff>19579</xdr:rowOff>
    </xdr:to>
    <xdr:cxnSp macro="">
      <xdr:nvCxnSpPr>
        <xdr:cNvPr id="445" name="直線コネクタ 444"/>
        <xdr:cNvCxnSpPr/>
      </xdr:nvCxnSpPr>
      <xdr:spPr>
        <a:xfrm flipV="1">
          <a:off x="14401800" y="2701851"/>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19579</xdr:rowOff>
    </xdr:from>
    <xdr:to>
      <xdr:col>21</xdr:col>
      <xdr:colOff>0</xdr:colOff>
      <xdr:row>16</xdr:row>
      <xdr:rowOff>88752</xdr:rowOff>
    </xdr:to>
    <xdr:cxnSp macro="">
      <xdr:nvCxnSpPr>
        <xdr:cNvPr id="448" name="直線コネクタ 447"/>
        <xdr:cNvCxnSpPr/>
      </xdr:nvCxnSpPr>
      <xdr:spPr>
        <a:xfrm flipV="1">
          <a:off x="13512800" y="2762779"/>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51350</xdr:rowOff>
    </xdr:from>
    <xdr:to>
      <xdr:col>24</xdr:col>
      <xdr:colOff>609600</xdr:colOff>
      <xdr:row>15</xdr:row>
      <xdr:rowOff>152950</xdr:rowOff>
    </xdr:to>
    <xdr:sp macro="" textlink="">
      <xdr:nvSpPr>
        <xdr:cNvPr id="458" name="円/楕円 457"/>
        <xdr:cNvSpPr/>
      </xdr:nvSpPr>
      <xdr:spPr>
        <a:xfrm>
          <a:off x="169672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23427</xdr:rowOff>
    </xdr:from>
    <xdr:ext cx="762000" cy="259045"/>
    <xdr:sp macro="" textlink="">
      <xdr:nvSpPr>
        <xdr:cNvPr id="459" name="将来負担の状況該当値テキスト"/>
        <xdr:cNvSpPr txBox="1"/>
      </xdr:nvSpPr>
      <xdr:spPr>
        <a:xfrm>
          <a:off x="17106900" y="25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46725</xdr:rowOff>
    </xdr:from>
    <xdr:to>
      <xdr:col>23</xdr:col>
      <xdr:colOff>457200</xdr:colOff>
      <xdr:row>15</xdr:row>
      <xdr:rowOff>148325</xdr:rowOff>
    </xdr:to>
    <xdr:sp macro="" textlink="">
      <xdr:nvSpPr>
        <xdr:cNvPr id="460" name="円/楕円 459"/>
        <xdr:cNvSpPr/>
      </xdr:nvSpPr>
      <xdr:spPr>
        <a:xfrm>
          <a:off x="16129000" y="261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133102</xdr:rowOff>
    </xdr:from>
    <xdr:ext cx="736600" cy="259045"/>
    <xdr:sp macro="" textlink="">
      <xdr:nvSpPr>
        <xdr:cNvPr id="461" name="テキスト ボックス 460"/>
        <xdr:cNvSpPr txBox="1"/>
      </xdr:nvSpPr>
      <xdr:spPr>
        <a:xfrm>
          <a:off x="15798800" y="270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79301</xdr:rowOff>
    </xdr:from>
    <xdr:to>
      <xdr:col>22</xdr:col>
      <xdr:colOff>254000</xdr:colOff>
      <xdr:row>16</xdr:row>
      <xdr:rowOff>9451</xdr:rowOff>
    </xdr:to>
    <xdr:sp macro="" textlink="">
      <xdr:nvSpPr>
        <xdr:cNvPr id="462" name="円/楕円 461"/>
        <xdr:cNvSpPr/>
      </xdr:nvSpPr>
      <xdr:spPr>
        <a:xfrm>
          <a:off x="15240000" y="26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165678</xdr:rowOff>
    </xdr:from>
    <xdr:ext cx="762000" cy="259045"/>
    <xdr:sp macro="" textlink="">
      <xdr:nvSpPr>
        <xdr:cNvPr id="463" name="テキスト ボックス 462"/>
        <xdr:cNvSpPr txBox="1"/>
      </xdr:nvSpPr>
      <xdr:spPr>
        <a:xfrm>
          <a:off x="14909800" y="273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140229</xdr:rowOff>
    </xdr:from>
    <xdr:to>
      <xdr:col>21</xdr:col>
      <xdr:colOff>50800</xdr:colOff>
      <xdr:row>16</xdr:row>
      <xdr:rowOff>70379</xdr:rowOff>
    </xdr:to>
    <xdr:sp macro="" textlink="">
      <xdr:nvSpPr>
        <xdr:cNvPr id="464" name="円/楕円 463"/>
        <xdr:cNvSpPr/>
      </xdr:nvSpPr>
      <xdr:spPr>
        <a:xfrm>
          <a:off x="14351000" y="27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55156</xdr:rowOff>
    </xdr:from>
    <xdr:ext cx="762000" cy="259045"/>
    <xdr:sp macro="" textlink="">
      <xdr:nvSpPr>
        <xdr:cNvPr id="465" name="テキスト ボックス 464"/>
        <xdr:cNvSpPr txBox="1"/>
      </xdr:nvSpPr>
      <xdr:spPr>
        <a:xfrm>
          <a:off x="14020800" y="279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37952</xdr:rowOff>
    </xdr:from>
    <xdr:to>
      <xdr:col>19</xdr:col>
      <xdr:colOff>533400</xdr:colOff>
      <xdr:row>16</xdr:row>
      <xdr:rowOff>139552</xdr:rowOff>
    </xdr:to>
    <xdr:sp macro="" textlink="">
      <xdr:nvSpPr>
        <xdr:cNvPr id="466" name="円/楕円 465"/>
        <xdr:cNvSpPr/>
      </xdr:nvSpPr>
      <xdr:spPr>
        <a:xfrm>
          <a:off x="13462000" y="27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124329</xdr:rowOff>
    </xdr:from>
    <xdr:ext cx="762000" cy="259045"/>
    <xdr:sp macro="" textlink="">
      <xdr:nvSpPr>
        <xdr:cNvPr id="467" name="テキスト ボックス 466"/>
        <xdr:cNvSpPr txBox="1"/>
      </xdr:nvSpPr>
      <xdr:spPr>
        <a:xfrm>
          <a:off x="13131800" y="286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27,979
27,766
60.58
14,904,917
14,265,496
570,373
7,679,862
18,712,825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150.8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財政健全化計画終了に伴ってカットしていた職員給与</a:t>
          </a:r>
          <a:r>
            <a:rPr kumimoji="1" lang="en-US" altLang="ja-JP" sz="1400">
              <a:latin typeface="ＭＳ Ｐゴシック"/>
            </a:rPr>
            <a:t>10</a:t>
          </a:r>
          <a:r>
            <a:rPr kumimoji="1" lang="ja-JP" altLang="en-US" sz="1400">
              <a:latin typeface="ＭＳ Ｐゴシック"/>
            </a:rPr>
            <a:t>％分を復元したこと等により、</a:t>
          </a:r>
          <a:r>
            <a:rPr kumimoji="1" lang="en-US" altLang="ja-JP" sz="1400">
              <a:latin typeface="ＭＳ Ｐゴシック"/>
            </a:rPr>
            <a:t>H25</a:t>
          </a:r>
          <a:r>
            <a:rPr kumimoji="1" lang="ja-JP" altLang="en-US" sz="1400">
              <a:latin typeface="ＭＳ Ｐゴシック"/>
            </a:rPr>
            <a:t>年度までと比較して人件費が増加していること及び歳入側の地方税の減及び普通交付税などの経常一般財源の減によって</a:t>
          </a:r>
          <a:r>
            <a:rPr kumimoji="1" lang="en-US" altLang="ja-JP" sz="1400">
              <a:solidFill>
                <a:schemeClr val="dk1"/>
              </a:solidFill>
              <a:latin typeface="+mn-lt"/>
              <a:ea typeface="+mn-ea"/>
              <a:cs typeface="+mn-cs"/>
            </a:rPr>
            <a:t>H26</a:t>
          </a:r>
          <a:r>
            <a:rPr kumimoji="1" lang="ja-JP" altLang="ja-JP" sz="1400">
              <a:solidFill>
                <a:schemeClr val="dk1"/>
              </a:solidFill>
              <a:latin typeface="+mn-lt"/>
              <a:ea typeface="+mn-ea"/>
              <a:cs typeface="+mn-cs"/>
            </a:rPr>
            <a:t>年度の人件費の経常経費割合が類似団体と比較して高くなっている</a:t>
          </a:r>
          <a:r>
            <a:rPr kumimoji="1" lang="ja-JP" altLang="en-US" sz="1400">
              <a:latin typeface="ＭＳ Ｐゴシック"/>
            </a:rPr>
            <a:t>。</a:t>
          </a:r>
          <a:endParaRPr kumimoji="1" lang="en-US" altLang="ja-JP"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111760</xdr:rowOff>
    </xdr:to>
    <xdr:cxnSp macro="">
      <xdr:nvCxnSpPr>
        <xdr:cNvPr id="64" name="直線コネクタ 63"/>
        <xdr:cNvCxnSpPr/>
      </xdr:nvCxnSpPr>
      <xdr:spPr>
        <a:xfrm>
          <a:off x="3987800" y="6527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12700</xdr:rowOff>
    </xdr:to>
    <xdr:cxnSp macro="">
      <xdr:nvCxnSpPr>
        <xdr:cNvPr id="67" name="直線コネクタ 66"/>
        <xdr:cNvCxnSpPr/>
      </xdr:nvCxnSpPr>
      <xdr:spPr>
        <a:xfrm>
          <a:off x="3098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107950</xdr:rowOff>
    </xdr:to>
    <xdr:cxnSp macro="">
      <xdr:nvCxnSpPr>
        <xdr:cNvPr id="70" name="直線コネクタ 69"/>
        <xdr:cNvCxnSpPr/>
      </xdr:nvCxnSpPr>
      <xdr:spPr>
        <a:xfrm>
          <a:off x="2209800" y="639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115570</xdr:rowOff>
    </xdr:to>
    <xdr:cxnSp macro="">
      <xdr:nvCxnSpPr>
        <xdr:cNvPr id="73" name="直線コネクタ 72"/>
        <xdr:cNvCxnSpPr/>
      </xdr:nvCxnSpPr>
      <xdr:spPr>
        <a:xfrm flipV="1">
          <a:off x="1320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60960</xdr:rowOff>
    </xdr:from>
    <xdr:to>
      <xdr:col>7</xdr:col>
      <xdr:colOff>66675</xdr:colOff>
      <xdr:row>38</xdr:row>
      <xdr:rowOff>162560</xdr:rowOff>
    </xdr:to>
    <xdr:sp macro="" textlink="">
      <xdr:nvSpPr>
        <xdr:cNvPr id="83" name="円/楕円 82"/>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33037</xdr:rowOff>
    </xdr:from>
    <xdr:ext cx="762000" cy="259045"/>
    <xdr:sp macro="" textlink="">
      <xdr:nvSpPr>
        <xdr:cNvPr id="84"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7" name="円/楕円 86"/>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88" name="テキスト ボックス 87"/>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89" name="円/楕円 88"/>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0" name="テキスト ボックス 89"/>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H25</a:t>
          </a:r>
          <a:r>
            <a:rPr kumimoji="1" lang="ja-JP" altLang="en-US" sz="1400">
              <a:latin typeface="ＭＳ Ｐゴシック"/>
            </a:rPr>
            <a:t>年度では類似団体を上回っていたが、</a:t>
          </a:r>
          <a:r>
            <a:rPr kumimoji="1" lang="en-US" altLang="ja-JP" sz="1400">
              <a:latin typeface="ＭＳ Ｐゴシック"/>
            </a:rPr>
            <a:t>H26</a:t>
          </a:r>
          <a:r>
            <a:rPr kumimoji="1" lang="ja-JP" altLang="en-US" sz="1400">
              <a:latin typeface="ＭＳ Ｐゴシック"/>
            </a:rPr>
            <a:t>年度で再び類似団体を下回ることとなった。しかし</a:t>
          </a:r>
          <a:r>
            <a:rPr kumimoji="1" lang="en-US" altLang="ja-JP" sz="1400">
              <a:latin typeface="ＭＳ Ｐゴシック"/>
            </a:rPr>
            <a:t>H25</a:t>
          </a:r>
          <a:r>
            <a:rPr kumimoji="1" lang="ja-JP" altLang="en-US" sz="1400">
              <a:latin typeface="ＭＳ Ｐゴシック"/>
            </a:rPr>
            <a:t>年度からおこなっているごみ処理委託にかかる経費や小中学校のコンピュータリース等に係る経費があり、</a:t>
          </a:r>
          <a:r>
            <a:rPr kumimoji="1" lang="en-US" altLang="ja-JP" sz="1400">
              <a:latin typeface="ＭＳ Ｐゴシック"/>
            </a:rPr>
            <a:t>H26</a:t>
          </a:r>
          <a:r>
            <a:rPr kumimoji="1" lang="ja-JP" altLang="en-US" sz="1400">
              <a:latin typeface="ＭＳ Ｐゴシック"/>
            </a:rPr>
            <a:t>年度でも比較的高い割合となっている。今後も適正な経費節減に努めていく。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16</xdr:row>
      <xdr:rowOff>165100</xdr:rowOff>
    </xdr:to>
    <xdr:cxnSp macro="">
      <xdr:nvCxnSpPr>
        <xdr:cNvPr id="127" name="直線コネクタ 126"/>
        <xdr:cNvCxnSpPr/>
      </xdr:nvCxnSpPr>
      <xdr:spPr>
        <a:xfrm flipV="1">
          <a:off x="15671800" y="2886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165100</xdr:rowOff>
    </xdr:to>
    <xdr:cxnSp macro="">
      <xdr:nvCxnSpPr>
        <xdr:cNvPr id="130" name="直線コネクタ 129"/>
        <xdr:cNvCxnSpPr/>
      </xdr:nvCxnSpPr>
      <xdr:spPr>
        <a:xfrm>
          <a:off x="14782800" y="27450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16</xdr:row>
      <xdr:rowOff>1814</xdr:rowOff>
    </xdr:to>
    <xdr:cxnSp macro="">
      <xdr:nvCxnSpPr>
        <xdr:cNvPr id="133" name="直線コネクタ 132"/>
        <xdr:cNvCxnSpPr/>
      </xdr:nvCxnSpPr>
      <xdr:spPr>
        <a:xfrm>
          <a:off x="13893800" y="2614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42636</xdr:rowOff>
    </xdr:to>
    <xdr:cxnSp macro="">
      <xdr:nvCxnSpPr>
        <xdr:cNvPr id="136" name="直線コネクタ 135"/>
        <xdr:cNvCxnSpPr/>
      </xdr:nvCxnSpPr>
      <xdr:spPr>
        <a:xfrm>
          <a:off x="13004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0" name="円/楕円 149"/>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1" name="テキスト ボックス 150"/>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2" name="円/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4" name="円/楕円 153"/>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5" name="テキスト ボックス 154"/>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近年類似団体と比較して扶助費の経常経費割合が高くなっており、それは生活保護費が近年増加傾向にあること等が要因と考えられる。また高齢化に伴う医療費の増加も見込まれ、今後も検診の実施等により医療費の適正化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57</xdr:row>
      <xdr:rowOff>15422</xdr:rowOff>
    </xdr:to>
    <xdr:cxnSp macro="">
      <xdr:nvCxnSpPr>
        <xdr:cNvPr id="190" name="直線コネクタ 189"/>
        <xdr:cNvCxnSpPr/>
      </xdr:nvCxnSpPr>
      <xdr:spPr>
        <a:xfrm>
          <a:off x="3987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132443</xdr:rowOff>
    </xdr:to>
    <xdr:cxnSp macro="">
      <xdr:nvCxnSpPr>
        <xdr:cNvPr id="193" name="直線コネクタ 192"/>
        <xdr:cNvCxnSpPr/>
      </xdr:nvCxnSpPr>
      <xdr:spPr>
        <a:xfrm>
          <a:off x="3098800" y="9581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34472</xdr:rowOff>
    </xdr:to>
    <xdr:cxnSp macro="">
      <xdr:nvCxnSpPr>
        <xdr:cNvPr id="196" name="直線コネクタ 195"/>
        <xdr:cNvCxnSpPr/>
      </xdr:nvCxnSpPr>
      <xdr:spPr>
        <a:xfrm flipV="1">
          <a:off x="2209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34472</xdr:rowOff>
    </xdr:from>
    <xdr:to>
      <xdr:col>3</xdr:col>
      <xdr:colOff>142875</xdr:colOff>
      <xdr:row>56</xdr:row>
      <xdr:rowOff>67128</xdr:rowOff>
    </xdr:to>
    <xdr:cxnSp macro="">
      <xdr:nvCxnSpPr>
        <xdr:cNvPr id="199" name="直線コネクタ 198"/>
        <xdr:cNvCxnSpPr/>
      </xdr:nvCxnSpPr>
      <xdr:spPr>
        <a:xfrm flipV="1">
          <a:off x="1320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9" name="円/楕円 208"/>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10"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81643</xdr:rowOff>
    </xdr:from>
    <xdr:to>
      <xdr:col>5</xdr:col>
      <xdr:colOff>600075</xdr:colOff>
      <xdr:row>57</xdr:row>
      <xdr:rowOff>11793</xdr:rowOff>
    </xdr:to>
    <xdr:sp macro="" textlink="">
      <xdr:nvSpPr>
        <xdr:cNvPr id="211" name="円/楕円 210"/>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168020</xdr:rowOff>
    </xdr:from>
    <xdr:ext cx="736600" cy="259045"/>
    <xdr:sp macro="" textlink="">
      <xdr:nvSpPr>
        <xdr:cNvPr id="212" name="テキスト ボックス 211"/>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4" name="テキスト ボックス 21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5" name="円/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16328</xdr:rowOff>
    </xdr:from>
    <xdr:to>
      <xdr:col>1</xdr:col>
      <xdr:colOff>676275</xdr:colOff>
      <xdr:row>56</xdr:row>
      <xdr:rowOff>117928</xdr:rowOff>
    </xdr:to>
    <xdr:sp macro="" textlink="">
      <xdr:nvSpPr>
        <xdr:cNvPr id="217" name="円/楕円 216"/>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102705</xdr:rowOff>
    </xdr:from>
    <xdr:ext cx="762000" cy="259045"/>
    <xdr:sp macro="" textlink="">
      <xdr:nvSpPr>
        <xdr:cNvPr id="218" name="テキスト ボックス 217"/>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年度は</a:t>
          </a:r>
          <a:r>
            <a:rPr kumimoji="1" lang="en-US" altLang="ja-JP" sz="1400">
              <a:latin typeface="ＭＳ Ｐゴシック"/>
            </a:rPr>
            <a:t>H25</a:t>
          </a:r>
          <a:r>
            <a:rPr kumimoji="1" lang="ja-JP" altLang="en-US" sz="1400">
              <a:latin typeface="ＭＳ Ｐゴシック"/>
            </a:rPr>
            <a:t>年度以上にその他の経常経費が上がっているが、これは高齢化等の影響により、国民健康保険事業、介護保険事業、後期高齢者医療保険事業に対する繰出金が増加していることが要因と考えられる。検診事業等により事業費の抑制を図り、繰出金を抑えられるよう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100330</xdr:rowOff>
    </xdr:to>
    <xdr:cxnSp macro="">
      <xdr:nvCxnSpPr>
        <xdr:cNvPr id="251" name="直線コネクタ 250"/>
        <xdr:cNvCxnSpPr/>
      </xdr:nvCxnSpPr>
      <xdr:spPr>
        <a:xfrm>
          <a:off x="15671800" y="982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54610</xdr:rowOff>
    </xdr:to>
    <xdr:cxnSp macro="">
      <xdr:nvCxnSpPr>
        <xdr:cNvPr id="254" name="直線コネクタ 253"/>
        <xdr:cNvCxnSpPr/>
      </xdr:nvCxnSpPr>
      <xdr:spPr>
        <a:xfrm>
          <a:off x="14782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8890</xdr:rowOff>
    </xdr:to>
    <xdr:cxnSp macro="">
      <xdr:nvCxnSpPr>
        <xdr:cNvPr id="257" name="直線コネクタ 256"/>
        <xdr:cNvCxnSpPr/>
      </xdr:nvCxnSpPr>
      <xdr:spPr>
        <a:xfrm>
          <a:off x="13893800" y="976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165100</xdr:rowOff>
    </xdr:to>
    <xdr:cxnSp macro="">
      <xdr:nvCxnSpPr>
        <xdr:cNvPr id="260" name="直線コネクタ 259"/>
        <xdr:cNvCxnSpPr/>
      </xdr:nvCxnSpPr>
      <xdr:spPr>
        <a:xfrm>
          <a:off x="13004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70" name="円/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71"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4" name="円/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5" name="テキスト ボックス 27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9" name="テキスト ボックス 278"/>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latin typeface="ＭＳ Ｐゴシック"/>
            </a:rPr>
            <a:t>　水道事業への繰出金や臨時職員への報償金等の増により</a:t>
          </a:r>
          <a:r>
            <a:rPr kumimoji="1" lang="en-US" altLang="ja-JP" sz="1400" baseline="0">
              <a:latin typeface="ＭＳ Ｐゴシック"/>
            </a:rPr>
            <a:t>H25</a:t>
          </a:r>
          <a:r>
            <a:rPr kumimoji="1" lang="ja-JP" altLang="en-US" sz="1400" baseline="0">
              <a:latin typeface="ＭＳ Ｐゴシック"/>
            </a:rPr>
            <a:t>年度と比べ</a:t>
          </a:r>
          <a:r>
            <a:rPr kumimoji="1" lang="en-US" altLang="ja-JP" sz="1400" baseline="0">
              <a:latin typeface="ＭＳ Ｐゴシック"/>
            </a:rPr>
            <a:t>0.9</a:t>
          </a:r>
          <a:r>
            <a:rPr kumimoji="1" lang="ja-JP" altLang="en-US" sz="1400" baseline="0">
              <a:latin typeface="ＭＳ Ｐゴシック"/>
            </a:rPr>
            <a:t>％増加した。</a:t>
          </a:r>
          <a:endParaRPr kumimoji="1" lang="en-US" altLang="ja-JP" sz="1400" baseline="0">
            <a:latin typeface="ＭＳ Ｐゴシック"/>
          </a:endParaRPr>
        </a:p>
        <a:p>
          <a:r>
            <a:rPr kumimoji="1" lang="ja-JP" altLang="en-US" sz="1400" baseline="0">
              <a:latin typeface="ＭＳ Ｐゴシック"/>
            </a:rPr>
            <a:t>　今後も補助金、負担金の適正化に努めていく。</a:t>
          </a:r>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127000</xdr:rowOff>
    </xdr:from>
    <xdr:to>
      <xdr:col>24</xdr:col>
      <xdr:colOff>31750</xdr:colOff>
      <xdr:row>35</xdr:row>
      <xdr:rowOff>161290</xdr:rowOff>
    </xdr:to>
    <xdr:cxnSp macro="">
      <xdr:nvCxnSpPr>
        <xdr:cNvPr id="311" name="直線コネクタ 310"/>
        <xdr:cNvCxnSpPr/>
      </xdr:nvCxnSpPr>
      <xdr:spPr>
        <a:xfrm>
          <a:off x="15671800" y="61277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119380</xdr:rowOff>
    </xdr:from>
    <xdr:to>
      <xdr:col>22</xdr:col>
      <xdr:colOff>565150</xdr:colOff>
      <xdr:row>35</xdr:row>
      <xdr:rowOff>127000</xdr:rowOff>
    </xdr:to>
    <xdr:cxnSp macro="">
      <xdr:nvCxnSpPr>
        <xdr:cNvPr id="314" name="直線コネクタ 313"/>
        <xdr:cNvCxnSpPr/>
      </xdr:nvCxnSpPr>
      <xdr:spPr>
        <a:xfrm>
          <a:off x="14782800" y="6120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119380</xdr:rowOff>
    </xdr:from>
    <xdr:to>
      <xdr:col>21</xdr:col>
      <xdr:colOff>361950</xdr:colOff>
      <xdr:row>35</xdr:row>
      <xdr:rowOff>134620</xdr:rowOff>
    </xdr:to>
    <xdr:cxnSp macro="">
      <xdr:nvCxnSpPr>
        <xdr:cNvPr id="317" name="直線コネクタ 316"/>
        <xdr:cNvCxnSpPr/>
      </xdr:nvCxnSpPr>
      <xdr:spPr>
        <a:xfrm flipV="1">
          <a:off x="13893800" y="6120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58420</xdr:rowOff>
    </xdr:from>
    <xdr:to>
      <xdr:col>20</xdr:col>
      <xdr:colOff>158750</xdr:colOff>
      <xdr:row>35</xdr:row>
      <xdr:rowOff>134620</xdr:rowOff>
    </xdr:to>
    <xdr:cxnSp macro="">
      <xdr:nvCxnSpPr>
        <xdr:cNvPr id="320" name="直線コネクタ 319"/>
        <xdr:cNvCxnSpPr/>
      </xdr:nvCxnSpPr>
      <xdr:spPr>
        <a:xfrm>
          <a:off x="13004800" y="6059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30" name="円/楕円 329"/>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82567</xdr:rowOff>
    </xdr:from>
    <xdr:ext cx="762000" cy="259045"/>
    <xdr:sp macro="" textlink="">
      <xdr:nvSpPr>
        <xdr:cNvPr id="331" name="補助費等該当値テキスト"/>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76200</xdr:rowOff>
    </xdr:from>
    <xdr:to>
      <xdr:col>22</xdr:col>
      <xdr:colOff>615950</xdr:colOff>
      <xdr:row>36</xdr:row>
      <xdr:rowOff>6350</xdr:rowOff>
    </xdr:to>
    <xdr:sp macro="" textlink="">
      <xdr:nvSpPr>
        <xdr:cNvPr id="332" name="円/楕円 331"/>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162577</xdr:rowOff>
    </xdr:from>
    <xdr:ext cx="736600" cy="259045"/>
    <xdr:sp macro="" textlink="">
      <xdr:nvSpPr>
        <xdr:cNvPr id="333" name="テキスト ボックス 332"/>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68580</xdr:rowOff>
    </xdr:from>
    <xdr:to>
      <xdr:col>21</xdr:col>
      <xdr:colOff>412750</xdr:colOff>
      <xdr:row>35</xdr:row>
      <xdr:rowOff>170180</xdr:rowOff>
    </xdr:to>
    <xdr:sp macro="" textlink="">
      <xdr:nvSpPr>
        <xdr:cNvPr id="334" name="円/楕円 333"/>
        <xdr:cNvSpPr/>
      </xdr:nvSpPr>
      <xdr:spPr>
        <a:xfrm>
          <a:off x="14732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154957</xdr:rowOff>
    </xdr:from>
    <xdr:ext cx="762000" cy="259045"/>
    <xdr:sp macro="" textlink="">
      <xdr:nvSpPr>
        <xdr:cNvPr id="335" name="テキスト ボックス 334"/>
        <xdr:cNvSpPr txBox="1"/>
      </xdr:nvSpPr>
      <xdr:spPr>
        <a:xfrm>
          <a:off x="144018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83820</xdr:rowOff>
    </xdr:from>
    <xdr:to>
      <xdr:col>20</xdr:col>
      <xdr:colOff>209550</xdr:colOff>
      <xdr:row>36</xdr:row>
      <xdr:rowOff>13970</xdr:rowOff>
    </xdr:to>
    <xdr:sp macro="" textlink="">
      <xdr:nvSpPr>
        <xdr:cNvPr id="336" name="円/楕円 335"/>
        <xdr:cNvSpPr/>
      </xdr:nvSpPr>
      <xdr:spPr>
        <a:xfrm>
          <a:off x="13843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170197</xdr:rowOff>
    </xdr:from>
    <xdr:ext cx="762000" cy="259045"/>
    <xdr:sp macro="" textlink="">
      <xdr:nvSpPr>
        <xdr:cNvPr id="337" name="テキスト ボックス 336"/>
        <xdr:cNvSpPr txBox="1"/>
      </xdr:nvSpPr>
      <xdr:spPr>
        <a:xfrm>
          <a:off x="13512800" y="617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xdr:rowOff>
    </xdr:from>
    <xdr:to>
      <xdr:col>19</xdr:col>
      <xdr:colOff>6350</xdr:colOff>
      <xdr:row>35</xdr:row>
      <xdr:rowOff>109220</xdr:rowOff>
    </xdr:to>
    <xdr:sp macro="" textlink="">
      <xdr:nvSpPr>
        <xdr:cNvPr id="338" name="円/楕円 337"/>
        <xdr:cNvSpPr/>
      </xdr:nvSpPr>
      <xdr:spPr>
        <a:xfrm>
          <a:off x="12954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119397</xdr:rowOff>
    </xdr:from>
    <xdr:ext cx="762000" cy="259045"/>
    <xdr:sp macro="" textlink="">
      <xdr:nvSpPr>
        <xdr:cNvPr id="339" name="テキスト ボックス 338"/>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住宅使用料等の公債費充当特財の減少等があったものの、借入残高の自然減による元金の減や借換債の実施等による利子の減によって</a:t>
          </a:r>
          <a:r>
            <a:rPr kumimoji="1" lang="en-US" altLang="ja-JP" sz="1400">
              <a:latin typeface="ＭＳ Ｐゴシック"/>
            </a:rPr>
            <a:t>H</a:t>
          </a:r>
          <a:r>
            <a:rPr kumimoji="1" lang="ja-JP" altLang="en-US" sz="1400">
              <a:latin typeface="ＭＳ Ｐゴシック"/>
            </a:rPr>
            <a:t>２６年度の公債費の経常経費割合は</a:t>
          </a:r>
          <a:r>
            <a:rPr kumimoji="1" lang="en-US" altLang="ja-JP" sz="1400">
              <a:latin typeface="ＭＳ Ｐゴシック"/>
            </a:rPr>
            <a:t>H</a:t>
          </a:r>
          <a:r>
            <a:rPr kumimoji="1" lang="ja-JP" altLang="en-US" sz="1400">
              <a:latin typeface="ＭＳ Ｐゴシック"/>
            </a:rPr>
            <a:t>２５年度よりも低くなっている。しかしそれでも類似団体と比較すると依然割合は高くなっており、今後も地方債発行を抑制し、公債費の適正化に努める。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127000</xdr:rowOff>
    </xdr:from>
    <xdr:to>
      <xdr:col>7</xdr:col>
      <xdr:colOff>15875</xdr:colOff>
      <xdr:row>75</xdr:row>
      <xdr:rowOff>130810</xdr:rowOff>
    </xdr:to>
    <xdr:cxnSp macro="">
      <xdr:nvCxnSpPr>
        <xdr:cNvPr id="371" name="直線コネクタ 370"/>
        <xdr:cNvCxnSpPr/>
      </xdr:nvCxnSpPr>
      <xdr:spPr>
        <a:xfrm flipV="1">
          <a:off x="3987800" y="12985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119380</xdr:rowOff>
    </xdr:from>
    <xdr:to>
      <xdr:col>5</xdr:col>
      <xdr:colOff>549275</xdr:colOff>
      <xdr:row>75</xdr:row>
      <xdr:rowOff>130810</xdr:rowOff>
    </xdr:to>
    <xdr:cxnSp macro="">
      <xdr:nvCxnSpPr>
        <xdr:cNvPr id="374" name="直線コネクタ 373"/>
        <xdr:cNvCxnSpPr/>
      </xdr:nvCxnSpPr>
      <xdr:spPr>
        <a:xfrm>
          <a:off x="3098800" y="12978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119380</xdr:rowOff>
    </xdr:from>
    <xdr:to>
      <xdr:col>4</xdr:col>
      <xdr:colOff>346075</xdr:colOff>
      <xdr:row>75</xdr:row>
      <xdr:rowOff>128905</xdr:rowOff>
    </xdr:to>
    <xdr:cxnSp macro="">
      <xdr:nvCxnSpPr>
        <xdr:cNvPr id="377" name="直線コネクタ 376"/>
        <xdr:cNvCxnSpPr/>
      </xdr:nvCxnSpPr>
      <xdr:spPr>
        <a:xfrm flipV="1">
          <a:off x="2209800" y="129781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128905</xdr:rowOff>
    </xdr:from>
    <xdr:to>
      <xdr:col>3</xdr:col>
      <xdr:colOff>142875</xdr:colOff>
      <xdr:row>75</xdr:row>
      <xdr:rowOff>157480</xdr:rowOff>
    </xdr:to>
    <xdr:cxnSp macro="">
      <xdr:nvCxnSpPr>
        <xdr:cNvPr id="380" name="直線コネクタ 379"/>
        <xdr:cNvCxnSpPr/>
      </xdr:nvCxnSpPr>
      <xdr:spPr>
        <a:xfrm flipV="1">
          <a:off x="1320800" y="12987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76200</xdr:rowOff>
    </xdr:from>
    <xdr:to>
      <xdr:col>7</xdr:col>
      <xdr:colOff>66675</xdr:colOff>
      <xdr:row>76</xdr:row>
      <xdr:rowOff>6350</xdr:rowOff>
    </xdr:to>
    <xdr:sp macro="" textlink="">
      <xdr:nvSpPr>
        <xdr:cNvPr id="390" name="円/楕円 389"/>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48277</xdr:rowOff>
    </xdr:from>
    <xdr:ext cx="762000" cy="259045"/>
    <xdr:sp macro="" textlink="">
      <xdr:nvSpPr>
        <xdr:cNvPr id="391" name="公債費該当値テキスト"/>
        <xdr:cNvSpPr txBox="1"/>
      </xdr:nvSpPr>
      <xdr:spPr>
        <a:xfrm>
          <a:off x="49149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92" name="円/楕円 391"/>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166388</xdr:rowOff>
    </xdr:from>
    <xdr:ext cx="736600" cy="259045"/>
    <xdr:sp macro="" textlink="">
      <xdr:nvSpPr>
        <xdr:cNvPr id="393" name="テキスト ボックス 392"/>
        <xdr:cNvSpPr txBox="1"/>
      </xdr:nvSpPr>
      <xdr:spPr>
        <a:xfrm>
          <a:off x="3606800" y="1302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68580</xdr:rowOff>
    </xdr:from>
    <xdr:to>
      <xdr:col>4</xdr:col>
      <xdr:colOff>396875</xdr:colOff>
      <xdr:row>75</xdr:row>
      <xdr:rowOff>170180</xdr:rowOff>
    </xdr:to>
    <xdr:sp macro="" textlink="">
      <xdr:nvSpPr>
        <xdr:cNvPr id="394" name="円/楕円 393"/>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154957</xdr:rowOff>
    </xdr:from>
    <xdr:ext cx="762000" cy="259045"/>
    <xdr:sp macro="" textlink="">
      <xdr:nvSpPr>
        <xdr:cNvPr id="395" name="テキスト ボックス 394"/>
        <xdr:cNvSpPr txBox="1"/>
      </xdr:nvSpPr>
      <xdr:spPr>
        <a:xfrm>
          <a:off x="2717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78105</xdr:rowOff>
    </xdr:from>
    <xdr:to>
      <xdr:col>3</xdr:col>
      <xdr:colOff>193675</xdr:colOff>
      <xdr:row>76</xdr:row>
      <xdr:rowOff>8255</xdr:rowOff>
    </xdr:to>
    <xdr:sp macro="" textlink="">
      <xdr:nvSpPr>
        <xdr:cNvPr id="396" name="円/楕円 395"/>
        <xdr:cNvSpPr/>
      </xdr:nvSpPr>
      <xdr:spPr>
        <a:xfrm>
          <a:off x="21590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164482</xdr:rowOff>
    </xdr:from>
    <xdr:ext cx="762000" cy="259045"/>
    <xdr:sp macro="" textlink="">
      <xdr:nvSpPr>
        <xdr:cNvPr id="397" name="テキスト ボックス 396"/>
        <xdr:cNvSpPr txBox="1"/>
      </xdr:nvSpPr>
      <xdr:spPr>
        <a:xfrm>
          <a:off x="1828800" y="130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98" name="円/楕円 397"/>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21607</xdr:rowOff>
    </xdr:from>
    <xdr:ext cx="762000" cy="259045"/>
    <xdr:sp macro="" textlink="">
      <xdr:nvSpPr>
        <xdr:cNvPr id="399" name="テキスト ボックス 398"/>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年度においては</a:t>
          </a:r>
          <a:r>
            <a:rPr kumimoji="1" lang="en-US" altLang="ja-JP" sz="1400">
              <a:latin typeface="ＭＳ Ｐゴシック"/>
            </a:rPr>
            <a:t>H25</a:t>
          </a:r>
          <a:r>
            <a:rPr kumimoji="1" lang="ja-JP" altLang="en-US" sz="1400">
              <a:latin typeface="ＭＳ Ｐゴシック"/>
            </a:rPr>
            <a:t>年度と比較して主に人件費、補助費等の経常経費割合が上がっており、全体としては</a:t>
          </a:r>
          <a:r>
            <a:rPr kumimoji="1" lang="en-US" altLang="ja-JP" sz="1400">
              <a:latin typeface="ＭＳ Ｐゴシック"/>
            </a:rPr>
            <a:t>3.1</a:t>
          </a:r>
          <a:r>
            <a:rPr kumimoji="1" lang="ja-JP" altLang="en-US" sz="1400">
              <a:latin typeface="ＭＳ Ｐゴシック"/>
            </a:rPr>
            <a:t>％の増となっている。これは財政健全化計画に基づいて実施していた職員給与の</a:t>
          </a:r>
          <a:r>
            <a:rPr kumimoji="1" lang="en-US" altLang="ja-JP" sz="1400">
              <a:latin typeface="ＭＳ Ｐゴシック"/>
            </a:rPr>
            <a:t>10</a:t>
          </a:r>
          <a:r>
            <a:rPr kumimoji="1" lang="ja-JP" altLang="en-US" sz="1400">
              <a:latin typeface="ＭＳ Ｐゴシック"/>
            </a:rPr>
            <a:t>％削減分を</a:t>
          </a:r>
          <a:r>
            <a:rPr kumimoji="1" lang="en-US" altLang="ja-JP" sz="1400">
              <a:latin typeface="ＭＳ Ｐゴシック"/>
            </a:rPr>
            <a:t>H26</a:t>
          </a:r>
          <a:r>
            <a:rPr kumimoji="1" lang="ja-JP" altLang="en-US" sz="1400">
              <a:latin typeface="ＭＳ Ｐゴシック"/>
            </a:rPr>
            <a:t>年度より復活させたことや水道事業への繰出金が増加したこと等が要因と考えられる。</a:t>
          </a:r>
          <a:endParaRPr kumimoji="1" lang="en-US" altLang="ja-JP" sz="1400">
            <a:latin typeface="ＭＳ Ｐゴシック"/>
          </a:endParaRPr>
        </a:p>
        <a:p>
          <a:r>
            <a:rPr kumimoji="1" lang="ja-JP" altLang="en-US" sz="1400">
              <a:latin typeface="ＭＳ Ｐゴシック"/>
            </a:rPr>
            <a:t>　今後も継続して経常経費の削減に努める。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130811</xdr:rowOff>
    </xdr:from>
    <xdr:to>
      <xdr:col>24</xdr:col>
      <xdr:colOff>31750</xdr:colOff>
      <xdr:row>79</xdr:row>
      <xdr:rowOff>77470</xdr:rowOff>
    </xdr:to>
    <xdr:cxnSp macro="">
      <xdr:nvCxnSpPr>
        <xdr:cNvPr id="432" name="直線コネクタ 431"/>
        <xdr:cNvCxnSpPr/>
      </xdr:nvCxnSpPr>
      <xdr:spPr>
        <a:xfrm>
          <a:off x="15671800" y="135039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78</xdr:row>
      <xdr:rowOff>130811</xdr:rowOff>
    </xdr:to>
    <xdr:cxnSp macro="">
      <xdr:nvCxnSpPr>
        <xdr:cNvPr id="435" name="直線コネクタ 434"/>
        <xdr:cNvCxnSpPr/>
      </xdr:nvCxnSpPr>
      <xdr:spPr>
        <a:xfrm>
          <a:off x="14782800" y="133248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77</xdr:row>
      <xdr:rowOff>123189</xdr:rowOff>
    </xdr:to>
    <xdr:cxnSp macro="">
      <xdr:nvCxnSpPr>
        <xdr:cNvPr id="438" name="直線コネクタ 437"/>
        <xdr:cNvCxnSpPr/>
      </xdr:nvCxnSpPr>
      <xdr:spPr>
        <a:xfrm>
          <a:off x="13893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77470</xdr:rowOff>
    </xdr:to>
    <xdr:cxnSp macro="">
      <xdr:nvCxnSpPr>
        <xdr:cNvPr id="441" name="直線コネクタ 440"/>
        <xdr:cNvCxnSpPr/>
      </xdr:nvCxnSpPr>
      <xdr:spPr>
        <a:xfrm>
          <a:off x="13004800" y="13187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26670</xdr:rowOff>
    </xdr:from>
    <xdr:to>
      <xdr:col>24</xdr:col>
      <xdr:colOff>82550</xdr:colOff>
      <xdr:row>79</xdr:row>
      <xdr:rowOff>128270</xdr:rowOff>
    </xdr:to>
    <xdr:sp macro="" textlink="">
      <xdr:nvSpPr>
        <xdr:cNvPr id="451" name="円/楕円 450"/>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170197</xdr:rowOff>
    </xdr:from>
    <xdr:ext cx="762000" cy="259045"/>
    <xdr:sp macro="" textlink="">
      <xdr:nvSpPr>
        <xdr:cNvPr id="452"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80011</xdr:rowOff>
    </xdr:from>
    <xdr:to>
      <xdr:col>22</xdr:col>
      <xdr:colOff>615950</xdr:colOff>
      <xdr:row>79</xdr:row>
      <xdr:rowOff>10161</xdr:rowOff>
    </xdr:to>
    <xdr:sp macro="" textlink="">
      <xdr:nvSpPr>
        <xdr:cNvPr id="453" name="円/楕円 452"/>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166388</xdr:rowOff>
    </xdr:from>
    <xdr:ext cx="736600" cy="259045"/>
    <xdr:sp macro="" textlink="">
      <xdr:nvSpPr>
        <xdr:cNvPr id="454" name="テキスト ボックス 453"/>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55" name="円/楕円 454"/>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56" name="テキスト ボックス 455"/>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7" name="円/楕円 45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8" name="テキスト ボックス 45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9" name="円/楕円 458"/>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60" name="テキスト ボックス 45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40907</xdr:rowOff>
    </xdr:from>
    <xdr:to>
      <xdr:col>4</xdr:col>
      <xdr:colOff>1117600</xdr:colOff>
      <xdr:row>17</xdr:row>
      <xdr:rowOff>146545</xdr:rowOff>
    </xdr:to>
    <xdr:cxnSp macro="">
      <xdr:nvCxnSpPr>
        <xdr:cNvPr id="50" name="直線コネクタ 49"/>
        <xdr:cNvCxnSpPr/>
      </xdr:nvCxnSpPr>
      <xdr:spPr bwMode="auto">
        <a:xfrm flipV="1">
          <a:off x="5003800" y="3003182"/>
          <a:ext cx="647700" cy="10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146545</xdr:rowOff>
    </xdr:from>
    <xdr:to>
      <xdr:col>4</xdr:col>
      <xdr:colOff>469900</xdr:colOff>
      <xdr:row>17</xdr:row>
      <xdr:rowOff>158521</xdr:rowOff>
    </xdr:to>
    <xdr:cxnSp macro="">
      <xdr:nvCxnSpPr>
        <xdr:cNvPr id="53" name="直線コネクタ 52"/>
        <xdr:cNvCxnSpPr/>
      </xdr:nvCxnSpPr>
      <xdr:spPr bwMode="auto">
        <a:xfrm flipV="1">
          <a:off x="4305300" y="3108820"/>
          <a:ext cx="698500" cy="1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145047</xdr:rowOff>
    </xdr:from>
    <xdr:to>
      <xdr:col>3</xdr:col>
      <xdr:colOff>904875</xdr:colOff>
      <xdr:row>17</xdr:row>
      <xdr:rowOff>158521</xdr:rowOff>
    </xdr:to>
    <xdr:cxnSp macro="">
      <xdr:nvCxnSpPr>
        <xdr:cNvPr id="56" name="直線コネクタ 55"/>
        <xdr:cNvCxnSpPr/>
      </xdr:nvCxnSpPr>
      <xdr:spPr bwMode="auto">
        <a:xfrm>
          <a:off x="3606800" y="3107322"/>
          <a:ext cx="698500" cy="13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145047</xdr:rowOff>
    </xdr:from>
    <xdr:to>
      <xdr:col>3</xdr:col>
      <xdr:colOff>206375</xdr:colOff>
      <xdr:row>18</xdr:row>
      <xdr:rowOff>20828</xdr:rowOff>
    </xdr:to>
    <xdr:cxnSp macro="">
      <xdr:nvCxnSpPr>
        <xdr:cNvPr id="59" name="直線コネクタ 58"/>
        <xdr:cNvCxnSpPr/>
      </xdr:nvCxnSpPr>
      <xdr:spPr bwMode="auto">
        <a:xfrm flipV="1">
          <a:off x="2908300" y="3107322"/>
          <a:ext cx="698500" cy="4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161557</xdr:rowOff>
    </xdr:from>
    <xdr:to>
      <xdr:col>5</xdr:col>
      <xdr:colOff>34925</xdr:colOff>
      <xdr:row>17</xdr:row>
      <xdr:rowOff>91707</xdr:rowOff>
    </xdr:to>
    <xdr:sp macro="" textlink="">
      <xdr:nvSpPr>
        <xdr:cNvPr id="69" name="円/楕円 68"/>
        <xdr:cNvSpPr/>
      </xdr:nvSpPr>
      <xdr:spPr bwMode="auto">
        <a:xfrm>
          <a:off x="5600700" y="29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6634</xdr:rowOff>
    </xdr:from>
    <xdr:ext cx="762000" cy="259045"/>
    <xdr:sp macro="" textlink="">
      <xdr:nvSpPr>
        <xdr:cNvPr id="70" name="人口1人当たり決算額の推移該当値テキスト130"/>
        <xdr:cNvSpPr txBox="1"/>
      </xdr:nvSpPr>
      <xdr:spPr>
        <a:xfrm>
          <a:off x="5740400" y="279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95745</xdr:rowOff>
    </xdr:from>
    <xdr:to>
      <xdr:col>4</xdr:col>
      <xdr:colOff>520700</xdr:colOff>
      <xdr:row>18</xdr:row>
      <xdr:rowOff>25895</xdr:rowOff>
    </xdr:to>
    <xdr:sp macro="" textlink="">
      <xdr:nvSpPr>
        <xdr:cNvPr id="71" name="円/楕円 70"/>
        <xdr:cNvSpPr/>
      </xdr:nvSpPr>
      <xdr:spPr bwMode="auto">
        <a:xfrm>
          <a:off x="4953000" y="3058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36072</xdr:rowOff>
    </xdr:from>
    <xdr:ext cx="736600" cy="259045"/>
    <xdr:sp macro="" textlink="">
      <xdr:nvSpPr>
        <xdr:cNvPr id="72" name="テキスト ボックス 71"/>
        <xdr:cNvSpPr txBox="1"/>
      </xdr:nvSpPr>
      <xdr:spPr>
        <a:xfrm>
          <a:off x="4622800" y="282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107721</xdr:rowOff>
    </xdr:from>
    <xdr:to>
      <xdr:col>3</xdr:col>
      <xdr:colOff>955675</xdr:colOff>
      <xdr:row>18</xdr:row>
      <xdr:rowOff>37871</xdr:rowOff>
    </xdr:to>
    <xdr:sp macro="" textlink="">
      <xdr:nvSpPr>
        <xdr:cNvPr id="73" name="円/楕円 72"/>
        <xdr:cNvSpPr/>
      </xdr:nvSpPr>
      <xdr:spPr bwMode="auto">
        <a:xfrm>
          <a:off x="4254500" y="3069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22648</xdr:rowOff>
    </xdr:from>
    <xdr:ext cx="762000" cy="259045"/>
    <xdr:sp macro="" textlink="">
      <xdr:nvSpPr>
        <xdr:cNvPr id="74" name="テキスト ボックス 73"/>
        <xdr:cNvSpPr txBox="1"/>
      </xdr:nvSpPr>
      <xdr:spPr>
        <a:xfrm>
          <a:off x="3924300" y="31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94247</xdr:rowOff>
    </xdr:from>
    <xdr:to>
      <xdr:col>3</xdr:col>
      <xdr:colOff>257175</xdr:colOff>
      <xdr:row>18</xdr:row>
      <xdr:rowOff>24397</xdr:rowOff>
    </xdr:to>
    <xdr:sp macro="" textlink="">
      <xdr:nvSpPr>
        <xdr:cNvPr id="75" name="円/楕円 74"/>
        <xdr:cNvSpPr/>
      </xdr:nvSpPr>
      <xdr:spPr bwMode="auto">
        <a:xfrm>
          <a:off x="3556000" y="305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9174</xdr:rowOff>
    </xdr:from>
    <xdr:ext cx="762000" cy="259045"/>
    <xdr:sp macro="" textlink="">
      <xdr:nvSpPr>
        <xdr:cNvPr id="76" name="テキスト ボックス 75"/>
        <xdr:cNvSpPr txBox="1"/>
      </xdr:nvSpPr>
      <xdr:spPr>
        <a:xfrm>
          <a:off x="3225800" y="31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95,329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141478</xdr:rowOff>
    </xdr:from>
    <xdr:to>
      <xdr:col>2</xdr:col>
      <xdr:colOff>692150</xdr:colOff>
      <xdr:row>18</xdr:row>
      <xdr:rowOff>71628</xdr:rowOff>
    </xdr:to>
    <xdr:sp macro="" textlink="">
      <xdr:nvSpPr>
        <xdr:cNvPr id="77" name="円/楕円 76"/>
        <xdr:cNvSpPr/>
      </xdr:nvSpPr>
      <xdr:spPr bwMode="auto">
        <a:xfrm>
          <a:off x="2857500" y="310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56405</xdr:rowOff>
    </xdr:from>
    <xdr:ext cx="762000" cy="259045"/>
    <xdr:sp macro="" textlink="">
      <xdr:nvSpPr>
        <xdr:cNvPr id="78" name="テキスト ボックス 77"/>
        <xdr:cNvSpPr txBox="1"/>
      </xdr:nvSpPr>
      <xdr:spPr>
        <a:xfrm>
          <a:off x="2527300" y="319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292769</xdr:rowOff>
    </xdr:from>
    <xdr:to>
      <xdr:col>4</xdr:col>
      <xdr:colOff>1117600</xdr:colOff>
      <xdr:row>37</xdr:row>
      <xdr:rowOff>297635</xdr:rowOff>
    </xdr:to>
    <xdr:cxnSp macro="">
      <xdr:nvCxnSpPr>
        <xdr:cNvPr id="112" name="直線コネクタ 111"/>
        <xdr:cNvCxnSpPr/>
      </xdr:nvCxnSpPr>
      <xdr:spPr bwMode="auto">
        <a:xfrm>
          <a:off x="5003800" y="7417469"/>
          <a:ext cx="647700" cy="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282412</xdr:rowOff>
    </xdr:from>
    <xdr:ext cx="762000" cy="259045"/>
    <xdr:sp macro="" textlink="">
      <xdr:nvSpPr>
        <xdr:cNvPr id="113" name="人口1人当たり決算額の推移平均値テキスト445"/>
        <xdr:cNvSpPr txBox="1"/>
      </xdr:nvSpPr>
      <xdr:spPr>
        <a:xfrm>
          <a:off x="5740400" y="7407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292769</xdr:rowOff>
    </xdr:from>
    <xdr:to>
      <xdr:col>4</xdr:col>
      <xdr:colOff>469900</xdr:colOff>
      <xdr:row>37</xdr:row>
      <xdr:rowOff>302885</xdr:rowOff>
    </xdr:to>
    <xdr:cxnSp macro="">
      <xdr:nvCxnSpPr>
        <xdr:cNvPr id="115" name="直線コネクタ 114"/>
        <xdr:cNvCxnSpPr/>
      </xdr:nvCxnSpPr>
      <xdr:spPr bwMode="auto">
        <a:xfrm flipV="1">
          <a:off x="4305300" y="7417469"/>
          <a:ext cx="698500" cy="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298138</xdr:rowOff>
    </xdr:from>
    <xdr:to>
      <xdr:col>3</xdr:col>
      <xdr:colOff>904875</xdr:colOff>
      <xdr:row>37</xdr:row>
      <xdr:rowOff>302885</xdr:rowOff>
    </xdr:to>
    <xdr:cxnSp macro="">
      <xdr:nvCxnSpPr>
        <xdr:cNvPr id="118" name="直線コネクタ 117"/>
        <xdr:cNvCxnSpPr/>
      </xdr:nvCxnSpPr>
      <xdr:spPr bwMode="auto">
        <a:xfrm>
          <a:off x="3606800" y="7422838"/>
          <a:ext cx="698500" cy="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290224</xdr:rowOff>
    </xdr:from>
    <xdr:to>
      <xdr:col>3</xdr:col>
      <xdr:colOff>206375</xdr:colOff>
      <xdr:row>37</xdr:row>
      <xdr:rowOff>298138</xdr:rowOff>
    </xdr:to>
    <xdr:cxnSp macro="">
      <xdr:nvCxnSpPr>
        <xdr:cNvPr id="121" name="直線コネクタ 120"/>
        <xdr:cNvCxnSpPr/>
      </xdr:nvCxnSpPr>
      <xdr:spPr bwMode="auto">
        <a:xfrm>
          <a:off x="2908300" y="7414924"/>
          <a:ext cx="698500" cy="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246835</xdr:rowOff>
    </xdr:from>
    <xdr:to>
      <xdr:col>5</xdr:col>
      <xdr:colOff>34925</xdr:colOff>
      <xdr:row>38</xdr:row>
      <xdr:rowOff>5535</xdr:rowOff>
    </xdr:to>
    <xdr:sp macro="" textlink="">
      <xdr:nvSpPr>
        <xdr:cNvPr id="131" name="円/楕円 130"/>
        <xdr:cNvSpPr/>
      </xdr:nvSpPr>
      <xdr:spPr bwMode="auto">
        <a:xfrm>
          <a:off x="5600700" y="737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91912</xdr:rowOff>
    </xdr:from>
    <xdr:ext cx="762000" cy="259045"/>
    <xdr:sp macro="" textlink="">
      <xdr:nvSpPr>
        <xdr:cNvPr id="132" name="人口1人当たり決算額の推移該当値テキスト445"/>
        <xdr:cNvSpPr txBox="1"/>
      </xdr:nvSpPr>
      <xdr:spPr>
        <a:xfrm>
          <a:off x="5740400" y="721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241969</xdr:rowOff>
    </xdr:from>
    <xdr:to>
      <xdr:col>4</xdr:col>
      <xdr:colOff>520700</xdr:colOff>
      <xdr:row>38</xdr:row>
      <xdr:rowOff>669</xdr:rowOff>
    </xdr:to>
    <xdr:sp macro="" textlink="">
      <xdr:nvSpPr>
        <xdr:cNvPr id="133" name="円/楕円 132"/>
        <xdr:cNvSpPr/>
      </xdr:nvSpPr>
      <xdr:spPr bwMode="auto">
        <a:xfrm>
          <a:off x="4953000" y="736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10846</xdr:rowOff>
    </xdr:from>
    <xdr:ext cx="736600" cy="259045"/>
    <xdr:sp macro="" textlink="">
      <xdr:nvSpPr>
        <xdr:cNvPr id="134" name="テキスト ボックス 133"/>
        <xdr:cNvSpPr txBox="1"/>
      </xdr:nvSpPr>
      <xdr:spPr>
        <a:xfrm>
          <a:off x="4622800" y="7135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252085</xdr:rowOff>
    </xdr:from>
    <xdr:to>
      <xdr:col>3</xdr:col>
      <xdr:colOff>955675</xdr:colOff>
      <xdr:row>38</xdr:row>
      <xdr:rowOff>10785</xdr:rowOff>
    </xdr:to>
    <xdr:sp macro="" textlink="">
      <xdr:nvSpPr>
        <xdr:cNvPr id="135" name="円/楕円 134"/>
        <xdr:cNvSpPr/>
      </xdr:nvSpPr>
      <xdr:spPr bwMode="auto">
        <a:xfrm>
          <a:off x="4254500" y="737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20962</xdr:rowOff>
    </xdr:from>
    <xdr:ext cx="762000" cy="259045"/>
    <xdr:sp macro="" textlink="">
      <xdr:nvSpPr>
        <xdr:cNvPr id="136" name="テキスト ボックス 135"/>
        <xdr:cNvSpPr txBox="1"/>
      </xdr:nvSpPr>
      <xdr:spPr>
        <a:xfrm>
          <a:off x="3924300" y="714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247338</xdr:rowOff>
    </xdr:from>
    <xdr:to>
      <xdr:col>3</xdr:col>
      <xdr:colOff>257175</xdr:colOff>
      <xdr:row>38</xdr:row>
      <xdr:rowOff>6038</xdr:rowOff>
    </xdr:to>
    <xdr:sp macro="" textlink="">
      <xdr:nvSpPr>
        <xdr:cNvPr id="137" name="円/楕円 136"/>
        <xdr:cNvSpPr/>
      </xdr:nvSpPr>
      <xdr:spPr bwMode="auto">
        <a:xfrm>
          <a:off x="3556000" y="737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16215</xdr:rowOff>
    </xdr:from>
    <xdr:ext cx="762000" cy="259045"/>
    <xdr:sp macro="" textlink="">
      <xdr:nvSpPr>
        <xdr:cNvPr id="138" name="テキスト ボックス 137"/>
        <xdr:cNvSpPr txBox="1"/>
      </xdr:nvSpPr>
      <xdr:spPr>
        <a:xfrm>
          <a:off x="3225800" y="714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239424</xdr:rowOff>
    </xdr:from>
    <xdr:to>
      <xdr:col>2</xdr:col>
      <xdr:colOff>692150</xdr:colOff>
      <xdr:row>37</xdr:row>
      <xdr:rowOff>341024</xdr:rowOff>
    </xdr:to>
    <xdr:sp macro="" textlink="">
      <xdr:nvSpPr>
        <xdr:cNvPr id="139" name="円/楕円 138"/>
        <xdr:cNvSpPr/>
      </xdr:nvSpPr>
      <xdr:spPr bwMode="auto">
        <a:xfrm>
          <a:off x="2857500" y="736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8301</xdr:rowOff>
    </xdr:from>
    <xdr:ext cx="762000" cy="259045"/>
    <xdr:sp macro="" textlink="">
      <xdr:nvSpPr>
        <xdr:cNvPr id="140" name="テキスト ボックス 139"/>
        <xdr:cNvSpPr txBox="1"/>
      </xdr:nvSpPr>
      <xdr:spPr>
        <a:xfrm>
          <a:off x="2527300" y="713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財政健全化計画の実施及び</a:t>
          </a:r>
          <a:r>
            <a:rPr kumimoji="1" lang="ja-JP" altLang="ja-JP" sz="1400">
              <a:solidFill>
                <a:schemeClr val="dk1"/>
              </a:solidFill>
              <a:latin typeface="+mn-lt"/>
              <a:ea typeface="+mn-ea"/>
              <a:cs typeface="+mn-cs"/>
            </a:rPr>
            <a:t>特別交付税等の</a:t>
          </a:r>
          <a:r>
            <a:rPr kumimoji="1" lang="ja-JP" altLang="en-US" sz="1400">
              <a:solidFill>
                <a:schemeClr val="dk1"/>
              </a:solidFill>
              <a:latin typeface="+mn-lt"/>
              <a:ea typeface="+mn-ea"/>
              <a:cs typeface="+mn-cs"/>
            </a:rPr>
            <a:t>増加等により</a:t>
          </a:r>
          <a:r>
            <a:rPr kumimoji="1" lang="en-US" altLang="ja-JP" sz="1400">
              <a:solidFill>
                <a:schemeClr val="dk1"/>
              </a:solidFill>
              <a:latin typeface="+mn-lt"/>
              <a:ea typeface="+mn-ea"/>
              <a:cs typeface="+mn-cs"/>
            </a:rPr>
            <a:t>H23</a:t>
          </a:r>
          <a:r>
            <a:rPr kumimoji="1" lang="ja-JP" altLang="en-US" sz="1400">
              <a:solidFill>
                <a:schemeClr val="dk1"/>
              </a:solidFill>
              <a:latin typeface="+mn-lt"/>
              <a:ea typeface="+mn-ea"/>
              <a:cs typeface="+mn-cs"/>
            </a:rPr>
            <a:t>年度より黒字に転化している。しかし自主財源については</a:t>
          </a:r>
          <a:r>
            <a:rPr kumimoji="1" lang="ja-JP" altLang="ja-JP" sz="1400">
              <a:solidFill>
                <a:schemeClr val="dk1"/>
              </a:solidFill>
              <a:latin typeface="+mn-lt"/>
              <a:ea typeface="+mn-ea"/>
              <a:cs typeface="+mn-cs"/>
            </a:rPr>
            <a:t>人口減少</a:t>
          </a:r>
          <a:r>
            <a:rPr kumimoji="1" lang="ja-JP" altLang="en-US" sz="1400">
              <a:solidFill>
                <a:schemeClr val="dk1"/>
              </a:solidFill>
              <a:latin typeface="+mn-lt"/>
              <a:ea typeface="+mn-ea"/>
              <a:cs typeface="+mn-cs"/>
            </a:rPr>
            <a:t>、高齢化</a:t>
          </a:r>
          <a:r>
            <a:rPr kumimoji="1" lang="ja-JP" altLang="ja-JP" sz="1400">
              <a:solidFill>
                <a:schemeClr val="dk1"/>
              </a:solidFill>
              <a:latin typeface="+mn-lt"/>
              <a:ea typeface="+mn-ea"/>
              <a:cs typeface="+mn-cs"/>
            </a:rPr>
            <a:t>等の影響を受け、市税</a:t>
          </a:r>
          <a:r>
            <a:rPr kumimoji="1" lang="ja-JP" altLang="en-US" sz="1400">
              <a:solidFill>
                <a:schemeClr val="dk1"/>
              </a:solidFill>
              <a:latin typeface="+mn-lt"/>
              <a:ea typeface="+mn-ea"/>
              <a:cs typeface="+mn-cs"/>
            </a:rPr>
            <a:t>等は</a:t>
          </a:r>
          <a:r>
            <a:rPr kumimoji="1" lang="ja-JP" altLang="ja-JP" sz="1400">
              <a:solidFill>
                <a:schemeClr val="dk1"/>
              </a:solidFill>
              <a:latin typeface="+mn-lt"/>
              <a:ea typeface="+mn-ea"/>
              <a:cs typeface="+mn-cs"/>
            </a:rPr>
            <a:t>減少傾向にある。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今後も収支均衡を維持すべく、歳入確保・歳出削減に努めていく。</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国民健康保険事業及び学校給食費特別会計において赤字が生じているものの他の事業での黒字額が大きいため、連結実質赤字はなくなっている。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特に国民健康保険事業では昨年度に引き続いての赤字となっており、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年度の赤字額は△</a:t>
          </a:r>
          <a:r>
            <a:rPr kumimoji="1" lang="en-US" altLang="ja-JP" sz="1400">
              <a:latin typeface="ＭＳ ゴシック" pitchFamily="49" charset="-128"/>
              <a:ea typeface="ＭＳ ゴシック" pitchFamily="49" charset="-128"/>
            </a:rPr>
            <a:t>431,042</a:t>
          </a:r>
          <a:r>
            <a:rPr kumimoji="1" lang="ja-JP" altLang="en-US" sz="1400">
              <a:latin typeface="ＭＳ ゴシック" pitchFamily="49" charset="-128"/>
              <a:ea typeface="ＭＳ ゴシック" pitchFamily="49" charset="-128"/>
            </a:rPr>
            <a:t>千円となった。</a:t>
          </a:r>
          <a:r>
            <a:rPr kumimoji="1" lang="ja-JP" altLang="ja-JP" sz="1400">
              <a:solidFill>
                <a:schemeClr val="dk1"/>
              </a:solidFill>
              <a:latin typeface="+mn-lt"/>
              <a:ea typeface="+mn-ea"/>
              <a:cs typeface="+mn-cs"/>
            </a:rPr>
            <a:t>現在、徴収率の強化に努めるとともに、予防事業（</a:t>
          </a:r>
          <a:r>
            <a:rPr kumimoji="1" lang="ja-JP" altLang="en-US" sz="1400">
              <a:solidFill>
                <a:schemeClr val="dk1"/>
              </a:solidFill>
              <a:latin typeface="+mn-lt"/>
              <a:ea typeface="+mn-ea"/>
              <a:cs typeface="+mn-cs"/>
            </a:rPr>
            <a:t>検診</a:t>
          </a:r>
          <a:r>
            <a:rPr kumimoji="1" lang="ja-JP" altLang="ja-JP" sz="1400">
              <a:solidFill>
                <a:schemeClr val="dk1"/>
              </a:solidFill>
              <a:latin typeface="+mn-lt"/>
              <a:ea typeface="+mn-ea"/>
              <a:cs typeface="+mn-cs"/>
            </a:rPr>
            <a:t>）の実施や、ジェネリック医薬品等の啓発を行い医療費の削減に努めている</a:t>
          </a:r>
          <a:r>
            <a:rPr kumimoji="1" lang="ja-JP" altLang="en-US" sz="1400">
              <a:solidFill>
                <a:schemeClr val="dk1"/>
              </a:solidFill>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年度においては住宅使用料をはじめとする公債費充当特財や標準財政規模の減等があったことで算入公債費の額は下がっている。しかし元利償還金の自然減や繰上償還による減等により</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年度よりも実質公債費比率の分子は減少している。今後も適正な市債発行に努めていく。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があったため、元利償還金は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よりも減少している。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年度においては、将来負担比率の分子は前年度と比較すると</a:t>
          </a:r>
          <a:r>
            <a:rPr kumimoji="1" lang="en-US" altLang="ja-JP" sz="1400">
              <a:latin typeface="ＭＳ ゴシック" pitchFamily="49" charset="-128"/>
              <a:ea typeface="ＭＳ ゴシック" pitchFamily="49" charset="-128"/>
            </a:rPr>
            <a:t>107,771</a:t>
          </a:r>
          <a:r>
            <a:rPr kumimoji="1" lang="ja-JP" altLang="en-US" sz="1400">
              <a:latin typeface="ＭＳ ゴシック" pitchFamily="49" charset="-128"/>
              <a:ea typeface="ＭＳ ゴシック" pitchFamily="49" charset="-128"/>
            </a:rPr>
            <a:t>千円の減となっている。これは地方債残高について繰上償還の実施や自然減等により減少していること等が考えられる。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しかし将来負担比率順位を類似団体と比較すると低い順位となっており（</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団体中</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位）、今後も市債発行の抑制等による将来負担比率の適正化を目指していく。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14904917</v>
      </c>
      <c r="BO4" s="349"/>
      <c r="BP4" s="349"/>
      <c r="BQ4" s="349"/>
      <c r="BR4" s="349"/>
      <c r="BS4" s="349"/>
      <c r="BT4" s="349"/>
      <c r="BU4" s="350"/>
      <c r="BV4" s="348">
        <v>16598604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7.4</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14265496</v>
      </c>
      <c r="BO5" s="386"/>
      <c r="BP5" s="386"/>
      <c r="BQ5" s="386"/>
      <c r="BR5" s="386"/>
      <c r="BS5" s="386"/>
      <c r="BT5" s="386"/>
      <c r="BU5" s="387"/>
      <c r="BV5" s="385">
        <v>15951501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104.2</v>
      </c>
      <c r="CU5" s="383"/>
      <c r="CV5" s="383"/>
      <c r="CW5" s="383"/>
      <c r="CX5" s="383"/>
      <c r="CY5" s="383"/>
      <c r="CZ5" s="383"/>
      <c r="DA5" s="384"/>
      <c r="DB5" s="382">
        <v>101.3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639421</v>
      </c>
      <c r="BO6" s="386"/>
      <c r="BP6" s="386"/>
      <c r="BQ6" s="386"/>
      <c r="BR6" s="386"/>
      <c r="BS6" s="386"/>
      <c r="BT6" s="386"/>
      <c r="BU6" s="387"/>
      <c r="BV6" s="385">
        <v>647103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111.5</v>
      </c>
      <c r="CU6" s="423"/>
      <c r="CV6" s="423"/>
      <c r="CW6" s="423"/>
      <c r="CX6" s="423"/>
      <c r="CY6" s="423"/>
      <c r="CZ6" s="423"/>
      <c r="DA6" s="424"/>
      <c r="DB6" s="422">
        <v>108.6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69048</v>
      </c>
      <c r="BO7" s="386"/>
      <c r="BP7" s="386"/>
      <c r="BQ7" s="386"/>
      <c r="BR7" s="386"/>
      <c r="BS7" s="386"/>
      <c r="BT7" s="386"/>
      <c r="BU7" s="387"/>
      <c r="BV7" s="385">
        <v>79944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7679862</v>
      </c>
      <c r="CU7" s="386"/>
      <c r="CV7" s="386"/>
      <c r="CW7" s="386"/>
      <c r="CX7" s="386"/>
      <c r="CY7" s="386"/>
      <c r="CZ7" s="386"/>
      <c r="DA7" s="387"/>
      <c r="DB7" s="385">
        <v>7863658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570373</v>
      </c>
      <c r="BO8" s="386"/>
      <c r="BP8" s="386"/>
      <c r="BQ8" s="386"/>
      <c r="BR8" s="386"/>
      <c r="BS8" s="386"/>
      <c r="BT8" s="386"/>
      <c r="BU8" s="387"/>
      <c r="BV8" s="385">
        <v>567159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30287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3214</v>
      </c>
      <c r="BO9" s="386"/>
      <c r="BP9" s="386"/>
      <c r="BQ9" s="386"/>
      <c r="BR9" s="386"/>
      <c r="BS9" s="386"/>
      <c r="BT9" s="386"/>
      <c r="BU9" s="387"/>
      <c r="BV9" s="385">
        <v>8740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32273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283761</v>
      </c>
      <c r="BO10" s="386"/>
      <c r="BP10" s="386"/>
      <c r="BQ10" s="386"/>
      <c r="BR10" s="386"/>
      <c r="BS10" s="386"/>
      <c r="BT10" s="386"/>
      <c r="BU10" s="387"/>
      <c r="BV10" s="385">
        <v>279381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54660</v>
      </c>
      <c r="BO11" s="386"/>
      <c r="BP11" s="386"/>
      <c r="BQ11" s="386"/>
      <c r="BR11" s="386"/>
      <c r="BS11" s="386"/>
      <c r="BT11" s="386"/>
      <c r="BU11" s="387"/>
      <c r="BV11" s="385">
        <v>23528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27979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245913</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27766</v>
      </c>
      <c r="S13" s="467"/>
      <c r="T13" s="467"/>
      <c r="U13" s="467"/>
      <c r="V13" s="468"/>
      <c r="W13" s="401" t="s">
        <v>123</v>
      </c>
      <c r="X13" s="402"/>
      <c r="Y13" s="402"/>
      <c r="Z13" s="402"/>
      <c r="AA13" s="402"/>
      <c r="AB13" s="392"/>
      <c r="AC13" s="436">
        <v>537</v>
      </c>
      <c r="AD13" s="437"/>
      <c r="AE13" s="437"/>
      <c r="AF13" s="437"/>
      <c r="AG13" s="476"/>
      <c r="AH13" s="436">
        <v>736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95722</v>
      </c>
      <c r="BO13" s="386"/>
      <c r="BP13" s="386"/>
      <c r="BQ13" s="386"/>
      <c r="BR13" s="386"/>
      <c r="BS13" s="386"/>
      <c r="BT13" s="386"/>
      <c r="BU13" s="387"/>
      <c r="BV13" s="385">
        <v>311649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15.6</v>
      </c>
      <c r="CU13" s="383"/>
      <c r="CV13" s="383"/>
      <c r="CW13" s="383"/>
      <c r="CX13" s="383"/>
      <c r="CY13" s="383"/>
      <c r="CZ13" s="383"/>
      <c r="DA13" s="384"/>
      <c r="DB13" s="382">
        <v>15.7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28494</v>
      </c>
      <c r="S14" s="467"/>
      <c r="T14" s="467"/>
      <c r="U14" s="467"/>
      <c r="V14" s="468"/>
      <c r="W14" s="375"/>
      <c r="X14" s="376"/>
      <c r="Y14" s="376"/>
      <c r="Z14" s="376"/>
      <c r="AA14" s="376"/>
      <c r="AB14" s="365"/>
      <c r="AC14" s="469">
        <v>4.7</v>
      </c>
      <c r="AD14" s="470"/>
      <c r="AE14" s="470"/>
      <c r="AF14" s="470"/>
      <c r="AG14" s="471"/>
      <c r="AH14" s="469">
        <v>5.4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150.80000000000001</v>
      </c>
      <c r="CU14" s="481"/>
      <c r="CV14" s="481"/>
      <c r="CW14" s="481"/>
      <c r="CX14" s="481"/>
      <c r="CY14" s="481"/>
      <c r="CZ14" s="481"/>
      <c r="DA14" s="482"/>
      <c r="DB14" s="480">
        <v>148.5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28280</v>
      </c>
      <c r="S15" s="467"/>
      <c r="T15" s="467"/>
      <c r="U15" s="467"/>
      <c r="V15" s="468"/>
      <c r="W15" s="401" t="s">
        <v>130</v>
      </c>
      <c r="X15" s="402"/>
      <c r="Y15" s="402"/>
      <c r="Z15" s="402"/>
      <c r="AA15" s="402"/>
      <c r="AB15" s="392"/>
      <c r="AC15" s="436">
        <v>3431</v>
      </c>
      <c r="AD15" s="437"/>
      <c r="AE15" s="437"/>
      <c r="AF15" s="437"/>
      <c r="AG15" s="476"/>
      <c r="AH15" s="436">
        <v>4405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2547465</v>
      </c>
      <c r="BO15" s="349"/>
      <c r="BP15" s="349"/>
      <c r="BQ15" s="349"/>
      <c r="BR15" s="349"/>
      <c r="BS15" s="349"/>
      <c r="BT15" s="349"/>
      <c r="BU15" s="350"/>
      <c r="BV15" s="348">
        <v>2594328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29.9</v>
      </c>
      <c r="AD16" s="470"/>
      <c r="AE16" s="470"/>
      <c r="AF16" s="470"/>
      <c r="AG16" s="471"/>
      <c r="AH16" s="469">
        <v>32.1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6442749</v>
      </c>
      <c r="BO16" s="386"/>
      <c r="BP16" s="386"/>
      <c r="BQ16" s="386"/>
      <c r="BR16" s="386"/>
      <c r="BS16" s="386"/>
      <c r="BT16" s="386"/>
      <c r="BU16" s="387"/>
      <c r="BV16" s="385">
        <v>6560862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7493</v>
      </c>
      <c r="AD17" s="437"/>
      <c r="AE17" s="437"/>
      <c r="AF17" s="437"/>
      <c r="AG17" s="476"/>
      <c r="AH17" s="436">
        <v>8354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3277939</v>
      </c>
      <c r="BO17" s="386"/>
      <c r="BP17" s="386"/>
      <c r="BQ17" s="386"/>
      <c r="BR17" s="386"/>
      <c r="BS17" s="386"/>
      <c r="BT17" s="386"/>
      <c r="BU17" s="387"/>
      <c r="BV17" s="385">
        <v>3348967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60.58</v>
      </c>
      <c r="M18" s="498"/>
      <c r="N18" s="498"/>
      <c r="O18" s="498"/>
      <c r="P18" s="498"/>
      <c r="Q18" s="498"/>
      <c r="R18" s="499"/>
      <c r="S18" s="499"/>
      <c r="T18" s="499"/>
      <c r="U18" s="499"/>
      <c r="V18" s="500"/>
      <c r="W18" s="403"/>
      <c r="X18" s="404"/>
      <c r="Y18" s="404"/>
      <c r="Z18" s="404"/>
      <c r="AA18" s="404"/>
      <c r="AB18" s="395"/>
      <c r="AC18" s="501">
        <v>65.400000000000006</v>
      </c>
      <c r="AD18" s="502"/>
      <c r="AE18" s="502"/>
      <c r="AF18" s="502"/>
      <c r="AG18" s="503"/>
      <c r="AH18" s="501">
        <v>60.8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8130817</v>
      </c>
      <c r="BO18" s="386"/>
      <c r="BP18" s="386"/>
      <c r="BQ18" s="386"/>
      <c r="BR18" s="386"/>
      <c r="BS18" s="386"/>
      <c r="BT18" s="386"/>
      <c r="BU18" s="387"/>
      <c r="BV18" s="385">
        <v>7997879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10326503</v>
      </c>
      <c r="BO19" s="386"/>
      <c r="BP19" s="386"/>
      <c r="BQ19" s="386"/>
      <c r="BR19" s="386"/>
      <c r="BS19" s="386"/>
      <c r="BT19" s="386"/>
      <c r="BU19" s="387"/>
      <c r="BV19" s="385">
        <v>10072143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10603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18712825</v>
      </c>
      <c r="BO23" s="386"/>
      <c r="BP23" s="386"/>
      <c r="BQ23" s="386"/>
      <c r="BR23" s="386"/>
      <c r="BS23" s="386"/>
      <c r="BT23" s="386"/>
      <c r="BU23" s="387"/>
      <c r="BV23" s="385">
        <v>19423304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7840</v>
      </c>
      <c r="R24" s="437"/>
      <c r="S24" s="437"/>
      <c r="T24" s="437"/>
      <c r="U24" s="437"/>
      <c r="V24" s="476"/>
      <c r="W24" s="531"/>
      <c r="X24" s="519"/>
      <c r="Y24" s="520"/>
      <c r="Z24" s="435" t="s">
        <v>153</v>
      </c>
      <c r="AA24" s="415"/>
      <c r="AB24" s="415"/>
      <c r="AC24" s="415"/>
      <c r="AD24" s="415"/>
      <c r="AE24" s="415"/>
      <c r="AF24" s="415"/>
      <c r="AG24" s="416"/>
      <c r="AH24" s="436">
        <v>273</v>
      </c>
      <c r="AI24" s="437"/>
      <c r="AJ24" s="437"/>
      <c r="AK24" s="437"/>
      <c r="AL24" s="476"/>
      <c r="AM24" s="436">
        <v>894621</v>
      </c>
      <c r="AN24" s="437"/>
      <c r="AO24" s="437"/>
      <c r="AP24" s="437"/>
      <c r="AQ24" s="437"/>
      <c r="AR24" s="476"/>
      <c r="AS24" s="436">
        <v>3277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11290269</v>
      </c>
      <c r="BO24" s="386"/>
      <c r="BP24" s="386"/>
      <c r="BQ24" s="386"/>
      <c r="BR24" s="386"/>
      <c r="BS24" s="386"/>
      <c r="BT24" s="386"/>
      <c r="BU24" s="387"/>
      <c r="BV24" s="385">
        <v>11699093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6400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97715</v>
      </c>
      <c r="BO25" s="349"/>
      <c r="BP25" s="349"/>
      <c r="BQ25" s="349"/>
      <c r="BR25" s="349"/>
      <c r="BS25" s="349"/>
      <c r="BT25" s="349"/>
      <c r="BU25" s="350"/>
      <c r="BV25" s="348">
        <v>180922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5520</v>
      </c>
      <c r="R26" s="437"/>
      <c r="S26" s="437"/>
      <c r="T26" s="437"/>
      <c r="U26" s="437"/>
      <c r="V26" s="476"/>
      <c r="W26" s="531"/>
      <c r="X26" s="519"/>
      <c r="Y26" s="520"/>
      <c r="Z26" s="435" t="s">
        <v>159</v>
      </c>
      <c r="AA26" s="541"/>
      <c r="AB26" s="541"/>
      <c r="AC26" s="541"/>
      <c r="AD26" s="541"/>
      <c r="AE26" s="541"/>
      <c r="AF26" s="541"/>
      <c r="AG26" s="542"/>
      <c r="AH26" s="436">
        <v>44</v>
      </c>
      <c r="AI26" s="437"/>
      <c r="AJ26" s="437"/>
      <c r="AK26" s="437"/>
      <c r="AL26" s="476"/>
      <c r="AM26" s="436">
        <v>147268</v>
      </c>
      <c r="AN26" s="437"/>
      <c r="AO26" s="437"/>
      <c r="AP26" s="437"/>
      <c r="AQ26" s="437"/>
      <c r="AR26" s="476"/>
      <c r="AS26" s="436">
        <v>3347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4600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4200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472265</v>
      </c>
      <c r="BO28" s="349"/>
      <c r="BP28" s="349"/>
      <c r="BQ28" s="349"/>
      <c r="BR28" s="349"/>
      <c r="BS28" s="349"/>
      <c r="BT28" s="349"/>
      <c r="BU28" s="350"/>
      <c r="BV28" s="348">
        <v>434417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3900</v>
      </c>
      <c r="R29" s="437"/>
      <c r="S29" s="437"/>
      <c r="T29" s="437"/>
      <c r="U29" s="437"/>
      <c r="V29" s="476"/>
      <c r="W29" s="532"/>
      <c r="X29" s="533"/>
      <c r="Y29" s="534"/>
      <c r="Z29" s="435" t="s">
        <v>170</v>
      </c>
      <c r="AA29" s="415"/>
      <c r="AB29" s="415"/>
      <c r="AC29" s="415"/>
      <c r="AD29" s="415"/>
      <c r="AE29" s="415"/>
      <c r="AF29" s="415"/>
      <c r="AG29" s="416"/>
      <c r="AH29" s="436">
        <v>275</v>
      </c>
      <c r="AI29" s="437"/>
      <c r="AJ29" s="437"/>
      <c r="AK29" s="437"/>
      <c r="AL29" s="476"/>
      <c r="AM29" s="436">
        <v>902891</v>
      </c>
      <c r="AN29" s="437"/>
      <c r="AO29" s="437"/>
      <c r="AP29" s="437"/>
      <c r="AQ29" s="437"/>
      <c r="AR29" s="476"/>
      <c r="AS29" s="436">
        <v>3283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877720</v>
      </c>
      <c r="BO29" s="386"/>
      <c r="BP29" s="386"/>
      <c r="BQ29" s="386"/>
      <c r="BR29" s="386"/>
      <c r="BS29" s="386"/>
      <c r="BT29" s="386"/>
      <c r="BU29" s="387"/>
      <c r="BV29" s="385">
        <v>890775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1353798</v>
      </c>
      <c r="BO30" s="555"/>
      <c r="BP30" s="555"/>
      <c r="BQ30" s="555"/>
      <c r="BR30" s="555"/>
      <c r="BS30" s="555"/>
      <c r="BT30" s="555"/>
      <c r="BU30" s="556"/>
      <c r="BV30" s="554">
        <v>1491984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奈良県葛城地区清掃事務組合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学校給食費特別会計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国民宿舎葛城高原ロッジ特別会計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奈良県市町村総合事務組合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奈良県広域消防組合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葛城広域行政事務組合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奈良県広域水質検査センター組合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奈良県住宅新築資金等貸付金回収管理組合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奈良県後期高齢者医療広域連合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やまと広域環境衛生事務組合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20802</v>
      </c>
      <c r="J41" s="83">
        <v>19301</v>
      </c>
      <c r="K41" s="83">
        <v>18013</v>
      </c>
      <c r="L41" s="83">
        <v>19423</v>
      </c>
      <c r="M41" s="84">
        <v>18713</v>
      </c>
    </row>
    <row r="42" spans="2:13" ht="27.75" customHeight="1">
      <c r="B42" s="1171"/>
      <c r="C42" s="1172"/>
      <c r="D42" s="85"/>
      <c r="E42" s="1177" t="s">
        <v>26</v>
      </c>
      <c r="F42" s="1177"/>
      <c r="G42" s="1177"/>
      <c r="H42" s="1178"/>
      <c r="I42" s="86">
        <v>1255</v>
      </c>
      <c r="J42" s="87">
        <v>1255</v>
      </c>
      <c r="K42" s="87">
        <v>1255</v>
      </c>
      <c r="L42" s="87" t="s">
        <v>478</v>
      </c>
      <c r="M42" s="88" t="s">
        <v>478</v>
      </c>
    </row>
    <row r="43" spans="2:13" ht="27.75" customHeight="1">
      <c r="B43" s="1171"/>
      <c r="C43" s="1172"/>
      <c r="D43" s="85"/>
      <c r="E43" s="1177" t="s">
        <v>27</v>
      </c>
      <c r="F43" s="1177"/>
      <c r="G43" s="1177"/>
      <c r="H43" s="1178"/>
      <c r="I43" s="86">
        <v>5626</v>
      </c>
      <c r="J43" s="87">
        <v>4711</v>
      </c>
      <c r="K43" s="87">
        <v>4564</v>
      </c>
      <c r="L43" s="87">
        <v>4491</v>
      </c>
      <c r="M43" s="88">
        <v>4315</v>
      </c>
    </row>
    <row r="44" spans="2:13" ht="27.75" customHeight="1">
      <c r="B44" s="1171"/>
      <c r="C44" s="1172"/>
      <c r="D44" s="85"/>
      <c r="E44" s="1177" t="s">
        <v>28</v>
      </c>
      <c r="F44" s="1177"/>
      <c r="G44" s="1177"/>
      <c r="H44" s="1178"/>
      <c r="I44" s="86">
        <v>697</v>
      </c>
      <c r="J44" s="87">
        <v>587</v>
      </c>
      <c r="K44" s="87">
        <v>481</v>
      </c>
      <c r="L44" s="87">
        <v>375</v>
      </c>
      <c r="M44" s="88">
        <v>303</v>
      </c>
    </row>
    <row r="45" spans="2:13" ht="27.75" customHeight="1">
      <c r="B45" s="1171"/>
      <c r="C45" s="1172"/>
      <c r="D45" s="85"/>
      <c r="E45" s="1177" t="s">
        <v>29</v>
      </c>
      <c r="F45" s="1177"/>
      <c r="G45" s="1177"/>
      <c r="H45" s="1178"/>
      <c r="I45" s="86">
        <v>2863</v>
      </c>
      <c r="J45" s="87">
        <v>2797</v>
      </c>
      <c r="K45" s="87">
        <v>2862</v>
      </c>
      <c r="L45" s="87">
        <v>2661</v>
      </c>
      <c r="M45" s="88">
        <v>2598</v>
      </c>
    </row>
    <row r="46" spans="2:13" ht="27.75" customHeight="1">
      <c r="B46" s="1171"/>
      <c r="C46" s="1172"/>
      <c r="D46" s="85"/>
      <c r="E46" s="1177" t="s">
        <v>30</v>
      </c>
      <c r="F46" s="1177"/>
      <c r="G46" s="1177"/>
      <c r="H46" s="1178"/>
      <c r="I46" s="86">
        <v>1463</v>
      </c>
      <c r="J46" s="87">
        <v>1271</v>
      </c>
      <c r="K46" s="87">
        <v>1072</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1424</v>
      </c>
      <c r="J49" s="87">
        <v>1711</v>
      </c>
      <c r="K49" s="87">
        <v>2527</v>
      </c>
      <c r="L49" s="87">
        <v>2975</v>
      </c>
      <c r="M49" s="88">
        <v>2842</v>
      </c>
    </row>
    <row r="50" spans="2:13" ht="27.75" customHeight="1">
      <c r="B50" s="1171"/>
      <c r="C50" s="1172"/>
      <c r="D50" s="85"/>
      <c r="E50" s="1177" t="s">
        <v>35</v>
      </c>
      <c r="F50" s="1177"/>
      <c r="G50" s="1177"/>
      <c r="H50" s="1178"/>
      <c r="I50" s="86">
        <v>2570</v>
      </c>
      <c r="J50" s="87">
        <v>2420</v>
      </c>
      <c r="K50" s="87">
        <v>2264</v>
      </c>
      <c r="L50" s="87">
        <v>1854</v>
      </c>
      <c r="M50" s="88">
        <v>1501</v>
      </c>
    </row>
    <row r="51" spans="2:13" ht="27.75" customHeight="1">
      <c r="B51" s="1173"/>
      <c r="C51" s="1174"/>
      <c r="D51" s="85"/>
      <c r="E51" s="1177" t="s">
        <v>36</v>
      </c>
      <c r="F51" s="1177"/>
      <c r="G51" s="1177"/>
      <c r="H51" s="1178"/>
      <c r="I51" s="86">
        <v>13691</v>
      </c>
      <c r="J51" s="87">
        <v>13091</v>
      </c>
      <c r="K51" s="87">
        <v>12851</v>
      </c>
      <c r="L51" s="87">
        <v>12485</v>
      </c>
      <c r="M51" s="88">
        <v>12058</v>
      </c>
    </row>
    <row r="52" spans="2:13" ht="27.75" customHeight="1" thickBot="1">
      <c r="B52" s="1181" t="s">
        <v>37</v>
      </c>
      <c r="C52" s="1182"/>
      <c r="D52" s="90"/>
      <c r="E52" s="1183" t="s">
        <v>38</v>
      </c>
      <c r="F52" s="1183"/>
      <c r="G52" s="1183"/>
      <c r="H52" s="1184"/>
      <c r="I52" s="91">
        <v>15022</v>
      </c>
      <c r="J52" s="92">
        <v>12700</v>
      </c>
      <c r="K52" s="92">
        <v>10604</v>
      </c>
      <c r="L52" s="92">
        <v>9636</v>
      </c>
      <c r="M52" s="93">
        <v>9528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29570</v>
      </c>
      <c r="E3" s="116"/>
      <c r="F3" s="117">
        <v>78670</v>
      </c>
      <c r="G3" s="118"/>
      <c r="H3" s="119"/>
    </row>
    <row r="4" spans="1:8">
      <c r="A4" s="120"/>
      <c r="B4" s="121"/>
      <c r="C4" s="122"/>
      <c r="D4" s="123">
        <v>12228</v>
      </c>
      <c r="E4" s="124"/>
      <c r="F4" s="125">
        <v>38094</v>
      </c>
      <c r="G4" s="126"/>
      <c r="H4" s="127"/>
    </row>
    <row r="5" spans="1:8">
      <c r="A5" s="108" t="s">
        <v>511</v>
      </c>
      <c r="B5" s="113"/>
      <c r="C5" s="114"/>
      <c r="D5" s="115">
        <v>15684</v>
      </c>
      <c r="E5" s="116"/>
      <c r="F5" s="117">
        <v>67201</v>
      </c>
      <c r="G5" s="118"/>
      <c r="H5" s="119"/>
    </row>
    <row r="6" spans="1:8">
      <c r="A6" s="120"/>
      <c r="B6" s="121"/>
      <c r="C6" s="122"/>
      <c r="D6" s="123">
        <v>10345</v>
      </c>
      <c r="E6" s="124"/>
      <c r="F6" s="125">
        <v>35210</v>
      </c>
      <c r="G6" s="126"/>
      <c r="H6" s="127"/>
    </row>
    <row r="7" spans="1:8">
      <c r="A7" s="108" t="s">
        <v>512</v>
      </c>
      <c r="B7" s="113"/>
      <c r="C7" s="114"/>
      <c r="D7" s="115">
        <v>15859</v>
      </c>
      <c r="E7" s="116"/>
      <c r="F7" s="117">
        <v>75709</v>
      </c>
      <c r="G7" s="118"/>
      <c r="H7" s="119"/>
    </row>
    <row r="8" spans="1:8">
      <c r="A8" s="120"/>
      <c r="B8" s="121"/>
      <c r="C8" s="122"/>
      <c r="D8" s="123">
        <v>8880</v>
      </c>
      <c r="E8" s="124"/>
      <c r="F8" s="125">
        <v>35212</v>
      </c>
      <c r="G8" s="126"/>
      <c r="H8" s="127"/>
    </row>
    <row r="9" spans="1:8">
      <c r="A9" s="108" t="s">
        <v>513</v>
      </c>
      <c r="B9" s="113"/>
      <c r="C9" s="114"/>
      <c r="D9" s="115">
        <v>32191</v>
      </c>
      <c r="E9" s="116"/>
      <c r="F9" s="117">
        <v>90961</v>
      </c>
      <c r="G9" s="118"/>
      <c r="H9" s="119"/>
    </row>
    <row r="10" spans="1:8">
      <c r="A10" s="120"/>
      <c r="B10" s="121"/>
      <c r="C10" s="122"/>
      <c r="D10" s="123">
        <v>21102</v>
      </c>
      <c r="E10" s="124"/>
      <c r="F10" s="125">
        <v>37720</v>
      </c>
      <c r="G10" s="126"/>
      <c r="H10" s="127"/>
    </row>
    <row r="11" spans="1:8">
      <c r="A11" s="108" t="s">
        <v>514</v>
      </c>
      <c r="B11" s="113"/>
      <c r="C11" s="114"/>
      <c r="D11" s="115">
        <v>52123</v>
      </c>
      <c r="E11" s="116"/>
      <c r="F11" s="117">
        <v>106614</v>
      </c>
      <c r="G11" s="118"/>
      <c r="H11" s="119"/>
    </row>
    <row r="12" spans="1:8">
      <c r="A12" s="120"/>
      <c r="B12" s="121"/>
      <c r="C12" s="128"/>
      <c r="D12" s="123">
        <v>26164</v>
      </c>
      <c r="E12" s="124"/>
      <c r="F12" s="125">
        <v>45545</v>
      </c>
      <c r="G12" s="126"/>
      <c r="H12" s="127"/>
    </row>
    <row r="13" spans="1:8">
      <c r="A13" s="108"/>
      <c r="B13" s="113"/>
      <c r="C13" s="129"/>
      <c r="D13" s="130">
        <v>29085</v>
      </c>
      <c r="E13" s="131"/>
      <c r="F13" s="132">
        <v>83831</v>
      </c>
      <c r="G13" s="133"/>
      <c r="H13" s="119"/>
    </row>
    <row r="14" spans="1:8">
      <c r="A14" s="120"/>
      <c r="B14" s="121"/>
      <c r="C14" s="122"/>
      <c r="D14" s="123">
        <v>15744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-1.82</v>
      </c>
      <c r="C19" s="134">
        <f>ROUND(VALUE(SUBSTITUTE(実質収支比率等に係る経年分析!G$48,"▲","-")),2)</f>
        <v>3.88</v>
      </c>
      <c r="D19" s="134">
        <f>ROUND(VALUE(SUBSTITUTE(実質収支比率等に係る経年分析!H$48,"▲","-")),2)</f>
        <v>7.09</v>
      </c>
      <c r="E19" s="134">
        <f>ROUND(VALUE(SUBSTITUTE(実質収支比率等に係る経年分析!I$48,"▲","-")),2)</f>
        <v>7.21</v>
      </c>
      <c r="F19" s="134">
        <f>ROUND(VALUE(SUBSTITUTE(実質収支比率等に係る経年分析!J$48,"▲","-")),2)</f>
        <v>7.43</v>
      </c>
    </row>
    <row r="20" spans="1:11">
      <c r="A20" s="134" t="s">
        <v>43</v>
      </c>
      <c r="B20" s="134" t="e">
        <f>ROUND(VALUE(SUBSTITUTE(実質収支比率等に係る経年分析!F$47,"▲","-")),2)</f>
        <v>#VALUE!</v>
      </c>
      <c r="C20" s="134" t="e">
        <f>ROUND(VALUE(SUBSTITUTE(実質収支比率等に係る経年分析!G$47,"▲","-")),2)</f>
        <v>#VALUE!</v>
      </c>
      <c r="D20" s="134">
        <f>ROUND(VALUE(SUBSTITUTE(実質収支比率等に係る経年分析!H$47,"▲","-")),2)</f>
        <v>1.97</v>
      </c>
      <c r="E20" s="134">
        <f>ROUND(VALUE(SUBSTITUTE(実質収支比率等に係る経年分析!I$47,"▲","-")),2)</f>
        <v>5.52</v>
      </c>
      <c r="F20" s="134">
        <f>ROUND(VALUE(SUBSTITUTE(実質収支比率等に係る経年分析!J$47,"▲","-")),2)</f>
        <v>6.15</v>
      </c>
    </row>
    <row r="21" spans="1:11">
      <c r="A21" s="134" t="s">
        <v>44</v>
      </c>
      <c r="B21" s="134">
        <f>IF(ISNUMBER(VALUE(SUBSTITUTE(実質収支比率等に係る経年分析!F$49,"▲","-"))),ROUND(VALUE(SUBSTITUTE(実質収支比率等に係る経年分析!F$49,"▲","-")),2),NA())</f>
        <v>8.51</v>
      </c>
      <c r="C21" s="134">
        <f>IF(ISNUMBER(VALUE(SUBSTITUTE(実質収支比率等に係る経年分析!G$49,"▲","-"))),ROUND(VALUE(SUBSTITUTE(実質収支比率等に係る経年分析!G$49,"▲","-")),2),NA())</f>
        <v>7.38</v>
      </c>
      <c r="D21" s="134">
        <f>IF(ISNUMBER(VALUE(SUBSTITUTE(実質収支比率等に係る経年分析!H$49,"▲","-"))),ROUND(VALUE(SUBSTITUTE(実質収支比率等に係る経年分析!H$49,"▲","-")),2),NA())</f>
        <v>5.4</v>
      </c>
      <c r="E21" s="134">
        <f>IF(ISNUMBER(VALUE(SUBSTITUTE(実質収支比率等に係る経年分析!I$49,"▲","-"))),ROUND(VALUE(SUBSTITUTE(実質収支比率等に係る経年分析!I$49,"▲","-")),2),NA())</f>
        <v>3.96</v>
      </c>
      <c r="F21" s="134">
        <f>IF(ISNUMBER(VALUE(SUBSTITUTE(実質収支比率等に係る経年分析!J$49,"▲","-"))),ROUND(VALUE(SUBSTITUTE(実質収支比率等に係る経年分析!J$49,"▲","-")),2),NA())</f>
        <v>1.25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f>IF(ROUND(VALUE(SUBSTITUTE(連結実質赤字比率に係る赤字・黒字の構成分析!I$40,"▲", "-")), 2) &lt; 0, ABS(ROUND(VALUE(SUBSTITUTE(連結実質赤字比率に係る赤字・黒字の構成分析!I$40,"▲", "-")), 2)), NA())</f>
        <v>0.01</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国民宿舎葛城高原ロッジ特別会計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一般会計</v>
      </c>
      <c r="B33" s="135">
        <f>IF(ROUND(VALUE(SUBSTITUTE(連結実質赤字比率に係る赤字・黒字の構成分析!F$37,"▲", "-")), 2) &lt; 0, ABS(ROUND(VALUE(SUBSTITUTE(連結実質赤字比率に係る赤字・黒字の構成分析!F$37,"▲", "-")), 2)), NA())</f>
        <v>1.81</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7.42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8.3699999999999992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9.1300000000000008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8.83</v>
      </c>
    </row>
    <row r="35" spans="1:16">
      <c r="A35" s="135" t="str">
        <f>IF(連結実質赤字比率に係る赤字・黒字の構成分析!C$35="",NA(),連結実質赤字比率に係る赤字・黒字の構成分析!C$35)</f>
        <v>学校給食費特別会計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1.49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2.2599999999999998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3.57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4.4800000000000004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5.61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1890</v>
      </c>
      <c r="E42" s="136"/>
      <c r="F42" s="136"/>
      <c r="G42" s="136">
        <f>'実質公債費比率（分子）の構造'!L$52</f>
        <v>1858</v>
      </c>
      <c r="H42" s="136"/>
      <c r="I42" s="136"/>
      <c r="J42" s="136">
        <f>'実質公債費比率（分子）の構造'!M$52</f>
        <v>1799</v>
      </c>
      <c r="K42" s="136"/>
      <c r="L42" s="136"/>
      <c r="M42" s="136">
        <f>'実質公債費比率（分子）の構造'!N$52</f>
        <v>1702</v>
      </c>
      <c r="N42" s="136"/>
      <c r="O42" s="136"/>
      <c r="P42" s="136">
        <f>'実質公債費比率（分子）の構造'!O$52</f>
        <v>1633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60</v>
      </c>
      <c r="C44" s="136"/>
      <c r="D44" s="136"/>
      <c r="E44" s="136">
        <f>'実質公債費比率（分子）の構造'!L$50</f>
        <v>56</v>
      </c>
      <c r="F44" s="136"/>
      <c r="G44" s="136"/>
      <c r="H44" s="136">
        <f>'実質公債費比率（分子）の構造'!M$50</f>
        <v>52</v>
      </c>
      <c r="I44" s="136"/>
      <c r="J44" s="136"/>
      <c r="K44" s="136">
        <f>'実質公債費比率（分子）の構造'!N$50</f>
        <v>23</v>
      </c>
      <c r="L44" s="136"/>
      <c r="M44" s="136"/>
      <c r="N44" s="136" t="str">
        <f>'実質公債費比率（分子）の構造'!O$50</f>
        <v>-</v>
      </c>
      <c r="O44" s="136"/>
      <c r="P44" s="136"/>
    </row>
    <row r="45" spans="1:16">
      <c r="A45" s="136" t="s">
        <v>54</v>
      </c>
      <c r="B45" s="136">
        <f>'実質公債費比率（分子）の構造'!K$49</f>
        <v>121</v>
      </c>
      <c r="C45" s="136"/>
      <c r="D45" s="136"/>
      <c r="E45" s="136">
        <f>'実質公債費比率（分子）の構造'!L$49</f>
        <v>122</v>
      </c>
      <c r="F45" s="136"/>
      <c r="G45" s="136"/>
      <c r="H45" s="136">
        <f>'実質公債費比率（分子）の構造'!M$49</f>
        <v>120</v>
      </c>
      <c r="I45" s="136"/>
      <c r="J45" s="136"/>
      <c r="K45" s="136">
        <f>'実質公債費比率（分子）の構造'!N$49</f>
        <v>116</v>
      </c>
      <c r="L45" s="136"/>
      <c r="M45" s="136"/>
      <c r="N45" s="136">
        <f>'実質公債費比率（分子）の構造'!O$49</f>
        <v>114</v>
      </c>
      <c r="O45" s="136"/>
      <c r="P45" s="136"/>
    </row>
    <row r="46" spans="1:16">
      <c r="A46" s="136" t="s">
        <v>55</v>
      </c>
      <c r="B46" s="136">
        <f>'実質公債費比率（分子）の構造'!K$48</f>
        <v>378</v>
      </c>
      <c r="C46" s="136"/>
      <c r="D46" s="136"/>
      <c r="E46" s="136">
        <f>'実質公債費比率（分子）の構造'!L$48</f>
        <v>391</v>
      </c>
      <c r="F46" s="136"/>
      <c r="G46" s="136"/>
      <c r="H46" s="136">
        <f>'実質公債費比率（分子）の構造'!M$48</f>
        <v>375</v>
      </c>
      <c r="I46" s="136"/>
      <c r="J46" s="136"/>
      <c r="K46" s="136">
        <f>'実質公債費比率（分子）の構造'!N$48</f>
        <v>375</v>
      </c>
      <c r="L46" s="136"/>
      <c r="M46" s="136"/>
      <c r="N46" s="136">
        <f>'実質公債費比率（分子）の構造'!O$48</f>
        <v>372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2444</v>
      </c>
      <c r="C49" s="136"/>
      <c r="D49" s="136"/>
      <c r="E49" s="136">
        <f>'実質公債費比率（分子）の構造'!L$45</f>
        <v>2321</v>
      </c>
      <c r="F49" s="136"/>
      <c r="G49" s="136"/>
      <c r="H49" s="136">
        <f>'実質公債費比率（分子）の構造'!M$45</f>
        <v>2236</v>
      </c>
      <c r="I49" s="136"/>
      <c r="J49" s="136"/>
      <c r="K49" s="136">
        <f>'実質公債費比率（分子）の構造'!N$45</f>
        <v>2228</v>
      </c>
      <c r="L49" s="136"/>
      <c r="M49" s="136"/>
      <c r="N49" s="136">
        <f>'実質公債費比率（分子）の構造'!O$45</f>
        <v>2133</v>
      </c>
      <c r="O49" s="136"/>
      <c r="P49" s="136"/>
    </row>
    <row r="50" spans="1:16">
      <c r="A50" s="136" t="s">
        <v>59</v>
      </c>
      <c r="B50" s="136" t="e">
        <f>NA()</f>
        <v>#N/A</v>
      </c>
      <c r="C50" s="136">
        <f>IF(ISNUMBER('実質公債費比率（分子）の構造'!K$53),'実質公債費比率（分子）の構造'!K$53,NA())</f>
        <v>1114</v>
      </c>
      <c r="D50" s="136" t="e">
        <f>NA()</f>
        <v>#N/A</v>
      </c>
      <c r="E50" s="136" t="e">
        <f>NA()</f>
        <v>#N/A</v>
      </c>
      <c r="F50" s="136">
        <f>IF(ISNUMBER('実質公債費比率（分子）の構造'!L$53),'実質公債費比率（分子）の構造'!L$53,NA())</f>
        <v>1032</v>
      </c>
      <c r="G50" s="136" t="e">
        <f>NA()</f>
        <v>#N/A</v>
      </c>
      <c r="H50" s="136" t="e">
        <f>NA()</f>
        <v>#N/A</v>
      </c>
      <c r="I50" s="136">
        <f>IF(ISNUMBER('実質公債費比率（分子）の構造'!M$53),'実質公債費比率（分子）の構造'!M$53,NA())</f>
        <v>984</v>
      </c>
      <c r="J50" s="136" t="e">
        <f>NA()</f>
        <v>#N/A</v>
      </c>
      <c r="K50" s="136" t="e">
        <f>NA()</f>
        <v>#N/A</v>
      </c>
      <c r="L50" s="136">
        <f>IF(ISNUMBER('実質公債費比率（分子）の構造'!N$53),'実質公債費比率（分子）の構造'!N$53,NA())</f>
        <v>1040</v>
      </c>
      <c r="M50" s="136" t="e">
        <f>NA()</f>
        <v>#N/A</v>
      </c>
      <c r="N50" s="136" t="e">
        <f>NA()</f>
        <v>#N/A</v>
      </c>
      <c r="O50" s="136">
        <f>IF(ISNUMBER('実質公債費比率（分子）の構造'!O$53),'実質公債費比率（分子）の構造'!O$53,NA())</f>
        <v>986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13691</v>
      </c>
      <c r="E56" s="135"/>
      <c r="F56" s="135"/>
      <c r="G56" s="135">
        <f>'将来負担比率（分子）の構造'!J$51</f>
        <v>13091</v>
      </c>
      <c r="H56" s="135"/>
      <c r="I56" s="135"/>
      <c r="J56" s="135">
        <f>'将来負担比率（分子）の構造'!K$51</f>
        <v>12851</v>
      </c>
      <c r="K56" s="135"/>
      <c r="L56" s="135"/>
      <c r="M56" s="135">
        <f>'将来負担比率（分子）の構造'!L$51</f>
        <v>12485</v>
      </c>
      <c r="N56" s="135"/>
      <c r="O56" s="135"/>
      <c r="P56" s="135">
        <f>'将来負担比率（分子）の構造'!M$51</f>
        <v>12058</v>
      </c>
    </row>
    <row r="57" spans="1:16">
      <c r="A57" s="135" t="s">
        <v>35</v>
      </c>
      <c r="B57" s="135"/>
      <c r="C57" s="135"/>
      <c r="D57" s="135">
        <f>'将来負担比率（分子）の構造'!I$50</f>
        <v>2570</v>
      </c>
      <c r="E57" s="135"/>
      <c r="F57" s="135"/>
      <c r="G57" s="135">
        <f>'将来負担比率（分子）の構造'!J$50</f>
        <v>2420</v>
      </c>
      <c r="H57" s="135"/>
      <c r="I57" s="135"/>
      <c r="J57" s="135">
        <f>'将来負担比率（分子）の構造'!K$50</f>
        <v>2264</v>
      </c>
      <c r="K57" s="135"/>
      <c r="L57" s="135"/>
      <c r="M57" s="135">
        <f>'将来負担比率（分子）の構造'!L$50</f>
        <v>1854</v>
      </c>
      <c r="N57" s="135"/>
      <c r="O57" s="135"/>
      <c r="P57" s="135">
        <f>'将来負担比率（分子）の構造'!M$50</f>
        <v>1501</v>
      </c>
    </row>
    <row r="58" spans="1:16">
      <c r="A58" s="135" t="s">
        <v>34</v>
      </c>
      <c r="B58" s="135"/>
      <c r="C58" s="135"/>
      <c r="D58" s="135">
        <f>'将来負担比率（分子）の構造'!I$49</f>
        <v>1424</v>
      </c>
      <c r="E58" s="135"/>
      <c r="F58" s="135"/>
      <c r="G58" s="135">
        <f>'将来負担比率（分子）の構造'!J$49</f>
        <v>1711</v>
      </c>
      <c r="H58" s="135"/>
      <c r="I58" s="135"/>
      <c r="J58" s="135">
        <f>'将来負担比率（分子）の構造'!K$49</f>
        <v>2527</v>
      </c>
      <c r="K58" s="135"/>
      <c r="L58" s="135"/>
      <c r="M58" s="135">
        <f>'将来負担比率（分子）の構造'!L$49</f>
        <v>2975</v>
      </c>
      <c r="N58" s="135"/>
      <c r="O58" s="135"/>
      <c r="P58" s="135">
        <f>'将来負担比率（分子）の構造'!M$49</f>
        <v>2842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1463</v>
      </c>
      <c r="C61" s="135"/>
      <c r="D61" s="135"/>
      <c r="E61" s="135">
        <f>'将来負担比率（分子）の構造'!J$46</f>
        <v>1271</v>
      </c>
      <c r="F61" s="135"/>
      <c r="G61" s="135"/>
      <c r="H61" s="135">
        <f>'将来負担比率（分子）の構造'!K$46</f>
        <v>1072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2863</v>
      </c>
      <c r="C62" s="135"/>
      <c r="D62" s="135"/>
      <c r="E62" s="135">
        <f>'将来負担比率（分子）の構造'!J$45</f>
        <v>2797</v>
      </c>
      <c r="F62" s="135"/>
      <c r="G62" s="135"/>
      <c r="H62" s="135">
        <f>'将来負担比率（分子）の構造'!K$45</f>
        <v>2862</v>
      </c>
      <c r="I62" s="135"/>
      <c r="J62" s="135"/>
      <c r="K62" s="135">
        <f>'将来負担比率（分子）の構造'!L$45</f>
        <v>2661</v>
      </c>
      <c r="L62" s="135"/>
      <c r="M62" s="135"/>
      <c r="N62" s="135">
        <f>'将来負担比率（分子）の構造'!M$45</f>
        <v>2598</v>
      </c>
      <c r="O62" s="135"/>
      <c r="P62" s="135"/>
    </row>
    <row r="63" spans="1:16">
      <c r="A63" s="135" t="s">
        <v>28</v>
      </c>
      <c r="B63" s="135">
        <f>'将来負担比率（分子）の構造'!I$44</f>
        <v>697</v>
      </c>
      <c r="C63" s="135"/>
      <c r="D63" s="135"/>
      <c r="E63" s="135">
        <f>'将来負担比率（分子）の構造'!J$44</f>
        <v>587</v>
      </c>
      <c r="F63" s="135"/>
      <c r="G63" s="135"/>
      <c r="H63" s="135">
        <f>'将来負担比率（分子）の構造'!K$44</f>
        <v>481</v>
      </c>
      <c r="I63" s="135"/>
      <c r="J63" s="135"/>
      <c r="K63" s="135">
        <f>'将来負担比率（分子）の構造'!L$44</f>
        <v>375</v>
      </c>
      <c r="L63" s="135"/>
      <c r="M63" s="135"/>
      <c r="N63" s="135">
        <f>'将来負担比率（分子）の構造'!M$44</f>
        <v>303</v>
      </c>
      <c r="O63" s="135"/>
      <c r="P63" s="135"/>
    </row>
    <row r="64" spans="1:16">
      <c r="A64" s="135" t="s">
        <v>27</v>
      </c>
      <c r="B64" s="135">
        <f>'将来負担比率（分子）の構造'!I$43</f>
        <v>5626</v>
      </c>
      <c r="C64" s="135"/>
      <c r="D64" s="135"/>
      <c r="E64" s="135">
        <f>'将来負担比率（分子）の構造'!J$43</f>
        <v>4711</v>
      </c>
      <c r="F64" s="135"/>
      <c r="G64" s="135"/>
      <c r="H64" s="135">
        <f>'将来負担比率（分子）の構造'!K$43</f>
        <v>4564</v>
      </c>
      <c r="I64" s="135"/>
      <c r="J64" s="135"/>
      <c r="K64" s="135">
        <f>'将来負担比率（分子）の構造'!L$43</f>
        <v>4491</v>
      </c>
      <c r="L64" s="135"/>
      <c r="M64" s="135"/>
      <c r="N64" s="135">
        <f>'将来負担比率（分子）の構造'!M$43</f>
        <v>4315</v>
      </c>
      <c r="O64" s="135"/>
      <c r="P64" s="135"/>
    </row>
    <row r="65" spans="1:16">
      <c r="A65" s="135" t="s">
        <v>26</v>
      </c>
      <c r="B65" s="135">
        <f>'将来負担比率（分子）の構造'!I$42</f>
        <v>1255</v>
      </c>
      <c r="C65" s="135"/>
      <c r="D65" s="135"/>
      <c r="E65" s="135">
        <f>'将来負担比率（分子）の構造'!J$42</f>
        <v>1255</v>
      </c>
      <c r="F65" s="135"/>
      <c r="G65" s="135"/>
      <c r="H65" s="135">
        <f>'将来負担比率（分子）の構造'!K$42</f>
        <v>1255</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20802</v>
      </c>
      <c r="C66" s="135"/>
      <c r="D66" s="135"/>
      <c r="E66" s="135">
        <f>'将来負担比率（分子）の構造'!J$41</f>
        <v>19301</v>
      </c>
      <c r="F66" s="135"/>
      <c r="G66" s="135"/>
      <c r="H66" s="135">
        <f>'将来負担比率（分子）の構造'!K$41</f>
        <v>18013</v>
      </c>
      <c r="I66" s="135"/>
      <c r="J66" s="135"/>
      <c r="K66" s="135">
        <f>'将来負担比率（分子）の構造'!L$41</f>
        <v>19423</v>
      </c>
      <c r="L66" s="135"/>
      <c r="M66" s="135"/>
      <c r="N66" s="135">
        <f>'将来負担比率（分子）の構造'!M$41</f>
        <v>18713</v>
      </c>
      <c r="O66" s="135"/>
      <c r="P66" s="135"/>
    </row>
    <row r="67" spans="1:16">
      <c r="A67" s="135" t="s">
        <v>63</v>
      </c>
      <c r="B67" s="135" t="e">
        <f>NA()</f>
        <v>#N/A</v>
      </c>
      <c r="C67" s="135">
        <f>IF(ISNUMBER('将来負担比率（分子）の構造'!I$52), IF('将来負担比率（分子）の構造'!I$52 &lt; 0, 0, '将来負担比率（分子）の構造'!I$52), NA())</f>
        <v>15022</v>
      </c>
      <c r="D67" s="135" t="e">
        <f>NA()</f>
        <v>#N/A</v>
      </c>
      <c r="E67" s="135" t="e">
        <f>NA()</f>
        <v>#N/A</v>
      </c>
      <c r="F67" s="135">
        <f>IF(ISNUMBER('将来負担比率（分子）の構造'!J$52), IF('将来負担比率（分子）の構造'!J$52 &lt; 0, 0, '将来負担比率（分子）の構造'!J$52), NA())</f>
        <v>12700</v>
      </c>
      <c r="G67" s="135" t="e">
        <f>NA()</f>
        <v>#N/A</v>
      </c>
      <c r="H67" s="135" t="e">
        <f>NA()</f>
        <v>#N/A</v>
      </c>
      <c r="I67" s="135">
        <f>IF(ISNUMBER('将来負担比率（分子）の構造'!K$52), IF('将来負担比率（分子）の構造'!K$52 &lt; 0, 0, '将来負担比率（分子）の構造'!K$52), NA())</f>
        <v>10604</v>
      </c>
      <c r="J67" s="135" t="e">
        <f>NA()</f>
        <v>#N/A</v>
      </c>
      <c r="K67" s="135" t="e">
        <f>NA()</f>
        <v>#N/A</v>
      </c>
      <c r="L67" s="135">
        <f>IF(ISNUMBER('将来負担比率（分子）の構造'!L$52), IF('将来負担比率（分子）の構造'!L$52 &lt; 0, 0, '将来負担比率（分子）の構造'!L$52), NA())</f>
        <v>9636</v>
      </c>
      <c r="M67" s="135" t="e">
        <f>NA()</f>
        <v>#N/A</v>
      </c>
      <c r="N67" s="135" t="e">
        <f>NA()</f>
        <v>#N/A</v>
      </c>
      <c r="O67" s="135">
        <f>IF(ISNUMBER('将来負担比率（分子）の構造'!M$52), IF('将来負担比率（分子）の構造'!M$52 &lt; 0, 0, '将来負担比率（分子）の構造'!M$52), NA())</f>
        <v>9528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2951875</v>
      </c>
      <c r="S5" s="583"/>
      <c r="T5" s="583"/>
      <c r="U5" s="583"/>
      <c r="V5" s="583"/>
      <c r="W5" s="583"/>
      <c r="X5" s="583"/>
      <c r="Y5" s="584"/>
      <c r="Z5" s="585">
        <v>19.8</v>
      </c>
      <c r="AA5" s="585"/>
      <c r="AB5" s="585"/>
      <c r="AC5" s="585"/>
      <c r="AD5" s="586">
        <v>2856416</v>
      </c>
      <c r="AE5" s="586"/>
      <c r="AF5" s="586"/>
      <c r="AG5" s="586"/>
      <c r="AH5" s="586"/>
      <c r="AI5" s="586"/>
      <c r="AJ5" s="586"/>
      <c r="AK5" s="586"/>
      <c r="AL5" s="587">
        <v>39.200000000000003</v>
      </c>
      <c r="AM5" s="588"/>
      <c r="AN5" s="588"/>
      <c r="AO5" s="589"/>
      <c r="AP5" s="579" t="s">
        <v>208</v>
      </c>
      <c r="AQ5" s="580"/>
      <c r="AR5" s="580"/>
      <c r="AS5" s="580"/>
      <c r="AT5" s="580"/>
      <c r="AU5" s="580"/>
      <c r="AV5" s="580"/>
      <c r="AW5" s="580"/>
      <c r="AX5" s="580"/>
      <c r="AY5" s="580"/>
      <c r="AZ5" s="580"/>
      <c r="BA5" s="580"/>
      <c r="BB5" s="580"/>
      <c r="BC5" s="580"/>
      <c r="BD5" s="580"/>
      <c r="BE5" s="580"/>
      <c r="BF5" s="581"/>
      <c r="BG5" s="593">
        <v>2856416</v>
      </c>
      <c r="BH5" s="594"/>
      <c r="BI5" s="594"/>
      <c r="BJ5" s="594"/>
      <c r="BK5" s="594"/>
      <c r="BL5" s="594"/>
      <c r="BM5" s="594"/>
      <c r="BN5" s="595"/>
      <c r="BO5" s="596">
        <v>96.8</v>
      </c>
      <c r="BP5" s="596"/>
      <c r="BQ5" s="596"/>
      <c r="BR5" s="596"/>
      <c r="BS5" s="597">
        <v>20328</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100316</v>
      </c>
      <c r="S6" s="594"/>
      <c r="T6" s="594"/>
      <c r="U6" s="594"/>
      <c r="V6" s="594"/>
      <c r="W6" s="594"/>
      <c r="X6" s="594"/>
      <c r="Y6" s="595"/>
      <c r="Z6" s="596">
        <v>0.7</v>
      </c>
      <c r="AA6" s="596"/>
      <c r="AB6" s="596"/>
      <c r="AC6" s="596"/>
      <c r="AD6" s="597">
        <v>100316</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2856416</v>
      </c>
      <c r="BH6" s="594"/>
      <c r="BI6" s="594"/>
      <c r="BJ6" s="594"/>
      <c r="BK6" s="594"/>
      <c r="BL6" s="594"/>
      <c r="BM6" s="594"/>
      <c r="BN6" s="595"/>
      <c r="BO6" s="596">
        <v>96.8</v>
      </c>
      <c r="BP6" s="596"/>
      <c r="BQ6" s="596"/>
      <c r="BR6" s="596"/>
      <c r="BS6" s="597">
        <v>20328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168889</v>
      </c>
      <c r="CS6" s="594"/>
      <c r="CT6" s="594"/>
      <c r="CU6" s="594"/>
      <c r="CV6" s="594"/>
      <c r="CW6" s="594"/>
      <c r="CX6" s="594"/>
      <c r="CY6" s="595"/>
      <c r="CZ6" s="596">
        <v>1.2</v>
      </c>
      <c r="DA6" s="596"/>
      <c r="DB6" s="596"/>
      <c r="DC6" s="596"/>
      <c r="DD6" s="602" t="s">
        <v>215</v>
      </c>
      <c r="DE6" s="594"/>
      <c r="DF6" s="594"/>
      <c r="DG6" s="594"/>
      <c r="DH6" s="594"/>
      <c r="DI6" s="594"/>
      <c r="DJ6" s="594"/>
      <c r="DK6" s="594"/>
      <c r="DL6" s="594"/>
      <c r="DM6" s="594"/>
      <c r="DN6" s="594"/>
      <c r="DO6" s="594"/>
      <c r="DP6" s="595"/>
      <c r="DQ6" s="602">
        <v>168889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8601</v>
      </c>
      <c r="S7" s="594"/>
      <c r="T7" s="594"/>
      <c r="U7" s="594"/>
      <c r="V7" s="594"/>
      <c r="W7" s="594"/>
      <c r="X7" s="594"/>
      <c r="Y7" s="595"/>
      <c r="Z7" s="596">
        <v>0.1</v>
      </c>
      <c r="AA7" s="596"/>
      <c r="AB7" s="596"/>
      <c r="AC7" s="596"/>
      <c r="AD7" s="597">
        <v>8601</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1207677</v>
      </c>
      <c r="BH7" s="594"/>
      <c r="BI7" s="594"/>
      <c r="BJ7" s="594"/>
      <c r="BK7" s="594"/>
      <c r="BL7" s="594"/>
      <c r="BM7" s="594"/>
      <c r="BN7" s="595"/>
      <c r="BO7" s="596">
        <v>40.9</v>
      </c>
      <c r="BP7" s="596"/>
      <c r="BQ7" s="596"/>
      <c r="BR7" s="596"/>
      <c r="BS7" s="597">
        <v>20328</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1649601</v>
      </c>
      <c r="CS7" s="594"/>
      <c r="CT7" s="594"/>
      <c r="CU7" s="594"/>
      <c r="CV7" s="594"/>
      <c r="CW7" s="594"/>
      <c r="CX7" s="594"/>
      <c r="CY7" s="595"/>
      <c r="CZ7" s="596">
        <v>11.6</v>
      </c>
      <c r="DA7" s="596"/>
      <c r="DB7" s="596"/>
      <c r="DC7" s="596"/>
      <c r="DD7" s="602">
        <v>33222</v>
      </c>
      <c r="DE7" s="594"/>
      <c r="DF7" s="594"/>
      <c r="DG7" s="594"/>
      <c r="DH7" s="594"/>
      <c r="DI7" s="594"/>
      <c r="DJ7" s="594"/>
      <c r="DK7" s="594"/>
      <c r="DL7" s="594"/>
      <c r="DM7" s="594"/>
      <c r="DN7" s="594"/>
      <c r="DO7" s="594"/>
      <c r="DP7" s="595"/>
      <c r="DQ7" s="602">
        <v>1449512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37922</v>
      </c>
      <c r="S8" s="594"/>
      <c r="T8" s="594"/>
      <c r="U8" s="594"/>
      <c r="V8" s="594"/>
      <c r="W8" s="594"/>
      <c r="X8" s="594"/>
      <c r="Y8" s="595"/>
      <c r="Z8" s="596">
        <v>0.3</v>
      </c>
      <c r="AA8" s="596"/>
      <c r="AB8" s="596"/>
      <c r="AC8" s="596"/>
      <c r="AD8" s="597">
        <v>37922</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37961</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4971379</v>
      </c>
      <c r="CS8" s="594"/>
      <c r="CT8" s="594"/>
      <c r="CU8" s="594"/>
      <c r="CV8" s="594"/>
      <c r="CW8" s="594"/>
      <c r="CX8" s="594"/>
      <c r="CY8" s="595"/>
      <c r="CZ8" s="596">
        <v>34.799999999999997</v>
      </c>
      <c r="DA8" s="596"/>
      <c r="DB8" s="596"/>
      <c r="DC8" s="596"/>
      <c r="DD8" s="602">
        <v>43950</v>
      </c>
      <c r="DE8" s="594"/>
      <c r="DF8" s="594"/>
      <c r="DG8" s="594"/>
      <c r="DH8" s="594"/>
      <c r="DI8" s="594"/>
      <c r="DJ8" s="594"/>
      <c r="DK8" s="594"/>
      <c r="DL8" s="594"/>
      <c r="DM8" s="594"/>
      <c r="DN8" s="594"/>
      <c r="DO8" s="594"/>
      <c r="DP8" s="595"/>
      <c r="DQ8" s="602">
        <v>2539610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20504</v>
      </c>
      <c r="S9" s="594"/>
      <c r="T9" s="594"/>
      <c r="U9" s="594"/>
      <c r="V9" s="594"/>
      <c r="W9" s="594"/>
      <c r="X9" s="594"/>
      <c r="Y9" s="595"/>
      <c r="Z9" s="596">
        <v>0.1</v>
      </c>
      <c r="AA9" s="596"/>
      <c r="AB9" s="596"/>
      <c r="AC9" s="596"/>
      <c r="AD9" s="597">
        <v>20504</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978245</v>
      </c>
      <c r="BH9" s="594"/>
      <c r="BI9" s="594"/>
      <c r="BJ9" s="594"/>
      <c r="BK9" s="594"/>
      <c r="BL9" s="594"/>
      <c r="BM9" s="594"/>
      <c r="BN9" s="595"/>
      <c r="BO9" s="596">
        <v>33.1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1787602</v>
      </c>
      <c r="CS9" s="594"/>
      <c r="CT9" s="594"/>
      <c r="CU9" s="594"/>
      <c r="CV9" s="594"/>
      <c r="CW9" s="594"/>
      <c r="CX9" s="594"/>
      <c r="CY9" s="595"/>
      <c r="CZ9" s="596">
        <v>12.5</v>
      </c>
      <c r="DA9" s="596"/>
      <c r="DB9" s="596"/>
      <c r="DC9" s="596"/>
      <c r="DD9" s="602">
        <v>348633</v>
      </c>
      <c r="DE9" s="594"/>
      <c r="DF9" s="594"/>
      <c r="DG9" s="594"/>
      <c r="DH9" s="594"/>
      <c r="DI9" s="594"/>
      <c r="DJ9" s="594"/>
      <c r="DK9" s="594"/>
      <c r="DL9" s="594"/>
      <c r="DM9" s="594"/>
      <c r="DN9" s="594"/>
      <c r="DO9" s="594"/>
      <c r="DP9" s="595"/>
      <c r="DQ9" s="602">
        <v>1184227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282419</v>
      </c>
      <c r="S10" s="594"/>
      <c r="T10" s="594"/>
      <c r="U10" s="594"/>
      <c r="V10" s="594"/>
      <c r="W10" s="594"/>
      <c r="X10" s="594"/>
      <c r="Y10" s="595"/>
      <c r="Z10" s="596">
        <v>1.9</v>
      </c>
      <c r="AA10" s="596"/>
      <c r="AB10" s="596"/>
      <c r="AC10" s="596"/>
      <c r="AD10" s="597">
        <v>282419</v>
      </c>
      <c r="AE10" s="597"/>
      <c r="AF10" s="597"/>
      <c r="AG10" s="597"/>
      <c r="AH10" s="597"/>
      <c r="AI10" s="597"/>
      <c r="AJ10" s="597"/>
      <c r="AK10" s="597"/>
      <c r="AL10" s="598">
        <v>3.9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66965</v>
      </c>
      <c r="BH10" s="594"/>
      <c r="BI10" s="594"/>
      <c r="BJ10" s="594"/>
      <c r="BK10" s="594"/>
      <c r="BL10" s="594"/>
      <c r="BM10" s="594"/>
      <c r="BN10" s="595"/>
      <c r="BO10" s="596">
        <v>2.2999999999999998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11942</v>
      </c>
      <c r="S11" s="594"/>
      <c r="T11" s="594"/>
      <c r="U11" s="594"/>
      <c r="V11" s="594"/>
      <c r="W11" s="594"/>
      <c r="X11" s="594"/>
      <c r="Y11" s="595"/>
      <c r="Z11" s="596">
        <v>0.1</v>
      </c>
      <c r="AA11" s="596"/>
      <c r="AB11" s="596"/>
      <c r="AC11" s="596"/>
      <c r="AD11" s="597">
        <v>11942</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124506</v>
      </c>
      <c r="BH11" s="594"/>
      <c r="BI11" s="594"/>
      <c r="BJ11" s="594"/>
      <c r="BK11" s="594"/>
      <c r="BL11" s="594"/>
      <c r="BM11" s="594"/>
      <c r="BN11" s="595"/>
      <c r="BO11" s="596">
        <v>4.2</v>
      </c>
      <c r="BP11" s="596"/>
      <c r="BQ11" s="596"/>
      <c r="BR11" s="596"/>
      <c r="BS11" s="602">
        <v>20328</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92155</v>
      </c>
      <c r="CS11" s="594"/>
      <c r="CT11" s="594"/>
      <c r="CU11" s="594"/>
      <c r="CV11" s="594"/>
      <c r="CW11" s="594"/>
      <c r="CX11" s="594"/>
      <c r="CY11" s="595"/>
      <c r="CZ11" s="596">
        <v>0.6</v>
      </c>
      <c r="DA11" s="596"/>
      <c r="DB11" s="596"/>
      <c r="DC11" s="596"/>
      <c r="DD11" s="602">
        <v>10293</v>
      </c>
      <c r="DE11" s="594"/>
      <c r="DF11" s="594"/>
      <c r="DG11" s="594"/>
      <c r="DH11" s="594"/>
      <c r="DI11" s="594"/>
      <c r="DJ11" s="594"/>
      <c r="DK11" s="594"/>
      <c r="DL11" s="594"/>
      <c r="DM11" s="594"/>
      <c r="DN11" s="594"/>
      <c r="DO11" s="594"/>
      <c r="DP11" s="595"/>
      <c r="DQ11" s="602">
        <v>73528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1312639</v>
      </c>
      <c r="BH12" s="594"/>
      <c r="BI12" s="594"/>
      <c r="BJ12" s="594"/>
      <c r="BK12" s="594"/>
      <c r="BL12" s="594"/>
      <c r="BM12" s="594"/>
      <c r="BN12" s="595"/>
      <c r="BO12" s="596">
        <v>44.5</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378506</v>
      </c>
      <c r="CS12" s="594"/>
      <c r="CT12" s="594"/>
      <c r="CU12" s="594"/>
      <c r="CV12" s="594"/>
      <c r="CW12" s="594"/>
      <c r="CX12" s="594"/>
      <c r="CY12" s="595"/>
      <c r="CZ12" s="596">
        <v>2.7</v>
      </c>
      <c r="DA12" s="596"/>
      <c r="DB12" s="596"/>
      <c r="DC12" s="596"/>
      <c r="DD12" s="602">
        <v>45211</v>
      </c>
      <c r="DE12" s="594"/>
      <c r="DF12" s="594"/>
      <c r="DG12" s="594"/>
      <c r="DH12" s="594"/>
      <c r="DI12" s="594"/>
      <c r="DJ12" s="594"/>
      <c r="DK12" s="594"/>
      <c r="DL12" s="594"/>
      <c r="DM12" s="594"/>
      <c r="DN12" s="594"/>
      <c r="DO12" s="594"/>
      <c r="DP12" s="595"/>
      <c r="DQ12" s="602">
        <v>320758</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13280</v>
      </c>
      <c r="S13" s="594"/>
      <c r="T13" s="594"/>
      <c r="U13" s="594"/>
      <c r="V13" s="594"/>
      <c r="W13" s="594"/>
      <c r="X13" s="594"/>
      <c r="Y13" s="595"/>
      <c r="Z13" s="596">
        <v>0.1</v>
      </c>
      <c r="AA13" s="596"/>
      <c r="AB13" s="596"/>
      <c r="AC13" s="596"/>
      <c r="AD13" s="597">
        <v>13280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1301917</v>
      </c>
      <c r="BH13" s="594"/>
      <c r="BI13" s="594"/>
      <c r="BJ13" s="594"/>
      <c r="BK13" s="594"/>
      <c r="BL13" s="594"/>
      <c r="BM13" s="594"/>
      <c r="BN13" s="595"/>
      <c r="BO13" s="596">
        <v>44.1</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1292784</v>
      </c>
      <c r="CS13" s="594"/>
      <c r="CT13" s="594"/>
      <c r="CU13" s="594"/>
      <c r="CV13" s="594"/>
      <c r="CW13" s="594"/>
      <c r="CX13" s="594"/>
      <c r="CY13" s="595"/>
      <c r="CZ13" s="596">
        <v>9.1</v>
      </c>
      <c r="DA13" s="596"/>
      <c r="DB13" s="596"/>
      <c r="DC13" s="596"/>
      <c r="DD13" s="602">
        <v>511418</v>
      </c>
      <c r="DE13" s="594"/>
      <c r="DF13" s="594"/>
      <c r="DG13" s="594"/>
      <c r="DH13" s="594"/>
      <c r="DI13" s="594"/>
      <c r="DJ13" s="594"/>
      <c r="DK13" s="594"/>
      <c r="DL13" s="594"/>
      <c r="DM13" s="594"/>
      <c r="DN13" s="594"/>
      <c r="DO13" s="594"/>
      <c r="DP13" s="595"/>
      <c r="DQ13" s="602">
        <v>694669</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65266</v>
      </c>
      <c r="BH14" s="594"/>
      <c r="BI14" s="594"/>
      <c r="BJ14" s="594"/>
      <c r="BK14" s="594"/>
      <c r="BL14" s="594"/>
      <c r="BM14" s="594"/>
      <c r="BN14" s="595"/>
      <c r="BO14" s="596">
        <v>2.2000000000000002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477885</v>
      </c>
      <c r="CS14" s="594"/>
      <c r="CT14" s="594"/>
      <c r="CU14" s="594"/>
      <c r="CV14" s="594"/>
      <c r="CW14" s="594"/>
      <c r="CX14" s="594"/>
      <c r="CY14" s="595"/>
      <c r="CZ14" s="596">
        <v>3.3</v>
      </c>
      <c r="DA14" s="596"/>
      <c r="DB14" s="596"/>
      <c r="DC14" s="596"/>
      <c r="DD14" s="602">
        <v>50220</v>
      </c>
      <c r="DE14" s="594"/>
      <c r="DF14" s="594"/>
      <c r="DG14" s="594"/>
      <c r="DH14" s="594"/>
      <c r="DI14" s="594"/>
      <c r="DJ14" s="594"/>
      <c r="DK14" s="594"/>
      <c r="DL14" s="594"/>
      <c r="DM14" s="594"/>
      <c r="DN14" s="594"/>
      <c r="DO14" s="594"/>
      <c r="DP14" s="595"/>
      <c r="DQ14" s="602">
        <v>423381</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4757</v>
      </c>
      <c r="S15" s="594"/>
      <c r="T15" s="594"/>
      <c r="U15" s="594"/>
      <c r="V15" s="594"/>
      <c r="W15" s="594"/>
      <c r="X15" s="594"/>
      <c r="Y15" s="595"/>
      <c r="Z15" s="596">
        <v>0</v>
      </c>
      <c r="AA15" s="596"/>
      <c r="AB15" s="596"/>
      <c r="AC15" s="596"/>
      <c r="AD15" s="597">
        <v>4757</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270834</v>
      </c>
      <c r="BH15" s="594"/>
      <c r="BI15" s="594"/>
      <c r="BJ15" s="594"/>
      <c r="BK15" s="594"/>
      <c r="BL15" s="594"/>
      <c r="BM15" s="594"/>
      <c r="BN15" s="595"/>
      <c r="BO15" s="596">
        <v>9.1999999999999993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1135693</v>
      </c>
      <c r="CS15" s="594"/>
      <c r="CT15" s="594"/>
      <c r="CU15" s="594"/>
      <c r="CV15" s="594"/>
      <c r="CW15" s="594"/>
      <c r="CX15" s="594"/>
      <c r="CY15" s="595"/>
      <c r="CZ15" s="596">
        <v>8</v>
      </c>
      <c r="DA15" s="596"/>
      <c r="DB15" s="596"/>
      <c r="DC15" s="596"/>
      <c r="DD15" s="602">
        <v>415416</v>
      </c>
      <c r="DE15" s="594"/>
      <c r="DF15" s="594"/>
      <c r="DG15" s="594"/>
      <c r="DH15" s="594"/>
      <c r="DI15" s="594"/>
      <c r="DJ15" s="594"/>
      <c r="DK15" s="594"/>
      <c r="DL15" s="594"/>
      <c r="DM15" s="594"/>
      <c r="DN15" s="594"/>
      <c r="DO15" s="594"/>
      <c r="DP15" s="595"/>
      <c r="DQ15" s="602">
        <v>807722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5333710</v>
      </c>
      <c r="S16" s="594"/>
      <c r="T16" s="594"/>
      <c r="U16" s="594"/>
      <c r="V16" s="594"/>
      <c r="W16" s="594"/>
      <c r="X16" s="594"/>
      <c r="Y16" s="595"/>
      <c r="Z16" s="596">
        <v>35.799999999999997</v>
      </c>
      <c r="AA16" s="596"/>
      <c r="AB16" s="596"/>
      <c r="AC16" s="596"/>
      <c r="AD16" s="597">
        <v>3895284</v>
      </c>
      <c r="AE16" s="597"/>
      <c r="AF16" s="597"/>
      <c r="AG16" s="597"/>
      <c r="AH16" s="597"/>
      <c r="AI16" s="597"/>
      <c r="AJ16" s="597"/>
      <c r="AK16" s="597"/>
      <c r="AL16" s="598">
        <v>53.4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5860</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1391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3895284</v>
      </c>
      <c r="S17" s="594"/>
      <c r="T17" s="594"/>
      <c r="U17" s="594"/>
      <c r="V17" s="594"/>
      <c r="W17" s="594"/>
      <c r="X17" s="594"/>
      <c r="Y17" s="595"/>
      <c r="Z17" s="596">
        <v>26.1</v>
      </c>
      <c r="AA17" s="596"/>
      <c r="AB17" s="596"/>
      <c r="AC17" s="596"/>
      <c r="AD17" s="597">
        <v>3895284</v>
      </c>
      <c r="AE17" s="597"/>
      <c r="AF17" s="597"/>
      <c r="AG17" s="597"/>
      <c r="AH17" s="597"/>
      <c r="AI17" s="597"/>
      <c r="AJ17" s="597"/>
      <c r="AK17" s="597"/>
      <c r="AL17" s="598">
        <v>53.4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2305142</v>
      </c>
      <c r="CS17" s="594"/>
      <c r="CT17" s="594"/>
      <c r="CU17" s="594"/>
      <c r="CV17" s="594"/>
      <c r="CW17" s="594"/>
      <c r="CX17" s="594"/>
      <c r="CY17" s="595"/>
      <c r="CZ17" s="596">
        <v>16.2</v>
      </c>
      <c r="DA17" s="596"/>
      <c r="DB17" s="596"/>
      <c r="DC17" s="596"/>
      <c r="DD17" s="602" t="s">
        <v>221</v>
      </c>
      <c r="DE17" s="594"/>
      <c r="DF17" s="594"/>
      <c r="DG17" s="594"/>
      <c r="DH17" s="594"/>
      <c r="DI17" s="594"/>
      <c r="DJ17" s="594"/>
      <c r="DK17" s="594"/>
      <c r="DL17" s="594"/>
      <c r="DM17" s="594"/>
      <c r="DN17" s="594"/>
      <c r="DO17" s="594"/>
      <c r="DP17" s="595"/>
      <c r="DQ17" s="602">
        <v>2023395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1438426</v>
      </c>
      <c r="S18" s="594"/>
      <c r="T18" s="594"/>
      <c r="U18" s="594"/>
      <c r="V18" s="594"/>
      <c r="W18" s="594"/>
      <c r="X18" s="594"/>
      <c r="Y18" s="595"/>
      <c r="Z18" s="596">
        <v>9.6999999999999993</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95459</v>
      </c>
      <c r="BH19" s="594"/>
      <c r="BI19" s="594"/>
      <c r="BJ19" s="594"/>
      <c r="BK19" s="594"/>
      <c r="BL19" s="594"/>
      <c r="BM19" s="594"/>
      <c r="BN19" s="595"/>
      <c r="BO19" s="596">
        <v>3.2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8765326</v>
      </c>
      <c r="S20" s="594"/>
      <c r="T20" s="594"/>
      <c r="U20" s="594"/>
      <c r="V20" s="594"/>
      <c r="W20" s="594"/>
      <c r="X20" s="594"/>
      <c r="Y20" s="595"/>
      <c r="Z20" s="596">
        <v>58.8</v>
      </c>
      <c r="AA20" s="596"/>
      <c r="AB20" s="596"/>
      <c r="AC20" s="596"/>
      <c r="AD20" s="597">
        <v>7231441</v>
      </c>
      <c r="AE20" s="597"/>
      <c r="AF20" s="597"/>
      <c r="AG20" s="597"/>
      <c r="AH20" s="597"/>
      <c r="AI20" s="597"/>
      <c r="AJ20" s="597"/>
      <c r="AK20" s="597"/>
      <c r="AL20" s="598">
        <v>99.1</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95459</v>
      </c>
      <c r="BH20" s="594"/>
      <c r="BI20" s="594"/>
      <c r="BJ20" s="594"/>
      <c r="BK20" s="594"/>
      <c r="BL20" s="594"/>
      <c r="BM20" s="594"/>
      <c r="BN20" s="595"/>
      <c r="BO20" s="596">
        <v>3.2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14265496</v>
      </c>
      <c r="CS20" s="594"/>
      <c r="CT20" s="594"/>
      <c r="CU20" s="594"/>
      <c r="CV20" s="594"/>
      <c r="CW20" s="594"/>
      <c r="CX20" s="594"/>
      <c r="CY20" s="595"/>
      <c r="CZ20" s="596">
        <v>100</v>
      </c>
      <c r="DA20" s="596"/>
      <c r="DB20" s="596"/>
      <c r="DC20" s="596"/>
      <c r="DD20" s="602">
        <v>1458363</v>
      </c>
      <c r="DE20" s="594"/>
      <c r="DF20" s="594"/>
      <c r="DG20" s="594"/>
      <c r="DH20" s="594"/>
      <c r="DI20" s="594"/>
      <c r="DJ20" s="594"/>
      <c r="DK20" s="594"/>
      <c r="DL20" s="594"/>
      <c r="DM20" s="594"/>
      <c r="DN20" s="594"/>
      <c r="DO20" s="594"/>
      <c r="DP20" s="595"/>
      <c r="DQ20" s="602">
        <v>9687082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3749</v>
      </c>
      <c r="S21" s="594"/>
      <c r="T21" s="594"/>
      <c r="U21" s="594"/>
      <c r="V21" s="594"/>
      <c r="W21" s="594"/>
      <c r="X21" s="594"/>
      <c r="Y21" s="595"/>
      <c r="Z21" s="596">
        <v>0</v>
      </c>
      <c r="AA21" s="596"/>
      <c r="AB21" s="596"/>
      <c r="AC21" s="596"/>
      <c r="AD21" s="597">
        <v>3749</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203748</v>
      </c>
      <c r="S22" s="594"/>
      <c r="T22" s="594"/>
      <c r="U22" s="594"/>
      <c r="V22" s="594"/>
      <c r="W22" s="594"/>
      <c r="X22" s="594"/>
      <c r="Y22" s="595"/>
      <c r="Z22" s="596">
        <v>1.4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324513</v>
      </c>
      <c r="S23" s="594"/>
      <c r="T23" s="594"/>
      <c r="U23" s="594"/>
      <c r="V23" s="594"/>
      <c r="W23" s="594"/>
      <c r="X23" s="594"/>
      <c r="Y23" s="595"/>
      <c r="Z23" s="596">
        <v>2.2000000000000002</v>
      </c>
      <c r="AA23" s="596"/>
      <c r="AB23" s="596"/>
      <c r="AC23" s="596"/>
      <c r="AD23" s="597">
        <v>42590</v>
      </c>
      <c r="AE23" s="597"/>
      <c r="AF23" s="597"/>
      <c r="AG23" s="597"/>
      <c r="AH23" s="597"/>
      <c r="AI23" s="597"/>
      <c r="AJ23" s="597"/>
      <c r="AK23" s="597"/>
      <c r="AL23" s="598">
        <v>0.6</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95459</v>
      </c>
      <c r="BH23" s="594"/>
      <c r="BI23" s="594"/>
      <c r="BJ23" s="594"/>
      <c r="BK23" s="594"/>
      <c r="BL23" s="594"/>
      <c r="BM23" s="594"/>
      <c r="BN23" s="595"/>
      <c r="BO23" s="596">
        <v>3.2</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104951</v>
      </c>
      <c r="S24" s="594"/>
      <c r="T24" s="594"/>
      <c r="U24" s="594"/>
      <c r="V24" s="594"/>
      <c r="W24" s="594"/>
      <c r="X24" s="594"/>
      <c r="Y24" s="595"/>
      <c r="Z24" s="596">
        <v>0.7</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7434102</v>
      </c>
      <c r="CS24" s="583"/>
      <c r="CT24" s="583"/>
      <c r="CU24" s="583"/>
      <c r="CV24" s="583"/>
      <c r="CW24" s="583"/>
      <c r="CX24" s="583"/>
      <c r="CY24" s="584"/>
      <c r="CZ24" s="622">
        <v>52.1</v>
      </c>
      <c r="DA24" s="623"/>
      <c r="DB24" s="623"/>
      <c r="DC24" s="624"/>
      <c r="DD24" s="621">
        <v>5025744</v>
      </c>
      <c r="DE24" s="583"/>
      <c r="DF24" s="583"/>
      <c r="DG24" s="583"/>
      <c r="DH24" s="583"/>
      <c r="DI24" s="583"/>
      <c r="DJ24" s="583"/>
      <c r="DK24" s="584"/>
      <c r="DL24" s="621">
        <v>4903485</v>
      </c>
      <c r="DM24" s="583"/>
      <c r="DN24" s="583"/>
      <c r="DO24" s="583"/>
      <c r="DP24" s="583"/>
      <c r="DQ24" s="583"/>
      <c r="DR24" s="583"/>
      <c r="DS24" s="583"/>
      <c r="DT24" s="583"/>
      <c r="DU24" s="583"/>
      <c r="DV24" s="584"/>
      <c r="DW24" s="587">
        <v>62.9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2259636</v>
      </c>
      <c r="S25" s="594"/>
      <c r="T25" s="594"/>
      <c r="U25" s="594"/>
      <c r="V25" s="594"/>
      <c r="W25" s="594"/>
      <c r="X25" s="594"/>
      <c r="Y25" s="595"/>
      <c r="Z25" s="596">
        <v>15.2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2369385</v>
      </c>
      <c r="CS25" s="613"/>
      <c r="CT25" s="613"/>
      <c r="CU25" s="613"/>
      <c r="CV25" s="613"/>
      <c r="CW25" s="613"/>
      <c r="CX25" s="613"/>
      <c r="CY25" s="614"/>
      <c r="CZ25" s="627">
        <v>16.600000000000001</v>
      </c>
      <c r="DA25" s="628"/>
      <c r="DB25" s="628"/>
      <c r="DC25" s="629"/>
      <c r="DD25" s="602">
        <v>2219162</v>
      </c>
      <c r="DE25" s="613"/>
      <c r="DF25" s="613"/>
      <c r="DG25" s="613"/>
      <c r="DH25" s="613"/>
      <c r="DI25" s="613"/>
      <c r="DJ25" s="613"/>
      <c r="DK25" s="614"/>
      <c r="DL25" s="602">
        <v>2169849</v>
      </c>
      <c r="DM25" s="613"/>
      <c r="DN25" s="613"/>
      <c r="DO25" s="613"/>
      <c r="DP25" s="613"/>
      <c r="DQ25" s="613"/>
      <c r="DR25" s="613"/>
      <c r="DS25" s="613"/>
      <c r="DT25" s="613"/>
      <c r="DU25" s="613"/>
      <c r="DV25" s="614"/>
      <c r="DW25" s="598">
        <v>27.8</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1678531</v>
      </c>
      <c r="CS26" s="594"/>
      <c r="CT26" s="594"/>
      <c r="CU26" s="594"/>
      <c r="CV26" s="594"/>
      <c r="CW26" s="594"/>
      <c r="CX26" s="594"/>
      <c r="CY26" s="595"/>
      <c r="CZ26" s="627">
        <v>11.8</v>
      </c>
      <c r="DA26" s="628"/>
      <c r="DB26" s="628"/>
      <c r="DC26" s="629"/>
      <c r="DD26" s="602">
        <v>1546284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696434</v>
      </c>
      <c r="S27" s="594"/>
      <c r="T27" s="594"/>
      <c r="U27" s="594"/>
      <c r="V27" s="594"/>
      <c r="W27" s="594"/>
      <c r="X27" s="594"/>
      <c r="Y27" s="595"/>
      <c r="Z27" s="596">
        <v>4.7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2951875</v>
      </c>
      <c r="BH27" s="594"/>
      <c r="BI27" s="594"/>
      <c r="BJ27" s="594"/>
      <c r="BK27" s="594"/>
      <c r="BL27" s="594"/>
      <c r="BM27" s="594"/>
      <c r="BN27" s="595"/>
      <c r="BO27" s="596">
        <v>100</v>
      </c>
      <c r="BP27" s="596"/>
      <c r="BQ27" s="596"/>
      <c r="BR27" s="596"/>
      <c r="BS27" s="602">
        <v>20328</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2858564</v>
      </c>
      <c r="CS27" s="613"/>
      <c r="CT27" s="613"/>
      <c r="CU27" s="613"/>
      <c r="CV27" s="613"/>
      <c r="CW27" s="613"/>
      <c r="CX27" s="613"/>
      <c r="CY27" s="614"/>
      <c r="CZ27" s="627">
        <v>20</v>
      </c>
      <c r="DA27" s="628"/>
      <c r="DB27" s="628"/>
      <c r="DC27" s="629"/>
      <c r="DD27" s="602">
        <v>783329</v>
      </c>
      <c r="DE27" s="613"/>
      <c r="DF27" s="613"/>
      <c r="DG27" s="613"/>
      <c r="DH27" s="613"/>
      <c r="DI27" s="613"/>
      <c r="DJ27" s="613"/>
      <c r="DK27" s="614"/>
      <c r="DL27" s="602">
        <v>783329</v>
      </c>
      <c r="DM27" s="613"/>
      <c r="DN27" s="613"/>
      <c r="DO27" s="613"/>
      <c r="DP27" s="613"/>
      <c r="DQ27" s="613"/>
      <c r="DR27" s="613"/>
      <c r="DS27" s="613"/>
      <c r="DT27" s="613"/>
      <c r="DU27" s="613"/>
      <c r="DV27" s="614"/>
      <c r="DW27" s="598">
        <v>10</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22231</v>
      </c>
      <c r="S28" s="594"/>
      <c r="T28" s="594"/>
      <c r="U28" s="594"/>
      <c r="V28" s="594"/>
      <c r="W28" s="594"/>
      <c r="X28" s="594"/>
      <c r="Y28" s="595"/>
      <c r="Z28" s="596">
        <v>0.1</v>
      </c>
      <c r="AA28" s="596"/>
      <c r="AB28" s="596"/>
      <c r="AC28" s="596"/>
      <c r="AD28" s="597">
        <v>10904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2206153</v>
      </c>
      <c r="CS28" s="594"/>
      <c r="CT28" s="594"/>
      <c r="CU28" s="594"/>
      <c r="CV28" s="594"/>
      <c r="CW28" s="594"/>
      <c r="CX28" s="594"/>
      <c r="CY28" s="595"/>
      <c r="CZ28" s="627">
        <v>15.5</v>
      </c>
      <c r="DA28" s="628"/>
      <c r="DB28" s="628"/>
      <c r="DC28" s="629"/>
      <c r="DD28" s="602">
        <v>2023253</v>
      </c>
      <c r="DE28" s="594"/>
      <c r="DF28" s="594"/>
      <c r="DG28" s="594"/>
      <c r="DH28" s="594"/>
      <c r="DI28" s="594"/>
      <c r="DJ28" s="594"/>
      <c r="DK28" s="595"/>
      <c r="DL28" s="602">
        <v>1950307</v>
      </c>
      <c r="DM28" s="594"/>
      <c r="DN28" s="594"/>
      <c r="DO28" s="594"/>
      <c r="DP28" s="594"/>
      <c r="DQ28" s="594"/>
      <c r="DR28" s="594"/>
      <c r="DS28" s="594"/>
      <c r="DT28" s="594"/>
      <c r="DU28" s="594"/>
      <c r="DV28" s="595"/>
      <c r="DW28" s="598">
        <v>25</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67615</v>
      </c>
      <c r="S29" s="594"/>
      <c r="T29" s="594"/>
      <c r="U29" s="594"/>
      <c r="V29" s="594"/>
      <c r="W29" s="594"/>
      <c r="X29" s="594"/>
      <c r="Y29" s="595"/>
      <c r="Z29" s="596">
        <v>0.5</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2206095</v>
      </c>
      <c r="CS29" s="613"/>
      <c r="CT29" s="613"/>
      <c r="CU29" s="613"/>
      <c r="CV29" s="613"/>
      <c r="CW29" s="613"/>
      <c r="CX29" s="613"/>
      <c r="CY29" s="614"/>
      <c r="CZ29" s="627">
        <v>15.5</v>
      </c>
      <c r="DA29" s="628"/>
      <c r="DB29" s="628"/>
      <c r="DC29" s="629"/>
      <c r="DD29" s="602">
        <v>2023195</v>
      </c>
      <c r="DE29" s="613"/>
      <c r="DF29" s="613"/>
      <c r="DG29" s="613"/>
      <c r="DH29" s="613"/>
      <c r="DI29" s="613"/>
      <c r="DJ29" s="613"/>
      <c r="DK29" s="614"/>
      <c r="DL29" s="602">
        <v>1950249</v>
      </c>
      <c r="DM29" s="613"/>
      <c r="DN29" s="613"/>
      <c r="DO29" s="613"/>
      <c r="DP29" s="613"/>
      <c r="DQ29" s="613"/>
      <c r="DR29" s="613"/>
      <c r="DS29" s="613"/>
      <c r="DT29" s="613"/>
      <c r="DU29" s="613"/>
      <c r="DV29" s="614"/>
      <c r="DW29" s="598">
        <v>25</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444791</v>
      </c>
      <c r="S30" s="594"/>
      <c r="T30" s="594"/>
      <c r="U30" s="594"/>
      <c r="V30" s="594"/>
      <c r="W30" s="594"/>
      <c r="X30" s="594"/>
      <c r="Y30" s="595"/>
      <c r="Z30" s="596">
        <v>3</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98.3</v>
      </c>
      <c r="BH30" s="652"/>
      <c r="BI30" s="652"/>
      <c r="BJ30" s="652"/>
      <c r="BK30" s="652"/>
      <c r="BL30" s="652"/>
      <c r="BM30" s="588">
        <v>92.7</v>
      </c>
      <c r="BN30" s="652"/>
      <c r="BO30" s="652"/>
      <c r="BP30" s="652"/>
      <c r="BQ30" s="653"/>
      <c r="BR30" s="651">
        <v>98.5</v>
      </c>
      <c r="BS30" s="652"/>
      <c r="BT30" s="652"/>
      <c r="BU30" s="652"/>
      <c r="BV30" s="652"/>
      <c r="BW30" s="652"/>
      <c r="BX30" s="588">
        <v>92.8</v>
      </c>
      <c r="BY30" s="652"/>
      <c r="BZ30" s="652"/>
      <c r="CA30" s="652"/>
      <c r="CB30" s="653"/>
      <c r="CD30" s="656"/>
      <c r="CE30" s="657"/>
      <c r="CF30" s="607" t="s">
        <v>293</v>
      </c>
      <c r="CG30" s="608"/>
      <c r="CH30" s="608"/>
      <c r="CI30" s="608"/>
      <c r="CJ30" s="608"/>
      <c r="CK30" s="608"/>
      <c r="CL30" s="608"/>
      <c r="CM30" s="608"/>
      <c r="CN30" s="608"/>
      <c r="CO30" s="608"/>
      <c r="CP30" s="608"/>
      <c r="CQ30" s="609"/>
      <c r="CR30" s="593">
        <v>1920426</v>
      </c>
      <c r="CS30" s="594"/>
      <c r="CT30" s="594"/>
      <c r="CU30" s="594"/>
      <c r="CV30" s="594"/>
      <c r="CW30" s="594"/>
      <c r="CX30" s="594"/>
      <c r="CY30" s="595"/>
      <c r="CZ30" s="627">
        <v>13.5</v>
      </c>
      <c r="DA30" s="628"/>
      <c r="DB30" s="628"/>
      <c r="DC30" s="629"/>
      <c r="DD30" s="602">
        <v>1759981</v>
      </c>
      <c r="DE30" s="594"/>
      <c r="DF30" s="594"/>
      <c r="DG30" s="594"/>
      <c r="DH30" s="594"/>
      <c r="DI30" s="594"/>
      <c r="DJ30" s="594"/>
      <c r="DK30" s="595"/>
      <c r="DL30" s="602">
        <v>1687035</v>
      </c>
      <c r="DM30" s="594"/>
      <c r="DN30" s="594"/>
      <c r="DO30" s="594"/>
      <c r="DP30" s="594"/>
      <c r="DQ30" s="594"/>
      <c r="DR30" s="594"/>
      <c r="DS30" s="594"/>
      <c r="DT30" s="594"/>
      <c r="DU30" s="594"/>
      <c r="DV30" s="595"/>
      <c r="DW30" s="598">
        <v>21.6</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647103</v>
      </c>
      <c r="S31" s="594"/>
      <c r="T31" s="594"/>
      <c r="U31" s="594"/>
      <c r="V31" s="594"/>
      <c r="W31" s="594"/>
      <c r="X31" s="594"/>
      <c r="Y31" s="595"/>
      <c r="Z31" s="596">
        <v>4.3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13"/>
      <c r="BI31" s="613"/>
      <c r="BJ31" s="613"/>
      <c r="BK31" s="613"/>
      <c r="BL31" s="613"/>
      <c r="BM31" s="599">
        <v>95.2</v>
      </c>
      <c r="BN31" s="649"/>
      <c r="BO31" s="649"/>
      <c r="BP31" s="649"/>
      <c r="BQ31" s="650"/>
      <c r="BR31" s="648">
        <v>98.9</v>
      </c>
      <c r="BS31" s="613"/>
      <c r="BT31" s="613"/>
      <c r="BU31" s="613"/>
      <c r="BV31" s="613"/>
      <c r="BW31" s="613"/>
      <c r="BX31" s="599">
        <v>95</v>
      </c>
      <c r="BY31" s="649"/>
      <c r="BZ31" s="649"/>
      <c r="CA31" s="649"/>
      <c r="CB31" s="650"/>
      <c r="CD31" s="656"/>
      <c r="CE31" s="657"/>
      <c r="CF31" s="607" t="s">
        <v>297</v>
      </c>
      <c r="CG31" s="608"/>
      <c r="CH31" s="608"/>
      <c r="CI31" s="608"/>
      <c r="CJ31" s="608"/>
      <c r="CK31" s="608"/>
      <c r="CL31" s="608"/>
      <c r="CM31" s="608"/>
      <c r="CN31" s="608"/>
      <c r="CO31" s="608"/>
      <c r="CP31" s="608"/>
      <c r="CQ31" s="609"/>
      <c r="CR31" s="593">
        <v>285669</v>
      </c>
      <c r="CS31" s="613"/>
      <c r="CT31" s="613"/>
      <c r="CU31" s="613"/>
      <c r="CV31" s="613"/>
      <c r="CW31" s="613"/>
      <c r="CX31" s="613"/>
      <c r="CY31" s="614"/>
      <c r="CZ31" s="627">
        <v>2</v>
      </c>
      <c r="DA31" s="628"/>
      <c r="DB31" s="628"/>
      <c r="DC31" s="629"/>
      <c r="DD31" s="602">
        <v>263214</v>
      </c>
      <c r="DE31" s="613"/>
      <c r="DF31" s="613"/>
      <c r="DG31" s="613"/>
      <c r="DH31" s="613"/>
      <c r="DI31" s="613"/>
      <c r="DJ31" s="613"/>
      <c r="DK31" s="614"/>
      <c r="DL31" s="602">
        <v>263214</v>
      </c>
      <c r="DM31" s="613"/>
      <c r="DN31" s="613"/>
      <c r="DO31" s="613"/>
      <c r="DP31" s="613"/>
      <c r="DQ31" s="613"/>
      <c r="DR31" s="613"/>
      <c r="DS31" s="613"/>
      <c r="DT31" s="613"/>
      <c r="DU31" s="613"/>
      <c r="DV31" s="614"/>
      <c r="DW31" s="598">
        <v>3.4</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154873</v>
      </c>
      <c r="S32" s="594"/>
      <c r="T32" s="594"/>
      <c r="U32" s="594"/>
      <c r="V32" s="594"/>
      <c r="W32" s="594"/>
      <c r="X32" s="594"/>
      <c r="Y32" s="595"/>
      <c r="Z32" s="596">
        <v>1</v>
      </c>
      <c r="AA32" s="596"/>
      <c r="AB32" s="596"/>
      <c r="AC32" s="596"/>
      <c r="AD32" s="597">
        <v>5437</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97.7</v>
      </c>
      <c r="BH32" s="661"/>
      <c r="BI32" s="661"/>
      <c r="BJ32" s="661"/>
      <c r="BK32" s="661"/>
      <c r="BL32" s="661"/>
      <c r="BM32" s="662">
        <v>89.6</v>
      </c>
      <c r="BN32" s="661"/>
      <c r="BO32" s="661"/>
      <c r="BP32" s="661"/>
      <c r="BQ32" s="663"/>
      <c r="BR32" s="660">
        <v>97.9</v>
      </c>
      <c r="BS32" s="661"/>
      <c r="BT32" s="661"/>
      <c r="BU32" s="661"/>
      <c r="BV32" s="661"/>
      <c r="BW32" s="661"/>
      <c r="BX32" s="662">
        <v>89.9</v>
      </c>
      <c r="BY32" s="661"/>
      <c r="BZ32" s="661"/>
      <c r="CA32" s="661"/>
      <c r="CB32" s="663"/>
      <c r="CD32" s="658"/>
      <c r="CE32" s="659"/>
      <c r="CF32" s="607" t="s">
        <v>300</v>
      </c>
      <c r="CG32" s="608"/>
      <c r="CH32" s="608"/>
      <c r="CI32" s="608"/>
      <c r="CJ32" s="608"/>
      <c r="CK32" s="608"/>
      <c r="CL32" s="608"/>
      <c r="CM32" s="608"/>
      <c r="CN32" s="608"/>
      <c r="CO32" s="608"/>
      <c r="CP32" s="608"/>
      <c r="CQ32" s="609"/>
      <c r="CR32" s="593">
        <v>58</v>
      </c>
      <c r="CS32" s="594"/>
      <c r="CT32" s="594"/>
      <c r="CU32" s="594"/>
      <c r="CV32" s="594"/>
      <c r="CW32" s="594"/>
      <c r="CX32" s="594"/>
      <c r="CY32" s="595"/>
      <c r="CZ32" s="627">
        <v>0</v>
      </c>
      <c r="DA32" s="628"/>
      <c r="DB32" s="628"/>
      <c r="DC32" s="629"/>
      <c r="DD32" s="602">
        <v>58</v>
      </c>
      <c r="DE32" s="594"/>
      <c r="DF32" s="594"/>
      <c r="DG32" s="594"/>
      <c r="DH32" s="594"/>
      <c r="DI32" s="594"/>
      <c r="DJ32" s="594"/>
      <c r="DK32" s="595"/>
      <c r="DL32" s="602">
        <v>58</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1209947</v>
      </c>
      <c r="S33" s="594"/>
      <c r="T33" s="594"/>
      <c r="U33" s="594"/>
      <c r="V33" s="594"/>
      <c r="W33" s="594"/>
      <c r="X33" s="594"/>
      <c r="Y33" s="595"/>
      <c r="Z33" s="596">
        <v>8.1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5367171</v>
      </c>
      <c r="CS33" s="613"/>
      <c r="CT33" s="613"/>
      <c r="CU33" s="613"/>
      <c r="CV33" s="613"/>
      <c r="CW33" s="613"/>
      <c r="CX33" s="613"/>
      <c r="CY33" s="614"/>
      <c r="CZ33" s="627">
        <v>37.6</v>
      </c>
      <c r="DA33" s="628"/>
      <c r="DB33" s="628"/>
      <c r="DC33" s="629"/>
      <c r="DD33" s="602">
        <v>4305488</v>
      </c>
      <c r="DE33" s="613"/>
      <c r="DF33" s="613"/>
      <c r="DG33" s="613"/>
      <c r="DH33" s="613"/>
      <c r="DI33" s="613"/>
      <c r="DJ33" s="613"/>
      <c r="DK33" s="614"/>
      <c r="DL33" s="602">
        <v>3227332</v>
      </c>
      <c r="DM33" s="613"/>
      <c r="DN33" s="613"/>
      <c r="DO33" s="613"/>
      <c r="DP33" s="613"/>
      <c r="DQ33" s="613"/>
      <c r="DR33" s="613"/>
      <c r="DS33" s="613"/>
      <c r="DT33" s="613"/>
      <c r="DU33" s="613"/>
      <c r="DV33" s="614"/>
      <c r="DW33" s="598">
        <v>41.4</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1546391</v>
      </c>
      <c r="CS34" s="594"/>
      <c r="CT34" s="594"/>
      <c r="CU34" s="594"/>
      <c r="CV34" s="594"/>
      <c r="CW34" s="594"/>
      <c r="CX34" s="594"/>
      <c r="CY34" s="595"/>
      <c r="CZ34" s="627">
        <v>10.8</v>
      </c>
      <c r="DA34" s="628"/>
      <c r="DB34" s="628"/>
      <c r="DC34" s="629"/>
      <c r="DD34" s="602">
        <v>1137887</v>
      </c>
      <c r="DE34" s="594"/>
      <c r="DF34" s="594"/>
      <c r="DG34" s="594"/>
      <c r="DH34" s="594"/>
      <c r="DI34" s="594"/>
      <c r="DJ34" s="594"/>
      <c r="DK34" s="595"/>
      <c r="DL34" s="602">
        <v>979938</v>
      </c>
      <c r="DM34" s="594"/>
      <c r="DN34" s="594"/>
      <c r="DO34" s="594"/>
      <c r="DP34" s="594"/>
      <c r="DQ34" s="594"/>
      <c r="DR34" s="594"/>
      <c r="DS34" s="594"/>
      <c r="DT34" s="594"/>
      <c r="DU34" s="594"/>
      <c r="DV34" s="595"/>
      <c r="DW34" s="598">
        <v>12.6</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506600</v>
      </c>
      <c r="S35" s="594"/>
      <c r="T35" s="594"/>
      <c r="U35" s="594"/>
      <c r="V35" s="594"/>
      <c r="W35" s="594"/>
      <c r="X35" s="594"/>
      <c r="Y35" s="595"/>
      <c r="Z35" s="596">
        <v>3.4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1657646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-431042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117501</v>
      </c>
      <c r="CS35" s="613"/>
      <c r="CT35" s="613"/>
      <c r="CU35" s="613"/>
      <c r="CV35" s="613"/>
      <c r="CW35" s="613"/>
      <c r="CX35" s="613"/>
      <c r="CY35" s="614"/>
      <c r="CZ35" s="627">
        <v>0.8</v>
      </c>
      <c r="DA35" s="628"/>
      <c r="DB35" s="628"/>
      <c r="DC35" s="629"/>
      <c r="DD35" s="602">
        <v>39807</v>
      </c>
      <c r="DE35" s="613"/>
      <c r="DF35" s="613"/>
      <c r="DG35" s="613"/>
      <c r="DH35" s="613"/>
      <c r="DI35" s="613"/>
      <c r="DJ35" s="613"/>
      <c r="DK35" s="614"/>
      <c r="DL35" s="602">
        <v>33715</v>
      </c>
      <c r="DM35" s="613"/>
      <c r="DN35" s="613"/>
      <c r="DO35" s="613"/>
      <c r="DP35" s="613"/>
      <c r="DQ35" s="613"/>
      <c r="DR35" s="613"/>
      <c r="DS35" s="613"/>
      <c r="DT35" s="613"/>
      <c r="DU35" s="613"/>
      <c r="DV35" s="614"/>
      <c r="DW35" s="598">
        <v>0.4</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14904917</v>
      </c>
      <c r="S36" s="666"/>
      <c r="T36" s="666"/>
      <c r="U36" s="666"/>
      <c r="V36" s="666"/>
      <c r="W36" s="666"/>
      <c r="X36" s="666"/>
      <c r="Y36" s="667"/>
      <c r="Z36" s="668">
        <v>100</v>
      </c>
      <c r="AA36" s="668"/>
      <c r="AB36" s="668"/>
      <c r="AC36" s="668"/>
      <c r="AD36" s="669">
        <v>7294121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389032</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-498324</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1764969</v>
      </c>
      <c r="CS36" s="594"/>
      <c r="CT36" s="594"/>
      <c r="CU36" s="594"/>
      <c r="CV36" s="594"/>
      <c r="CW36" s="594"/>
      <c r="CX36" s="594"/>
      <c r="CY36" s="595"/>
      <c r="CZ36" s="627">
        <v>12.4</v>
      </c>
      <c r="DA36" s="628"/>
      <c r="DB36" s="628"/>
      <c r="DC36" s="629"/>
      <c r="DD36" s="602">
        <v>1422452</v>
      </c>
      <c r="DE36" s="594"/>
      <c r="DF36" s="594"/>
      <c r="DG36" s="594"/>
      <c r="DH36" s="594"/>
      <c r="DI36" s="594"/>
      <c r="DJ36" s="594"/>
      <c r="DK36" s="595"/>
      <c r="DL36" s="602">
        <v>1041657</v>
      </c>
      <c r="DM36" s="594"/>
      <c r="DN36" s="594"/>
      <c r="DO36" s="594"/>
      <c r="DP36" s="594"/>
      <c r="DQ36" s="594"/>
      <c r="DR36" s="594"/>
      <c r="DS36" s="594"/>
      <c r="DT36" s="594"/>
      <c r="DU36" s="594"/>
      <c r="DV36" s="595"/>
      <c r="DW36" s="598">
        <v>13.4</v>
      </c>
      <c r="DX36" s="625"/>
      <c r="DY36" s="625"/>
      <c r="DZ36" s="625"/>
      <c r="EA36" s="625"/>
      <c r="EB36" s="625"/>
      <c r="EC36" s="626"/>
    </row>
    <row r="37" spans="2:133" ht="11.25" customHeight="1">
      <c r="AQ37" s="672" t="s">
        <v>315</v>
      </c>
      <c r="AR37" s="673"/>
      <c r="AS37" s="673"/>
      <c r="AT37" s="673"/>
      <c r="AU37" s="673"/>
      <c r="AV37" s="673"/>
      <c r="AW37" s="673"/>
      <c r="AX37" s="673"/>
      <c r="AY37" s="674"/>
      <c r="AZ37" s="593">
        <v>47462</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4857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952434</v>
      </c>
      <c r="CS37" s="613"/>
      <c r="CT37" s="613"/>
      <c r="CU37" s="613"/>
      <c r="CV37" s="613"/>
      <c r="CW37" s="613"/>
      <c r="CX37" s="613"/>
      <c r="CY37" s="614"/>
      <c r="CZ37" s="627">
        <v>6.7</v>
      </c>
      <c r="DA37" s="628"/>
      <c r="DB37" s="628"/>
      <c r="DC37" s="629"/>
      <c r="DD37" s="602">
        <v>777634</v>
      </c>
      <c r="DE37" s="613"/>
      <c r="DF37" s="613"/>
      <c r="DG37" s="613"/>
      <c r="DH37" s="613"/>
      <c r="DI37" s="613"/>
      <c r="DJ37" s="613"/>
      <c r="DK37" s="614"/>
      <c r="DL37" s="602">
        <v>744083</v>
      </c>
      <c r="DM37" s="613"/>
      <c r="DN37" s="613"/>
      <c r="DO37" s="613"/>
      <c r="DP37" s="613"/>
      <c r="DQ37" s="613"/>
      <c r="DR37" s="613"/>
      <c r="DS37" s="613"/>
      <c r="DT37" s="613"/>
      <c r="DU37" s="613"/>
      <c r="DV37" s="614"/>
      <c r="DW37" s="598">
        <v>9.5</v>
      </c>
      <c r="DX37" s="625"/>
      <c r="DY37" s="625"/>
      <c r="DZ37" s="625"/>
      <c r="EA37" s="625"/>
      <c r="EB37" s="625"/>
      <c r="EC37" s="626"/>
    </row>
    <row r="38" spans="2:133" ht="11.25" customHeight="1">
      <c r="AQ38" s="672" t="s">
        <v>318</v>
      </c>
      <c r="AR38" s="673"/>
      <c r="AS38" s="673"/>
      <c r="AT38" s="673"/>
      <c r="AU38" s="673"/>
      <c r="AV38" s="673"/>
      <c r="AW38" s="673"/>
      <c r="AX38" s="673"/>
      <c r="AY38" s="674"/>
      <c r="AZ38" s="593" t="s">
        <v>319</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8627</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1610184</v>
      </c>
      <c r="CS38" s="594"/>
      <c r="CT38" s="594"/>
      <c r="CU38" s="594"/>
      <c r="CV38" s="594"/>
      <c r="CW38" s="594"/>
      <c r="CX38" s="594"/>
      <c r="CY38" s="595"/>
      <c r="CZ38" s="627">
        <v>11.3</v>
      </c>
      <c r="DA38" s="628"/>
      <c r="DB38" s="628"/>
      <c r="DC38" s="629"/>
      <c r="DD38" s="602">
        <v>1421710</v>
      </c>
      <c r="DE38" s="594"/>
      <c r="DF38" s="594"/>
      <c r="DG38" s="594"/>
      <c r="DH38" s="594"/>
      <c r="DI38" s="594"/>
      <c r="DJ38" s="594"/>
      <c r="DK38" s="595"/>
      <c r="DL38" s="602">
        <v>1172022</v>
      </c>
      <c r="DM38" s="594"/>
      <c r="DN38" s="594"/>
      <c r="DO38" s="594"/>
      <c r="DP38" s="594"/>
      <c r="DQ38" s="594"/>
      <c r="DR38" s="594"/>
      <c r="DS38" s="594"/>
      <c r="DT38" s="594"/>
      <c r="DU38" s="594"/>
      <c r="DV38" s="595"/>
      <c r="DW38" s="598">
        <v>15</v>
      </c>
      <c r="DX38" s="625"/>
      <c r="DY38" s="625"/>
      <c r="DZ38" s="625"/>
      <c r="EA38" s="625"/>
      <c r="EB38" s="625"/>
      <c r="EC38" s="626"/>
    </row>
    <row r="39" spans="2:133" ht="11.25" customHeight="1">
      <c r="AQ39" s="672" t="s">
        <v>322</v>
      </c>
      <c r="AR39" s="673"/>
      <c r="AS39" s="673"/>
      <c r="AT39" s="673"/>
      <c r="AU39" s="673"/>
      <c r="AV39" s="673"/>
      <c r="AW39" s="673"/>
      <c r="AX39" s="673"/>
      <c r="AY39" s="674"/>
      <c r="AZ39" s="593" t="s">
        <v>319</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70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328126</v>
      </c>
      <c r="CS39" s="613"/>
      <c r="CT39" s="613"/>
      <c r="CU39" s="613"/>
      <c r="CV39" s="613"/>
      <c r="CW39" s="613"/>
      <c r="CX39" s="613"/>
      <c r="CY39" s="614"/>
      <c r="CZ39" s="627">
        <v>2.2999999999999998</v>
      </c>
      <c r="DA39" s="628"/>
      <c r="DB39" s="628"/>
      <c r="DC39" s="629"/>
      <c r="DD39" s="602">
        <v>283632</v>
      </c>
      <c r="DE39" s="613"/>
      <c r="DF39" s="613"/>
      <c r="DG39" s="613"/>
      <c r="DH39" s="613"/>
      <c r="DI39" s="613"/>
      <c r="DJ39" s="613"/>
      <c r="DK39" s="614"/>
      <c r="DL39" s="602" t="s">
        <v>319</v>
      </c>
      <c r="DM39" s="613"/>
      <c r="DN39" s="613"/>
      <c r="DO39" s="613"/>
      <c r="DP39" s="613"/>
      <c r="DQ39" s="613"/>
      <c r="DR39" s="613"/>
      <c r="DS39" s="613"/>
      <c r="DT39" s="613"/>
      <c r="DU39" s="613"/>
      <c r="DV39" s="614"/>
      <c r="DW39" s="598" t="s">
        <v>319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251465</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118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319</v>
      </c>
      <c r="CS40" s="594"/>
      <c r="CT40" s="594"/>
      <c r="CU40" s="594"/>
      <c r="CV40" s="594"/>
      <c r="CW40" s="594"/>
      <c r="CX40" s="594"/>
      <c r="CY40" s="595"/>
      <c r="CZ40" s="627" t="s">
        <v>319</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969687</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290</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1464223</v>
      </c>
      <c r="CS42" s="594"/>
      <c r="CT42" s="594"/>
      <c r="CU42" s="594"/>
      <c r="CV42" s="594"/>
      <c r="CW42" s="594"/>
      <c r="CX42" s="594"/>
      <c r="CY42" s="595"/>
      <c r="CZ42" s="627">
        <v>10.3</v>
      </c>
      <c r="DA42" s="676"/>
      <c r="DB42" s="676"/>
      <c r="DC42" s="677"/>
      <c r="DD42" s="602">
        <v>355850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61950</v>
      </c>
      <c r="CS43" s="613"/>
      <c r="CT43" s="613"/>
      <c r="CU43" s="613"/>
      <c r="CV43" s="613"/>
      <c r="CW43" s="613"/>
      <c r="CX43" s="613"/>
      <c r="CY43" s="614"/>
      <c r="CZ43" s="627">
        <v>0.4</v>
      </c>
      <c r="DA43" s="628"/>
      <c r="DB43" s="628"/>
      <c r="DC43" s="629"/>
      <c r="DD43" s="602">
        <v>50200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1458363</v>
      </c>
      <c r="CS44" s="594"/>
      <c r="CT44" s="594"/>
      <c r="CU44" s="594"/>
      <c r="CV44" s="594"/>
      <c r="CW44" s="594"/>
      <c r="CX44" s="594"/>
      <c r="CY44" s="595"/>
      <c r="CZ44" s="627">
        <v>10.199999999999999</v>
      </c>
      <c r="DA44" s="676"/>
      <c r="DB44" s="676"/>
      <c r="DC44" s="677"/>
      <c r="DD44" s="602">
        <v>354459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725785</v>
      </c>
      <c r="CS45" s="613"/>
      <c r="CT45" s="613"/>
      <c r="CU45" s="613"/>
      <c r="CV45" s="613"/>
      <c r="CW45" s="613"/>
      <c r="CX45" s="613"/>
      <c r="CY45" s="614"/>
      <c r="CZ45" s="627">
        <v>5.0999999999999996</v>
      </c>
      <c r="DA45" s="628"/>
      <c r="DB45" s="628"/>
      <c r="DC45" s="629"/>
      <c r="DD45" s="602">
        <v>21979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732047</v>
      </c>
      <c r="CS46" s="594"/>
      <c r="CT46" s="594"/>
      <c r="CU46" s="594"/>
      <c r="CV46" s="594"/>
      <c r="CW46" s="594"/>
      <c r="CX46" s="594"/>
      <c r="CY46" s="595"/>
      <c r="CZ46" s="627">
        <v>5.0999999999999996</v>
      </c>
      <c r="DA46" s="676"/>
      <c r="DB46" s="676"/>
      <c r="DC46" s="677"/>
      <c r="DD46" s="602">
        <v>331949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5860</v>
      </c>
      <c r="CS47" s="613"/>
      <c r="CT47" s="613"/>
      <c r="CU47" s="613"/>
      <c r="CV47" s="613"/>
      <c r="CW47" s="613"/>
      <c r="CX47" s="613"/>
      <c r="CY47" s="614"/>
      <c r="CZ47" s="627">
        <v>0</v>
      </c>
      <c r="DA47" s="628"/>
      <c r="DB47" s="628"/>
      <c r="DC47" s="629"/>
      <c r="DD47" s="602">
        <v>1391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14265496</v>
      </c>
      <c r="CS49" s="661"/>
      <c r="CT49" s="661"/>
      <c r="CU49" s="661"/>
      <c r="CV49" s="661"/>
      <c r="CW49" s="661"/>
      <c r="CX49" s="661"/>
      <c r="CY49" s="688"/>
      <c r="CZ49" s="689">
        <v>100</v>
      </c>
      <c r="DA49" s="690"/>
      <c r="DB49" s="690"/>
      <c r="DC49" s="691"/>
      <c r="DD49" s="692">
        <v>9687082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15698</v>
      </c>
      <c r="R7" s="723"/>
      <c r="S7" s="723"/>
      <c r="T7" s="723"/>
      <c r="U7" s="723"/>
      <c r="V7" s="723">
        <v>15059</v>
      </c>
      <c r="W7" s="723"/>
      <c r="X7" s="723"/>
      <c r="Y7" s="723"/>
      <c r="Z7" s="723"/>
      <c r="AA7" s="723">
        <v>639</v>
      </c>
      <c r="AB7" s="723"/>
      <c r="AC7" s="723"/>
      <c r="AD7" s="723"/>
      <c r="AE7" s="724"/>
      <c r="AF7" s="725">
        <v>570</v>
      </c>
      <c r="AG7" s="726"/>
      <c r="AH7" s="726"/>
      <c r="AI7" s="726"/>
      <c r="AJ7" s="727"/>
      <c r="AK7" s="762"/>
      <c r="AL7" s="763"/>
      <c r="AM7" s="763"/>
      <c r="AN7" s="763"/>
      <c r="AO7" s="763"/>
      <c r="AP7" s="763">
        <v>18713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84</v>
      </c>
      <c r="R8" s="747"/>
      <c r="S8" s="747"/>
      <c r="T8" s="747"/>
      <c r="U8" s="747"/>
      <c r="V8" s="747">
        <v>84</v>
      </c>
      <c r="W8" s="747"/>
      <c r="X8" s="747"/>
      <c r="Y8" s="747"/>
      <c r="Z8" s="747"/>
      <c r="AA8" s="747">
        <v>0</v>
      </c>
      <c r="AB8" s="747"/>
      <c r="AC8" s="747"/>
      <c r="AD8" s="747"/>
      <c r="AE8" s="748"/>
      <c r="AF8" s="749">
        <v>0</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14904</v>
      </c>
      <c r="R23" s="782"/>
      <c r="S23" s="782"/>
      <c r="T23" s="782"/>
      <c r="U23" s="782"/>
      <c r="V23" s="782">
        <v>14265</v>
      </c>
      <c r="W23" s="782"/>
      <c r="X23" s="782"/>
      <c r="Y23" s="782"/>
      <c r="Z23" s="782"/>
      <c r="AA23" s="782">
        <v>639</v>
      </c>
      <c r="AB23" s="782"/>
      <c r="AC23" s="782"/>
      <c r="AD23" s="782"/>
      <c r="AE23" s="783"/>
      <c r="AF23" s="784">
        <v>570</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3713</v>
      </c>
      <c r="R28" s="811"/>
      <c r="S28" s="811"/>
      <c r="T28" s="811"/>
      <c r="U28" s="811"/>
      <c r="V28" s="811">
        <v>4144</v>
      </c>
      <c r="W28" s="811"/>
      <c r="X28" s="811"/>
      <c r="Y28" s="811"/>
      <c r="Z28" s="811"/>
      <c r="AA28" s="811">
        <v>-431</v>
      </c>
      <c r="AB28" s="811"/>
      <c r="AC28" s="811"/>
      <c r="AD28" s="811"/>
      <c r="AE28" s="812"/>
      <c r="AF28" s="813">
        <v>-431</v>
      </c>
      <c r="AG28" s="811"/>
      <c r="AH28" s="811"/>
      <c r="AI28" s="811"/>
      <c r="AJ28" s="814"/>
      <c r="AK28" s="815">
        <v>251</v>
      </c>
      <c r="AL28" s="806"/>
      <c r="AM28" s="806"/>
      <c r="AN28" s="806"/>
      <c r="AO28" s="806"/>
      <c r="AP28" s="806">
        <v>0</v>
      </c>
      <c r="AQ28" s="806"/>
      <c r="AR28" s="806"/>
      <c r="AS28" s="806"/>
      <c r="AT28" s="806"/>
      <c r="AU28" s="806">
        <v>0</v>
      </c>
      <c r="AV28" s="806"/>
      <c r="AW28" s="806"/>
      <c r="AX28" s="806"/>
      <c r="AY28" s="806"/>
      <c r="AZ28" s="807" t="s">
        <v>549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3208</v>
      </c>
      <c r="R29" s="747"/>
      <c r="S29" s="747"/>
      <c r="T29" s="747"/>
      <c r="U29" s="747"/>
      <c r="V29" s="747">
        <v>3188</v>
      </c>
      <c r="W29" s="747"/>
      <c r="X29" s="747"/>
      <c r="Y29" s="747"/>
      <c r="Z29" s="747"/>
      <c r="AA29" s="747">
        <v>20</v>
      </c>
      <c r="AB29" s="747"/>
      <c r="AC29" s="747"/>
      <c r="AD29" s="747"/>
      <c r="AE29" s="748"/>
      <c r="AF29" s="749">
        <v>15</v>
      </c>
      <c r="AG29" s="750"/>
      <c r="AH29" s="750"/>
      <c r="AI29" s="750"/>
      <c r="AJ29" s="751"/>
      <c r="AK29" s="818">
        <v>466</v>
      </c>
      <c r="AL29" s="819"/>
      <c r="AM29" s="819"/>
      <c r="AN29" s="819"/>
      <c r="AO29" s="819"/>
      <c r="AP29" s="819">
        <v>0</v>
      </c>
      <c r="AQ29" s="819"/>
      <c r="AR29" s="819"/>
      <c r="AS29" s="819"/>
      <c r="AT29" s="819"/>
      <c r="AU29" s="819">
        <v>0</v>
      </c>
      <c r="AV29" s="819"/>
      <c r="AW29" s="819"/>
      <c r="AX29" s="819"/>
      <c r="AY29" s="819"/>
      <c r="AZ29" s="820" t="s">
        <v>549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371</v>
      </c>
      <c r="R30" s="747"/>
      <c r="S30" s="747"/>
      <c r="T30" s="747"/>
      <c r="U30" s="747"/>
      <c r="V30" s="747">
        <v>371</v>
      </c>
      <c r="W30" s="747"/>
      <c r="X30" s="747"/>
      <c r="Y30" s="747"/>
      <c r="Z30" s="747"/>
      <c r="AA30" s="747">
        <v>0</v>
      </c>
      <c r="AB30" s="747"/>
      <c r="AC30" s="747"/>
      <c r="AD30" s="747"/>
      <c r="AE30" s="748"/>
      <c r="AF30" s="749">
        <v>0</v>
      </c>
      <c r="AG30" s="750"/>
      <c r="AH30" s="750"/>
      <c r="AI30" s="750"/>
      <c r="AJ30" s="751"/>
      <c r="AK30" s="818">
        <v>135</v>
      </c>
      <c r="AL30" s="819"/>
      <c r="AM30" s="819"/>
      <c r="AN30" s="819"/>
      <c r="AO30" s="819"/>
      <c r="AP30" s="819">
        <v>0</v>
      </c>
      <c r="AQ30" s="819"/>
      <c r="AR30" s="819"/>
      <c r="AS30" s="819"/>
      <c r="AT30" s="819"/>
      <c r="AU30" s="819">
        <v>0</v>
      </c>
      <c r="AV30" s="819"/>
      <c r="AW30" s="819"/>
      <c r="AX30" s="819"/>
      <c r="AY30" s="819"/>
      <c r="AZ30" s="820" t="s">
        <v>549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967</v>
      </c>
      <c r="R31" s="747"/>
      <c r="S31" s="747"/>
      <c r="T31" s="747"/>
      <c r="U31" s="747"/>
      <c r="V31" s="747">
        <v>998</v>
      </c>
      <c r="W31" s="747"/>
      <c r="X31" s="747"/>
      <c r="Y31" s="747"/>
      <c r="Z31" s="747"/>
      <c r="AA31" s="747">
        <v>31</v>
      </c>
      <c r="AB31" s="747"/>
      <c r="AC31" s="747"/>
      <c r="AD31" s="747"/>
      <c r="AE31" s="748"/>
      <c r="AF31" s="749">
        <v>679</v>
      </c>
      <c r="AG31" s="750"/>
      <c r="AH31" s="750"/>
      <c r="AI31" s="750"/>
      <c r="AJ31" s="751"/>
      <c r="AK31" s="818">
        <v>48</v>
      </c>
      <c r="AL31" s="819"/>
      <c r="AM31" s="819"/>
      <c r="AN31" s="819"/>
      <c r="AO31" s="819"/>
      <c r="AP31" s="819">
        <v>2441</v>
      </c>
      <c r="AQ31" s="819"/>
      <c r="AR31" s="819"/>
      <c r="AS31" s="819"/>
      <c r="AT31" s="819"/>
      <c r="AU31" s="819">
        <v>508</v>
      </c>
      <c r="AV31" s="819"/>
      <c r="AW31" s="819"/>
      <c r="AX31" s="819"/>
      <c r="AY31" s="819"/>
      <c r="AZ31" s="820" t="s">
        <v>550</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719</v>
      </c>
      <c r="R32" s="747"/>
      <c r="S32" s="747"/>
      <c r="T32" s="747"/>
      <c r="U32" s="747"/>
      <c r="V32" s="747">
        <v>719</v>
      </c>
      <c r="W32" s="747"/>
      <c r="X32" s="747"/>
      <c r="Y32" s="747"/>
      <c r="Z32" s="747"/>
      <c r="AA32" s="747">
        <v>0</v>
      </c>
      <c r="AB32" s="747"/>
      <c r="AC32" s="747"/>
      <c r="AD32" s="747"/>
      <c r="AE32" s="748"/>
      <c r="AF32" s="749" t="s">
        <v>112</v>
      </c>
      <c r="AG32" s="750"/>
      <c r="AH32" s="750"/>
      <c r="AI32" s="750"/>
      <c r="AJ32" s="751"/>
      <c r="AK32" s="818">
        <v>389</v>
      </c>
      <c r="AL32" s="819"/>
      <c r="AM32" s="819"/>
      <c r="AN32" s="819"/>
      <c r="AO32" s="819"/>
      <c r="AP32" s="819">
        <v>4869</v>
      </c>
      <c r="AQ32" s="819"/>
      <c r="AR32" s="819"/>
      <c r="AS32" s="819"/>
      <c r="AT32" s="819"/>
      <c r="AU32" s="819">
        <v>3807</v>
      </c>
      <c r="AV32" s="819"/>
      <c r="AW32" s="819"/>
      <c r="AX32" s="819"/>
      <c r="AY32" s="819"/>
      <c r="AZ32" s="820" t="s">
        <v>550</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94</v>
      </c>
      <c r="R33" s="747"/>
      <c r="S33" s="747"/>
      <c r="T33" s="747"/>
      <c r="U33" s="747"/>
      <c r="V33" s="747">
        <v>93</v>
      </c>
      <c r="W33" s="747"/>
      <c r="X33" s="747"/>
      <c r="Y33" s="747"/>
      <c r="Z33" s="747"/>
      <c r="AA33" s="747">
        <v>1</v>
      </c>
      <c r="AB33" s="747"/>
      <c r="AC33" s="747"/>
      <c r="AD33" s="747"/>
      <c r="AE33" s="748"/>
      <c r="AF33" s="749">
        <v>1</v>
      </c>
      <c r="AG33" s="750"/>
      <c r="AH33" s="750"/>
      <c r="AI33" s="750"/>
      <c r="AJ33" s="751"/>
      <c r="AK33" s="818">
        <v>0</v>
      </c>
      <c r="AL33" s="819"/>
      <c r="AM33" s="819"/>
      <c r="AN33" s="819"/>
      <c r="AO33" s="819"/>
      <c r="AP33" s="819">
        <v>0</v>
      </c>
      <c r="AQ33" s="819"/>
      <c r="AR33" s="819"/>
      <c r="AS33" s="819"/>
      <c r="AT33" s="819"/>
      <c r="AU33" s="819">
        <v>0</v>
      </c>
      <c r="AV33" s="819"/>
      <c r="AW33" s="819"/>
      <c r="AX33" s="819"/>
      <c r="AY33" s="819"/>
      <c r="AZ33" s="820" t="s">
        <v>550</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2228</v>
      </c>
      <c r="R68" s="854"/>
      <c r="S68" s="854"/>
      <c r="T68" s="854"/>
      <c r="U68" s="854"/>
      <c r="V68" s="854">
        <v>2217</v>
      </c>
      <c r="W68" s="854"/>
      <c r="X68" s="854"/>
      <c r="Y68" s="854"/>
      <c r="Z68" s="854"/>
      <c r="AA68" s="854">
        <v>11</v>
      </c>
      <c r="AB68" s="854"/>
      <c r="AC68" s="854"/>
      <c r="AD68" s="854"/>
      <c r="AE68" s="854"/>
      <c r="AF68" s="854">
        <v>11</v>
      </c>
      <c r="AG68" s="854"/>
      <c r="AH68" s="854"/>
      <c r="AI68" s="854"/>
      <c r="AJ68" s="854"/>
      <c r="AK68" s="854">
        <v>150</v>
      </c>
      <c r="AL68" s="854"/>
      <c r="AM68" s="854"/>
      <c r="AN68" s="854"/>
      <c r="AO68" s="854"/>
      <c r="AP68" s="854">
        <v>1613</v>
      </c>
      <c r="AQ68" s="854"/>
      <c r="AR68" s="854"/>
      <c r="AS68" s="854"/>
      <c r="AT68" s="854"/>
      <c r="AU68" s="854">
        <v>222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5719</v>
      </c>
      <c r="R69" s="819"/>
      <c r="S69" s="819"/>
      <c r="T69" s="819"/>
      <c r="U69" s="819"/>
      <c r="V69" s="819">
        <v>5670</v>
      </c>
      <c r="W69" s="819"/>
      <c r="X69" s="819"/>
      <c r="Y69" s="819"/>
      <c r="Z69" s="819"/>
      <c r="AA69" s="819">
        <v>49</v>
      </c>
      <c r="AB69" s="819"/>
      <c r="AC69" s="819"/>
      <c r="AD69" s="819"/>
      <c r="AE69" s="819"/>
      <c r="AF69" s="819">
        <v>49</v>
      </c>
      <c r="AG69" s="819"/>
      <c r="AH69" s="819"/>
      <c r="AI69" s="819"/>
      <c r="AJ69" s="819"/>
      <c r="AK69" s="819">
        <v>5</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548</v>
      </c>
      <c r="C70" s="862"/>
      <c r="D70" s="862"/>
      <c r="E70" s="862"/>
      <c r="F70" s="862"/>
      <c r="G70" s="862"/>
      <c r="H70" s="862"/>
      <c r="I70" s="862"/>
      <c r="J70" s="862"/>
      <c r="K70" s="862"/>
      <c r="L70" s="862"/>
      <c r="M70" s="862"/>
      <c r="N70" s="862"/>
      <c r="O70" s="862"/>
      <c r="P70" s="863"/>
      <c r="Q70" s="864">
        <v>14880</v>
      </c>
      <c r="R70" s="819"/>
      <c r="S70" s="819"/>
      <c r="T70" s="819"/>
      <c r="U70" s="819"/>
      <c r="V70" s="819">
        <v>14267</v>
      </c>
      <c r="W70" s="819"/>
      <c r="X70" s="819"/>
      <c r="Y70" s="819"/>
      <c r="Z70" s="819"/>
      <c r="AA70" s="819">
        <v>613</v>
      </c>
      <c r="AB70" s="819"/>
      <c r="AC70" s="819"/>
      <c r="AD70" s="819"/>
      <c r="AE70" s="819"/>
      <c r="AF70" s="819">
        <v>612</v>
      </c>
      <c r="AG70" s="819"/>
      <c r="AH70" s="819"/>
      <c r="AI70" s="819"/>
      <c r="AJ70" s="819"/>
      <c r="AK70" s="819">
        <v>0</v>
      </c>
      <c r="AL70" s="819"/>
      <c r="AM70" s="819"/>
      <c r="AN70" s="819"/>
      <c r="AO70" s="819"/>
      <c r="AP70" s="819">
        <v>2052</v>
      </c>
      <c r="AQ70" s="819"/>
      <c r="AR70" s="819"/>
      <c r="AS70" s="819"/>
      <c r="AT70" s="819"/>
      <c r="AU70" s="819">
        <v>80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134</v>
      </c>
      <c r="R71" s="819"/>
      <c r="S71" s="819"/>
      <c r="T71" s="819"/>
      <c r="U71" s="819"/>
      <c r="V71" s="819">
        <v>112</v>
      </c>
      <c r="W71" s="819"/>
      <c r="X71" s="819"/>
      <c r="Y71" s="819"/>
      <c r="Z71" s="819"/>
      <c r="AA71" s="819">
        <v>22</v>
      </c>
      <c r="AB71" s="819"/>
      <c r="AC71" s="819"/>
      <c r="AD71" s="819"/>
      <c r="AE71" s="819"/>
      <c r="AF71" s="819">
        <v>22</v>
      </c>
      <c r="AG71" s="819"/>
      <c r="AH71" s="819"/>
      <c r="AI71" s="819"/>
      <c r="AJ71" s="819"/>
      <c r="AK71" s="819">
        <v>2</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101</v>
      </c>
      <c r="R72" s="819"/>
      <c r="S72" s="819"/>
      <c r="T72" s="819"/>
      <c r="U72" s="819"/>
      <c r="V72" s="819">
        <v>100</v>
      </c>
      <c r="W72" s="819"/>
      <c r="X72" s="819"/>
      <c r="Y72" s="819"/>
      <c r="Z72" s="819"/>
      <c r="AA72" s="819">
        <v>1</v>
      </c>
      <c r="AB72" s="819"/>
      <c r="AC72" s="819"/>
      <c r="AD72" s="819"/>
      <c r="AE72" s="819"/>
      <c r="AF72" s="819">
        <v>1</v>
      </c>
      <c r="AG72" s="819"/>
      <c r="AH72" s="819"/>
      <c r="AI72" s="819"/>
      <c r="AJ72" s="819"/>
      <c r="AK72" s="819">
        <v>0</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346</v>
      </c>
      <c r="R73" s="819"/>
      <c r="S73" s="819"/>
      <c r="T73" s="819"/>
      <c r="U73" s="819"/>
      <c r="V73" s="819">
        <v>346</v>
      </c>
      <c r="W73" s="819"/>
      <c r="X73" s="819"/>
      <c r="Y73" s="819"/>
      <c r="Z73" s="819"/>
      <c r="AA73" s="819">
        <v>0</v>
      </c>
      <c r="AB73" s="819"/>
      <c r="AC73" s="819"/>
      <c r="AD73" s="819"/>
      <c r="AE73" s="819"/>
      <c r="AF73" s="819">
        <v>18</v>
      </c>
      <c r="AG73" s="819"/>
      <c r="AH73" s="819"/>
      <c r="AI73" s="819"/>
      <c r="AJ73" s="819"/>
      <c r="AK73" s="819">
        <v>6</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1264</v>
      </c>
      <c r="R74" s="819"/>
      <c r="S74" s="819"/>
      <c r="T74" s="819"/>
      <c r="U74" s="819"/>
      <c r="V74" s="819">
        <v>1210</v>
      </c>
      <c r="W74" s="819"/>
      <c r="X74" s="819"/>
      <c r="Y74" s="819"/>
      <c r="Z74" s="819"/>
      <c r="AA74" s="819">
        <v>53</v>
      </c>
      <c r="AB74" s="819"/>
      <c r="AC74" s="819"/>
      <c r="AD74" s="819"/>
      <c r="AE74" s="819"/>
      <c r="AF74" s="819">
        <v>53</v>
      </c>
      <c r="AG74" s="819"/>
      <c r="AH74" s="819"/>
      <c r="AI74" s="819"/>
      <c r="AJ74" s="819"/>
      <c r="AK74" s="819">
        <v>0</v>
      </c>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547</v>
      </c>
      <c r="C75" s="862"/>
      <c r="D75" s="862"/>
      <c r="E75" s="862"/>
      <c r="F75" s="862"/>
      <c r="G75" s="862"/>
      <c r="H75" s="862"/>
      <c r="I75" s="862"/>
      <c r="J75" s="862"/>
      <c r="K75" s="862"/>
      <c r="L75" s="862"/>
      <c r="M75" s="862"/>
      <c r="N75" s="862"/>
      <c r="O75" s="862"/>
      <c r="P75" s="863"/>
      <c r="Q75" s="867">
        <v>550</v>
      </c>
      <c r="R75" s="868"/>
      <c r="S75" s="868"/>
      <c r="T75" s="868"/>
      <c r="U75" s="818"/>
      <c r="V75" s="869">
        <v>376</v>
      </c>
      <c r="W75" s="868"/>
      <c r="X75" s="868"/>
      <c r="Y75" s="868"/>
      <c r="Z75" s="818"/>
      <c r="AA75" s="869">
        <v>174</v>
      </c>
      <c r="AB75" s="868"/>
      <c r="AC75" s="868"/>
      <c r="AD75" s="868"/>
      <c r="AE75" s="818"/>
      <c r="AF75" s="869">
        <v>174</v>
      </c>
      <c r="AG75" s="868"/>
      <c r="AH75" s="868"/>
      <c r="AI75" s="868"/>
      <c r="AJ75" s="818"/>
      <c r="AK75" s="869">
        <v>17</v>
      </c>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940</v>
      </c>
      <c r="AG88" s="830"/>
      <c r="AH88" s="830"/>
      <c r="AI88" s="830"/>
      <c r="AJ88" s="830"/>
      <c r="AK88" s="827"/>
      <c r="AL88" s="827"/>
      <c r="AM88" s="827"/>
      <c r="AN88" s="827"/>
      <c r="AO88" s="827"/>
      <c r="AP88" s="830">
        <v>3665</v>
      </c>
      <c r="AQ88" s="830"/>
      <c r="AR88" s="830"/>
      <c r="AS88" s="830"/>
      <c r="AT88" s="830"/>
      <c r="AU88" s="830">
        <v>302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2235997</v>
      </c>
      <c r="AB110" s="890"/>
      <c r="AC110" s="890"/>
      <c r="AD110" s="890"/>
      <c r="AE110" s="891"/>
      <c r="AF110" s="892">
        <v>2227921</v>
      </c>
      <c r="AG110" s="890"/>
      <c r="AH110" s="890"/>
      <c r="AI110" s="890"/>
      <c r="AJ110" s="891"/>
      <c r="AK110" s="892">
        <v>2133141</v>
      </c>
      <c r="AL110" s="890"/>
      <c r="AM110" s="890"/>
      <c r="AN110" s="890"/>
      <c r="AO110" s="891"/>
      <c r="AP110" s="893">
        <v>33.799999999999997</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18012787</v>
      </c>
      <c r="BR110" s="927"/>
      <c r="BS110" s="927"/>
      <c r="BT110" s="927"/>
      <c r="BU110" s="927"/>
      <c r="BV110" s="927">
        <v>19423304</v>
      </c>
      <c r="BW110" s="927"/>
      <c r="BX110" s="927"/>
      <c r="BY110" s="927"/>
      <c r="BZ110" s="927"/>
      <c r="CA110" s="927">
        <v>18712825</v>
      </c>
      <c r="CB110" s="927"/>
      <c r="CC110" s="927"/>
      <c r="CD110" s="927"/>
      <c r="CE110" s="927"/>
      <c r="CF110" s="941">
        <v>296.3</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1254883</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4563650</v>
      </c>
      <c r="BR112" s="920"/>
      <c r="BS112" s="920"/>
      <c r="BT112" s="920"/>
      <c r="BU112" s="920"/>
      <c r="BV112" s="920">
        <v>4491055</v>
      </c>
      <c r="BW112" s="920"/>
      <c r="BX112" s="920"/>
      <c r="BY112" s="920"/>
      <c r="BZ112" s="920"/>
      <c r="CA112" s="920">
        <v>4315303</v>
      </c>
      <c r="CB112" s="920"/>
      <c r="CC112" s="920"/>
      <c r="CD112" s="920"/>
      <c r="CE112" s="920"/>
      <c r="CF112" s="914">
        <v>68.3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375281</v>
      </c>
      <c r="AB113" s="934"/>
      <c r="AC113" s="934"/>
      <c r="AD113" s="934"/>
      <c r="AE113" s="935"/>
      <c r="AF113" s="936">
        <v>374885</v>
      </c>
      <c r="AG113" s="934"/>
      <c r="AH113" s="934"/>
      <c r="AI113" s="934"/>
      <c r="AJ113" s="935"/>
      <c r="AK113" s="936">
        <v>371929</v>
      </c>
      <c r="AL113" s="934"/>
      <c r="AM113" s="934"/>
      <c r="AN113" s="934"/>
      <c r="AO113" s="935"/>
      <c r="AP113" s="937">
        <v>5.9</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480520</v>
      </c>
      <c r="BR113" s="920"/>
      <c r="BS113" s="920"/>
      <c r="BT113" s="920"/>
      <c r="BU113" s="920"/>
      <c r="BV113" s="920">
        <v>375245</v>
      </c>
      <c r="BW113" s="920"/>
      <c r="BX113" s="920"/>
      <c r="BY113" s="920"/>
      <c r="BZ113" s="920"/>
      <c r="CA113" s="920">
        <v>302791</v>
      </c>
      <c r="CB113" s="920"/>
      <c r="CC113" s="920"/>
      <c r="CD113" s="920"/>
      <c r="CE113" s="920"/>
      <c r="CF113" s="914">
        <v>4.8</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119866</v>
      </c>
      <c r="AB114" s="959"/>
      <c r="AC114" s="959"/>
      <c r="AD114" s="959"/>
      <c r="AE114" s="960"/>
      <c r="AF114" s="961">
        <v>116025</v>
      </c>
      <c r="AG114" s="959"/>
      <c r="AH114" s="959"/>
      <c r="AI114" s="959"/>
      <c r="AJ114" s="960"/>
      <c r="AK114" s="961">
        <v>113655</v>
      </c>
      <c r="AL114" s="959"/>
      <c r="AM114" s="959"/>
      <c r="AN114" s="959"/>
      <c r="AO114" s="960"/>
      <c r="AP114" s="962">
        <v>1.8</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2861971</v>
      </c>
      <c r="BR114" s="920"/>
      <c r="BS114" s="920"/>
      <c r="BT114" s="920"/>
      <c r="BU114" s="920"/>
      <c r="BV114" s="920">
        <v>2661090</v>
      </c>
      <c r="BW114" s="920"/>
      <c r="BX114" s="920"/>
      <c r="BY114" s="920"/>
      <c r="BZ114" s="920"/>
      <c r="CA114" s="920">
        <v>2597733</v>
      </c>
      <c r="CB114" s="920"/>
      <c r="CC114" s="920"/>
      <c r="CD114" s="920"/>
      <c r="CE114" s="920"/>
      <c r="CF114" s="914">
        <v>41.1</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51505</v>
      </c>
      <c r="AB115" s="934"/>
      <c r="AC115" s="934"/>
      <c r="AD115" s="934"/>
      <c r="AE115" s="935"/>
      <c r="AF115" s="936">
        <v>23360</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1072425</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1254883</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37</v>
      </c>
      <c r="AB116" s="959"/>
      <c r="AC116" s="959"/>
      <c r="AD116" s="959"/>
      <c r="AE116" s="960"/>
      <c r="AF116" s="961">
        <v>9</v>
      </c>
      <c r="AG116" s="959"/>
      <c r="AH116" s="959"/>
      <c r="AI116" s="959"/>
      <c r="AJ116" s="960"/>
      <c r="AK116" s="961">
        <v>8</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2782686</v>
      </c>
      <c r="AB117" s="966"/>
      <c r="AC117" s="966"/>
      <c r="AD117" s="966"/>
      <c r="AE117" s="967"/>
      <c r="AF117" s="965">
        <v>2742200</v>
      </c>
      <c r="AG117" s="966"/>
      <c r="AH117" s="966"/>
      <c r="AI117" s="966"/>
      <c r="AJ117" s="967"/>
      <c r="AK117" s="965">
        <v>2618733</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28246236</v>
      </c>
      <c r="BR118" s="986"/>
      <c r="BS118" s="986"/>
      <c r="BT118" s="986"/>
      <c r="BU118" s="986"/>
      <c r="BV118" s="986">
        <v>26950694</v>
      </c>
      <c r="BW118" s="986"/>
      <c r="BX118" s="986"/>
      <c r="BY118" s="986"/>
      <c r="BZ118" s="986"/>
      <c r="CA118" s="986">
        <v>25928652</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2526588</v>
      </c>
      <c r="BR119" s="927"/>
      <c r="BS119" s="927"/>
      <c r="BT119" s="927"/>
      <c r="BU119" s="927"/>
      <c r="BV119" s="927">
        <v>2975422</v>
      </c>
      <c r="BW119" s="927"/>
      <c r="BX119" s="927"/>
      <c r="BY119" s="927"/>
      <c r="BZ119" s="927"/>
      <c r="CA119" s="927">
        <v>2841991</v>
      </c>
      <c r="CB119" s="927"/>
      <c r="CC119" s="927"/>
      <c r="CD119" s="927"/>
      <c r="CE119" s="927"/>
      <c r="CF119" s="941">
        <v>45</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2263869</v>
      </c>
      <c r="BR120" s="920"/>
      <c r="BS120" s="920"/>
      <c r="BT120" s="920"/>
      <c r="BU120" s="920"/>
      <c r="BV120" s="920">
        <v>1854415</v>
      </c>
      <c r="BW120" s="920"/>
      <c r="BX120" s="920"/>
      <c r="BY120" s="920"/>
      <c r="BZ120" s="920"/>
      <c r="CA120" s="920">
        <v>1500722</v>
      </c>
      <c r="CB120" s="920"/>
      <c r="CC120" s="920"/>
      <c r="CD120" s="920"/>
      <c r="CE120" s="920"/>
      <c r="CF120" s="914">
        <v>23.8</v>
      </c>
      <c r="CG120" s="915"/>
      <c r="CH120" s="915"/>
      <c r="CI120" s="915"/>
      <c r="CJ120" s="915"/>
      <c r="CK120" s="1013" t="s">
        <v>438</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4149012</v>
      </c>
      <c r="DH120" s="927"/>
      <c r="DI120" s="927"/>
      <c r="DJ120" s="927"/>
      <c r="DK120" s="927"/>
      <c r="DL120" s="927">
        <v>3977620</v>
      </c>
      <c r="DM120" s="927"/>
      <c r="DN120" s="927"/>
      <c r="DO120" s="927"/>
      <c r="DP120" s="927"/>
      <c r="DQ120" s="927">
        <v>3807561</v>
      </c>
      <c r="DR120" s="927"/>
      <c r="DS120" s="927"/>
      <c r="DT120" s="927"/>
      <c r="DU120" s="927"/>
      <c r="DV120" s="928">
        <v>60.3</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12851282</v>
      </c>
      <c r="BR121" s="986"/>
      <c r="BS121" s="986"/>
      <c r="BT121" s="986"/>
      <c r="BU121" s="986"/>
      <c r="BV121" s="986">
        <v>12484828</v>
      </c>
      <c r="BW121" s="986"/>
      <c r="BX121" s="986"/>
      <c r="BY121" s="986"/>
      <c r="BZ121" s="986"/>
      <c r="CA121" s="986">
        <v>12057681</v>
      </c>
      <c r="CB121" s="986"/>
      <c r="CC121" s="986"/>
      <c r="CD121" s="986"/>
      <c r="CE121" s="986"/>
      <c r="CF121" s="1024">
        <v>190.9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414638</v>
      </c>
      <c r="DH121" s="920"/>
      <c r="DI121" s="920"/>
      <c r="DJ121" s="920"/>
      <c r="DK121" s="920"/>
      <c r="DL121" s="920">
        <v>513435</v>
      </c>
      <c r="DM121" s="920"/>
      <c r="DN121" s="920"/>
      <c r="DO121" s="920"/>
      <c r="DP121" s="920"/>
      <c r="DQ121" s="920">
        <v>507742</v>
      </c>
      <c r="DR121" s="920"/>
      <c r="DS121" s="920"/>
      <c r="DT121" s="920"/>
      <c r="DU121" s="920"/>
      <c r="DV121" s="921">
        <v>8</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17641739</v>
      </c>
      <c r="BR122" s="1035"/>
      <c r="BS122" s="1035"/>
      <c r="BT122" s="1035"/>
      <c r="BU122" s="1035"/>
      <c r="BV122" s="1035">
        <v>17314665</v>
      </c>
      <c r="BW122" s="1035"/>
      <c r="BX122" s="1035"/>
      <c r="BY122" s="1035"/>
      <c r="BZ122" s="1035"/>
      <c r="CA122" s="1035">
        <v>16400394</v>
      </c>
      <c r="CB122" s="1035"/>
      <c r="CC122" s="1035"/>
      <c r="CD122" s="1035"/>
      <c r="CE122" s="1035"/>
      <c r="CF122" s="987"/>
      <c r="CG122" s="988"/>
      <c r="CH122" s="988"/>
      <c r="CI122" s="988"/>
      <c r="CJ122" s="989"/>
      <c r="CK122" s="1016"/>
      <c r="CL122" s="1017"/>
      <c r="CM122" s="1017"/>
      <c r="CN122" s="1017"/>
      <c r="CO122" s="1018"/>
      <c r="CP122" s="1007" t="s">
        <v>442</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164.7</v>
      </c>
      <c r="BR123" s="1027"/>
      <c r="BS123" s="1027"/>
      <c r="BT123" s="1027"/>
      <c r="BU123" s="1027"/>
      <c r="BV123" s="1027">
        <v>148.5</v>
      </c>
      <c r="BW123" s="1027"/>
      <c r="BX123" s="1027"/>
      <c r="BY123" s="1027"/>
      <c r="BZ123" s="1027"/>
      <c r="CA123" s="1027">
        <v>150.80000000000001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v>1072425</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51505</v>
      </c>
      <c r="AB127" s="959"/>
      <c r="AC127" s="959"/>
      <c r="AD127" s="959"/>
      <c r="AE127" s="960"/>
      <c r="AF127" s="961">
        <v>23360</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13.84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354213</v>
      </c>
      <c r="AB128" s="1090"/>
      <c r="AC128" s="1090"/>
      <c r="AD128" s="1090"/>
      <c r="AE128" s="1091"/>
      <c r="AF128" s="1092">
        <v>323803</v>
      </c>
      <c r="AG128" s="1090"/>
      <c r="AH128" s="1090"/>
      <c r="AI128" s="1090"/>
      <c r="AJ128" s="1091"/>
      <c r="AK128" s="1092">
        <v>269165</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18.84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7880430</v>
      </c>
      <c r="AB129" s="959"/>
      <c r="AC129" s="959"/>
      <c r="AD129" s="959"/>
      <c r="AE129" s="960"/>
      <c r="AF129" s="961">
        <v>7863658</v>
      </c>
      <c r="AG129" s="959"/>
      <c r="AH129" s="959"/>
      <c r="AI129" s="959"/>
      <c r="AJ129" s="960"/>
      <c r="AK129" s="961">
        <v>7679862</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15.6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1444566</v>
      </c>
      <c r="AB130" s="959"/>
      <c r="AC130" s="959"/>
      <c r="AD130" s="959"/>
      <c r="AE130" s="960"/>
      <c r="AF130" s="961">
        <v>1378627</v>
      </c>
      <c r="AG130" s="959"/>
      <c r="AH130" s="959"/>
      <c r="AI130" s="959"/>
      <c r="AJ130" s="960"/>
      <c r="AK130" s="961">
        <v>1364309</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150.80000000000001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6435864</v>
      </c>
      <c r="AB131" s="998"/>
      <c r="AC131" s="998"/>
      <c r="AD131" s="998"/>
      <c r="AE131" s="999"/>
      <c r="AF131" s="1000">
        <v>6485031</v>
      </c>
      <c r="AG131" s="998"/>
      <c r="AH131" s="998"/>
      <c r="AI131" s="998"/>
      <c r="AJ131" s="999"/>
      <c r="AK131" s="1000">
        <v>6315553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15.28787743</v>
      </c>
      <c r="AB132" s="1104"/>
      <c r="AC132" s="1104"/>
      <c r="AD132" s="1104"/>
      <c r="AE132" s="1105"/>
      <c r="AF132" s="1106">
        <v>16.033385190000001</v>
      </c>
      <c r="AG132" s="1104"/>
      <c r="AH132" s="1104"/>
      <c r="AI132" s="1104"/>
      <c r="AJ132" s="1105"/>
      <c r="AK132" s="1106">
        <v>15.600518279999999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16</v>
      </c>
      <c r="AB133" s="1111"/>
      <c r="AC133" s="1111"/>
      <c r="AD133" s="1111"/>
      <c r="AE133" s="1112"/>
      <c r="AF133" s="1110">
        <v>15.7</v>
      </c>
      <c r="AG133" s="1111"/>
      <c r="AH133" s="1111"/>
      <c r="AI133" s="1111"/>
      <c r="AJ133" s="1112"/>
      <c r="AK133" s="1110">
        <v>15.6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5" sqref="A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2369385</v>
      </c>
      <c r="L9" s="264">
        <v>84684</v>
      </c>
      <c r="M9" s="265">
        <v>84248</v>
      </c>
      <c r="N9" s="266">
        <v>0.5</v>
      </c>
    </row>
    <row r="10" spans="1:16">
      <c r="A10" s="248"/>
      <c r="B10" s="244"/>
      <c r="C10" s="244"/>
      <c r="D10" s="244"/>
      <c r="E10" s="244"/>
      <c r="F10" s="244"/>
      <c r="G10" s="1119" t="s">
        <v>475</v>
      </c>
      <c r="H10" s="1120"/>
      <c r="I10" s="1120"/>
      <c r="J10" s="1121"/>
      <c r="K10" s="267">
        <v>177475</v>
      </c>
      <c r="L10" s="268">
        <v>6343</v>
      </c>
      <c r="M10" s="269">
        <v>7169</v>
      </c>
      <c r="N10" s="270">
        <v>-11.5</v>
      </c>
    </row>
    <row r="11" spans="1:16" ht="13.5" customHeight="1">
      <c r="A11" s="248"/>
      <c r="B11" s="244"/>
      <c r="C11" s="244"/>
      <c r="D11" s="244"/>
      <c r="E11" s="244"/>
      <c r="F11" s="244"/>
      <c r="G11" s="1119" t="s">
        <v>476</v>
      </c>
      <c r="H11" s="1120"/>
      <c r="I11" s="1120"/>
      <c r="J11" s="1121"/>
      <c r="K11" s="267">
        <v>326424</v>
      </c>
      <c r="L11" s="268">
        <v>11667</v>
      </c>
      <c r="M11" s="269">
        <v>9152</v>
      </c>
      <c r="N11" s="270">
        <v>27.5</v>
      </c>
    </row>
    <row r="12" spans="1:16" ht="13.5" customHeight="1">
      <c r="A12" s="248"/>
      <c r="B12" s="244"/>
      <c r="C12" s="244"/>
      <c r="D12" s="244"/>
      <c r="E12" s="244"/>
      <c r="F12" s="244"/>
      <c r="G12" s="1119" t="s">
        <v>477</v>
      </c>
      <c r="H12" s="1120"/>
      <c r="I12" s="1120"/>
      <c r="J12" s="1121"/>
      <c r="K12" s="267" t="s">
        <v>478</v>
      </c>
      <c r="L12" s="268" t="s">
        <v>478</v>
      </c>
      <c r="M12" s="269">
        <v>893</v>
      </c>
      <c r="N12" s="270" t="s">
        <v>478</v>
      </c>
    </row>
    <row r="13" spans="1:16" ht="13.5" customHeight="1">
      <c r="A13" s="248"/>
      <c r="B13" s="244"/>
      <c r="C13" s="244"/>
      <c r="D13" s="244"/>
      <c r="E13" s="244"/>
      <c r="F13" s="244"/>
      <c r="G13" s="1119" t="s">
        <v>479</v>
      </c>
      <c r="H13" s="1120"/>
      <c r="I13" s="1120"/>
      <c r="J13" s="1121"/>
      <c r="K13" s="267" t="s">
        <v>478</v>
      </c>
      <c r="L13" s="268" t="s">
        <v>478</v>
      </c>
      <c r="M13" s="269">
        <v>3</v>
      </c>
      <c r="N13" s="270" t="s">
        <v>478</v>
      </c>
    </row>
    <row r="14" spans="1:16" ht="13.5" customHeight="1">
      <c r="A14" s="248"/>
      <c r="B14" s="244"/>
      <c r="C14" s="244"/>
      <c r="D14" s="244"/>
      <c r="E14" s="244"/>
      <c r="F14" s="244"/>
      <c r="G14" s="1119" t="s">
        <v>480</v>
      </c>
      <c r="H14" s="1120"/>
      <c r="I14" s="1120"/>
      <c r="J14" s="1121"/>
      <c r="K14" s="267">
        <v>89355</v>
      </c>
      <c r="L14" s="268">
        <v>3194</v>
      </c>
      <c r="M14" s="269">
        <v>3652</v>
      </c>
      <c r="N14" s="270">
        <v>-12.5</v>
      </c>
    </row>
    <row r="15" spans="1:16" ht="13.5" customHeight="1">
      <c r="A15" s="248"/>
      <c r="B15" s="244"/>
      <c r="C15" s="244"/>
      <c r="D15" s="244"/>
      <c r="E15" s="244"/>
      <c r="F15" s="244"/>
      <c r="G15" s="1119" t="s">
        <v>481</v>
      </c>
      <c r="H15" s="1120"/>
      <c r="I15" s="1120"/>
      <c r="J15" s="1121"/>
      <c r="K15" s="267">
        <v>61950</v>
      </c>
      <c r="L15" s="268">
        <v>2214</v>
      </c>
      <c r="M15" s="269">
        <v>2134</v>
      </c>
      <c r="N15" s="270">
        <v>3.7</v>
      </c>
    </row>
    <row r="16" spans="1:16">
      <c r="A16" s="248"/>
      <c r="B16" s="244"/>
      <c r="C16" s="244"/>
      <c r="D16" s="244"/>
      <c r="E16" s="244"/>
      <c r="F16" s="244"/>
      <c r="G16" s="1122" t="s">
        <v>482</v>
      </c>
      <c r="H16" s="1123"/>
      <c r="I16" s="1123"/>
      <c r="J16" s="1124"/>
      <c r="K16" s="268">
        <v>-127951</v>
      </c>
      <c r="L16" s="268">
        <v>-4573</v>
      </c>
      <c r="M16" s="269">
        <v>-9248</v>
      </c>
      <c r="N16" s="270">
        <v>-50.6</v>
      </c>
    </row>
    <row r="17" spans="1:16">
      <c r="A17" s="248"/>
      <c r="B17" s="244"/>
      <c r="C17" s="244"/>
      <c r="D17" s="244"/>
      <c r="E17" s="244"/>
      <c r="F17" s="244"/>
      <c r="G17" s="1122" t="s">
        <v>170</v>
      </c>
      <c r="H17" s="1123"/>
      <c r="I17" s="1123"/>
      <c r="J17" s="1124"/>
      <c r="K17" s="268">
        <v>2896638</v>
      </c>
      <c r="L17" s="268">
        <v>103529</v>
      </c>
      <c r="M17" s="269">
        <v>98003</v>
      </c>
      <c r="N17" s="270">
        <v>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9.83</v>
      </c>
      <c r="L21" s="281">
        <v>9.39</v>
      </c>
      <c r="M21" s="282">
        <v>0.44</v>
      </c>
      <c r="N21" s="249"/>
      <c r="O21" s="283"/>
      <c r="P21" s="279"/>
    </row>
    <row r="22" spans="1:16" s="284" customFormat="1">
      <c r="A22" s="279"/>
      <c r="B22" s="249"/>
      <c r="C22" s="249"/>
      <c r="D22" s="249"/>
      <c r="E22" s="249"/>
      <c r="F22" s="249"/>
      <c r="G22" s="1114" t="s">
        <v>488</v>
      </c>
      <c r="H22" s="1115"/>
      <c r="I22" s="1115"/>
      <c r="J22" s="1116"/>
      <c r="K22" s="285">
        <v>98.9</v>
      </c>
      <c r="L22" s="286">
        <v>97</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2133141</v>
      </c>
      <c r="L32" s="294">
        <v>76241</v>
      </c>
      <c r="M32" s="295">
        <v>64926</v>
      </c>
      <c r="N32" s="296">
        <v>17.399999999999999</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24</v>
      </c>
      <c r="N34" s="296" t="s">
        <v>478</v>
      </c>
    </row>
    <row r="35" spans="1:16" ht="27" customHeight="1">
      <c r="A35" s="248"/>
      <c r="B35" s="244"/>
      <c r="C35" s="244"/>
      <c r="D35" s="244"/>
      <c r="E35" s="244"/>
      <c r="F35" s="244"/>
      <c r="G35" s="1130" t="s">
        <v>494</v>
      </c>
      <c r="H35" s="1131"/>
      <c r="I35" s="1131"/>
      <c r="J35" s="1132"/>
      <c r="K35" s="294">
        <v>371929</v>
      </c>
      <c r="L35" s="294">
        <v>13293</v>
      </c>
      <c r="M35" s="295">
        <v>18007</v>
      </c>
      <c r="N35" s="296">
        <v>-26.2</v>
      </c>
    </row>
    <row r="36" spans="1:16" ht="27" customHeight="1">
      <c r="A36" s="248"/>
      <c r="B36" s="244"/>
      <c r="C36" s="244"/>
      <c r="D36" s="244"/>
      <c r="E36" s="244"/>
      <c r="F36" s="244"/>
      <c r="G36" s="1130" t="s">
        <v>495</v>
      </c>
      <c r="H36" s="1131"/>
      <c r="I36" s="1131"/>
      <c r="J36" s="1132"/>
      <c r="K36" s="294">
        <v>113655</v>
      </c>
      <c r="L36" s="294">
        <v>4062</v>
      </c>
      <c r="M36" s="295">
        <v>3275</v>
      </c>
      <c r="N36" s="296">
        <v>24</v>
      </c>
    </row>
    <row r="37" spans="1:16" ht="13.5" customHeight="1">
      <c r="A37" s="248"/>
      <c r="B37" s="244"/>
      <c r="C37" s="244"/>
      <c r="D37" s="244"/>
      <c r="E37" s="244"/>
      <c r="F37" s="244"/>
      <c r="G37" s="1130" t="s">
        <v>496</v>
      </c>
      <c r="H37" s="1131"/>
      <c r="I37" s="1131"/>
      <c r="J37" s="1132"/>
      <c r="K37" s="294" t="s">
        <v>478</v>
      </c>
      <c r="L37" s="294" t="s">
        <v>478</v>
      </c>
      <c r="M37" s="295">
        <v>1233</v>
      </c>
      <c r="N37" s="296" t="s">
        <v>478</v>
      </c>
    </row>
    <row r="38" spans="1:16" ht="27" customHeight="1">
      <c r="A38" s="248"/>
      <c r="B38" s="244"/>
      <c r="C38" s="244"/>
      <c r="D38" s="244"/>
      <c r="E38" s="244"/>
      <c r="F38" s="244"/>
      <c r="G38" s="1133" t="s">
        <v>497</v>
      </c>
      <c r="H38" s="1134"/>
      <c r="I38" s="1134"/>
      <c r="J38" s="1135"/>
      <c r="K38" s="297">
        <v>8</v>
      </c>
      <c r="L38" s="297">
        <v>0</v>
      </c>
      <c r="M38" s="298">
        <v>9</v>
      </c>
      <c r="N38" s="299">
        <v>-100</v>
      </c>
      <c r="O38" s="293"/>
    </row>
    <row r="39" spans="1:16">
      <c r="A39" s="248"/>
      <c r="B39" s="244"/>
      <c r="C39" s="244"/>
      <c r="D39" s="244"/>
      <c r="E39" s="244"/>
      <c r="F39" s="244"/>
      <c r="G39" s="1133" t="s">
        <v>498</v>
      </c>
      <c r="H39" s="1134"/>
      <c r="I39" s="1134"/>
      <c r="J39" s="1135"/>
      <c r="K39" s="300">
        <v>-269165</v>
      </c>
      <c r="L39" s="300">
        <v>-9620</v>
      </c>
      <c r="M39" s="301">
        <v>-4280</v>
      </c>
      <c r="N39" s="302">
        <v>124.8</v>
      </c>
      <c r="O39" s="293"/>
    </row>
    <row r="40" spans="1:16" ht="27" customHeight="1">
      <c r="A40" s="248"/>
      <c r="B40" s="244"/>
      <c r="C40" s="244"/>
      <c r="D40" s="244"/>
      <c r="E40" s="244"/>
      <c r="F40" s="244"/>
      <c r="G40" s="1130" t="s">
        <v>499</v>
      </c>
      <c r="H40" s="1131"/>
      <c r="I40" s="1131"/>
      <c r="J40" s="1132"/>
      <c r="K40" s="300">
        <v>-1364309</v>
      </c>
      <c r="L40" s="300">
        <v>-48762</v>
      </c>
      <c r="M40" s="301">
        <v>-56807</v>
      </c>
      <c r="N40" s="302">
        <v>-14.2</v>
      </c>
      <c r="O40" s="293"/>
    </row>
    <row r="41" spans="1:16">
      <c r="A41" s="248"/>
      <c r="B41" s="244"/>
      <c r="C41" s="244"/>
      <c r="D41" s="244"/>
      <c r="E41" s="244"/>
      <c r="F41" s="244"/>
      <c r="G41" s="1136" t="s">
        <v>281</v>
      </c>
      <c r="H41" s="1137"/>
      <c r="I41" s="1137"/>
      <c r="J41" s="1138"/>
      <c r="K41" s="294">
        <v>985259</v>
      </c>
      <c r="L41" s="300">
        <v>35214</v>
      </c>
      <c r="M41" s="301">
        <v>26387</v>
      </c>
      <c r="N41" s="302">
        <v>33.5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887679</v>
      </c>
      <c r="J51" s="320">
        <v>29570</v>
      </c>
      <c r="K51" s="321">
        <v>-1</v>
      </c>
      <c r="L51" s="322">
        <v>78670</v>
      </c>
      <c r="M51" s="323">
        <v>3.1</v>
      </c>
      <c r="N51" s="324">
        <v>-4.0999999999999996</v>
      </c>
    </row>
    <row r="52" spans="1:14">
      <c r="A52" s="248"/>
      <c r="B52" s="244"/>
      <c r="C52" s="244"/>
      <c r="D52" s="244"/>
      <c r="E52" s="244"/>
      <c r="F52" s="244"/>
      <c r="G52" s="325"/>
      <c r="H52" s="326" t="s">
        <v>510</v>
      </c>
      <c r="I52" s="327">
        <v>367086</v>
      </c>
      <c r="J52" s="328">
        <v>12228</v>
      </c>
      <c r="K52" s="329">
        <v>-21.8</v>
      </c>
      <c r="L52" s="330">
        <v>38094</v>
      </c>
      <c r="M52" s="331">
        <v>-7.3</v>
      </c>
      <c r="N52" s="332">
        <v>-14.5</v>
      </c>
    </row>
    <row r="53" spans="1:14">
      <c r="A53" s="248"/>
      <c r="B53" s="244"/>
      <c r="C53" s="244"/>
      <c r="D53" s="244"/>
      <c r="E53" s="244"/>
      <c r="F53" s="244"/>
      <c r="G53" s="310" t="s">
        <v>511</v>
      </c>
      <c r="H53" s="311"/>
      <c r="I53" s="319">
        <v>461290</v>
      </c>
      <c r="J53" s="320">
        <v>15684</v>
      </c>
      <c r="K53" s="321">
        <v>-47</v>
      </c>
      <c r="L53" s="322">
        <v>67201</v>
      </c>
      <c r="M53" s="323">
        <v>-14.6</v>
      </c>
      <c r="N53" s="324">
        <v>-32.4</v>
      </c>
    </row>
    <row r="54" spans="1:14">
      <c r="A54" s="248"/>
      <c r="B54" s="244"/>
      <c r="C54" s="244"/>
      <c r="D54" s="244"/>
      <c r="E54" s="244"/>
      <c r="F54" s="244"/>
      <c r="G54" s="325"/>
      <c r="H54" s="326" t="s">
        <v>510</v>
      </c>
      <c r="I54" s="327">
        <v>304255</v>
      </c>
      <c r="J54" s="328">
        <v>10345</v>
      </c>
      <c r="K54" s="329">
        <v>-15.4</v>
      </c>
      <c r="L54" s="330">
        <v>35210</v>
      </c>
      <c r="M54" s="331">
        <v>-7.6</v>
      </c>
      <c r="N54" s="332">
        <v>-7.8</v>
      </c>
    </row>
    <row r="55" spans="1:14">
      <c r="A55" s="248"/>
      <c r="B55" s="244"/>
      <c r="C55" s="244"/>
      <c r="D55" s="244"/>
      <c r="E55" s="244"/>
      <c r="F55" s="244"/>
      <c r="G55" s="310" t="s">
        <v>512</v>
      </c>
      <c r="H55" s="311"/>
      <c r="I55" s="319">
        <v>461156</v>
      </c>
      <c r="J55" s="320">
        <v>15859</v>
      </c>
      <c r="K55" s="321">
        <v>1.1000000000000001</v>
      </c>
      <c r="L55" s="322">
        <v>75709</v>
      </c>
      <c r="M55" s="323">
        <v>12.7</v>
      </c>
      <c r="N55" s="324">
        <v>-11.6</v>
      </c>
    </row>
    <row r="56" spans="1:14">
      <c r="A56" s="248"/>
      <c r="B56" s="244"/>
      <c r="C56" s="244"/>
      <c r="D56" s="244"/>
      <c r="E56" s="244"/>
      <c r="F56" s="244"/>
      <c r="G56" s="325"/>
      <c r="H56" s="326" t="s">
        <v>510</v>
      </c>
      <c r="I56" s="327">
        <v>258210</v>
      </c>
      <c r="J56" s="328">
        <v>8880</v>
      </c>
      <c r="K56" s="329">
        <v>-14.2</v>
      </c>
      <c r="L56" s="330">
        <v>35212</v>
      </c>
      <c r="M56" s="331">
        <v>0</v>
      </c>
      <c r="N56" s="332">
        <v>-14.2</v>
      </c>
    </row>
    <row r="57" spans="1:14">
      <c r="A57" s="248"/>
      <c r="B57" s="244"/>
      <c r="C57" s="244"/>
      <c r="D57" s="244"/>
      <c r="E57" s="244"/>
      <c r="F57" s="244"/>
      <c r="G57" s="310" t="s">
        <v>513</v>
      </c>
      <c r="H57" s="311"/>
      <c r="I57" s="319">
        <v>917238</v>
      </c>
      <c r="J57" s="320">
        <v>32191</v>
      </c>
      <c r="K57" s="321">
        <v>103</v>
      </c>
      <c r="L57" s="322">
        <v>90961</v>
      </c>
      <c r="M57" s="323">
        <v>20.100000000000001</v>
      </c>
      <c r="N57" s="324">
        <v>82.9</v>
      </c>
    </row>
    <row r="58" spans="1:14">
      <c r="A58" s="248"/>
      <c r="B58" s="244"/>
      <c r="C58" s="244"/>
      <c r="D58" s="244"/>
      <c r="E58" s="244"/>
      <c r="F58" s="244"/>
      <c r="G58" s="325"/>
      <c r="H58" s="326" t="s">
        <v>510</v>
      </c>
      <c r="I58" s="327">
        <v>601273</v>
      </c>
      <c r="J58" s="328">
        <v>21102</v>
      </c>
      <c r="K58" s="329">
        <v>137.6</v>
      </c>
      <c r="L58" s="330">
        <v>37720</v>
      </c>
      <c r="M58" s="331">
        <v>7.1</v>
      </c>
      <c r="N58" s="332">
        <v>130.5</v>
      </c>
    </row>
    <row r="59" spans="1:14">
      <c r="A59" s="248"/>
      <c r="B59" s="244"/>
      <c r="C59" s="244"/>
      <c r="D59" s="244"/>
      <c r="E59" s="244"/>
      <c r="F59" s="244"/>
      <c r="G59" s="310" t="s">
        <v>514</v>
      </c>
      <c r="H59" s="311"/>
      <c r="I59" s="319">
        <v>1458363</v>
      </c>
      <c r="J59" s="320">
        <v>52123</v>
      </c>
      <c r="K59" s="321">
        <v>61.9</v>
      </c>
      <c r="L59" s="322">
        <v>106614</v>
      </c>
      <c r="M59" s="323">
        <v>17.2</v>
      </c>
      <c r="N59" s="324">
        <v>44.7</v>
      </c>
    </row>
    <row r="60" spans="1:14">
      <c r="A60" s="248"/>
      <c r="B60" s="244"/>
      <c r="C60" s="244"/>
      <c r="D60" s="244"/>
      <c r="E60" s="244"/>
      <c r="F60" s="244"/>
      <c r="G60" s="325"/>
      <c r="H60" s="326" t="s">
        <v>510</v>
      </c>
      <c r="I60" s="333">
        <v>732047</v>
      </c>
      <c r="J60" s="328">
        <v>26164</v>
      </c>
      <c r="K60" s="329">
        <v>24</v>
      </c>
      <c r="L60" s="330">
        <v>45545</v>
      </c>
      <c r="M60" s="331">
        <v>20.7</v>
      </c>
      <c r="N60" s="332">
        <v>3.3</v>
      </c>
    </row>
    <row r="61" spans="1:14">
      <c r="A61" s="248"/>
      <c r="B61" s="244"/>
      <c r="C61" s="244"/>
      <c r="D61" s="244"/>
      <c r="E61" s="244"/>
      <c r="F61" s="244"/>
      <c r="G61" s="310" t="s">
        <v>515</v>
      </c>
      <c r="H61" s="334"/>
      <c r="I61" s="335">
        <v>837145</v>
      </c>
      <c r="J61" s="336">
        <v>29085</v>
      </c>
      <c r="K61" s="337">
        <v>23.6</v>
      </c>
      <c r="L61" s="338">
        <v>83831</v>
      </c>
      <c r="M61" s="339">
        <v>7.7</v>
      </c>
      <c r="N61" s="324">
        <v>15.9</v>
      </c>
    </row>
    <row r="62" spans="1:14">
      <c r="A62" s="248"/>
      <c r="B62" s="244"/>
      <c r="C62" s="244"/>
      <c r="D62" s="244"/>
      <c r="E62" s="244"/>
      <c r="F62" s="244"/>
      <c r="G62" s="325"/>
      <c r="H62" s="326" t="s">
        <v>510</v>
      </c>
      <c r="I62" s="327">
        <v>452574</v>
      </c>
      <c r="J62" s="328">
        <v>15744</v>
      </c>
      <c r="K62" s="329">
        <v>22</v>
      </c>
      <c r="L62" s="330">
        <v>38356</v>
      </c>
      <c r="M62" s="331">
        <v>2.6</v>
      </c>
      <c r="N62" s="332">
        <v>19.399999999999999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t="s">
        <v>478</v>
      </c>
      <c r="G47" s="12" t="s">
        <v>478</v>
      </c>
      <c r="H47" s="12">
        <v>1.97</v>
      </c>
      <c r="I47" s="12">
        <v>5.52</v>
      </c>
      <c r="J47" s="13">
        <v>6.15</v>
      </c>
    </row>
    <row r="48" spans="2:10" ht="57.75" customHeight="1">
      <c r="B48" s="14"/>
      <c r="C48" s="1141" t="s">
        <v>4</v>
      </c>
      <c r="D48" s="1141"/>
      <c r="E48" s="1142"/>
      <c r="F48" s="15" t="s">
        <v>522</v>
      </c>
      <c r="G48" s="16">
        <v>3.88</v>
      </c>
      <c r="H48" s="16">
        <v>7.09</v>
      </c>
      <c r="I48" s="16">
        <v>7.21</v>
      </c>
      <c r="J48" s="17">
        <v>7.43</v>
      </c>
    </row>
    <row r="49" spans="2:10" ht="57.75" customHeight="1" thickBot="1">
      <c r="B49" s="18"/>
      <c r="C49" s="1143" t="s">
        <v>5</v>
      </c>
      <c r="D49" s="1143"/>
      <c r="E49" s="1144"/>
      <c r="F49" s="19">
        <v>8.51</v>
      </c>
      <c r="G49" s="20">
        <v>7.38</v>
      </c>
      <c r="H49" s="20">
        <v>5.4</v>
      </c>
      <c r="I49" s="20">
        <v>3.96</v>
      </c>
      <c r="J49" s="21">
        <v>1.25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0" zoomScaleSheetLayoutView="100" workbookViewId="0">
      <selection activeCell="H38" sqref="H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t="s">
        <v>524</v>
      </c>
      <c r="G34" s="33" t="s">
        <v>525</v>
      </c>
      <c r="H34" s="33" t="s">
        <v>526</v>
      </c>
      <c r="I34" s="33" t="s">
        <v>527</v>
      </c>
      <c r="J34" s="34" t="s">
        <v>528</v>
      </c>
      <c r="K34" s="22"/>
      <c r="L34" s="22"/>
      <c r="M34" s="22"/>
      <c r="N34" s="22"/>
      <c r="O34" s="22"/>
      <c r="P34" s="22"/>
    </row>
    <row r="35" spans="1:16" ht="39" customHeight="1">
      <c r="A35" s="22"/>
      <c r="B35" s="35"/>
      <c r="C35" s="1145" t="s">
        <v>529</v>
      </c>
      <c r="D35" s="1146"/>
      <c r="E35" s="1147"/>
      <c r="F35" s="36" t="s">
        <v>530</v>
      </c>
      <c r="G35" s="37" t="s">
        <v>530</v>
      </c>
      <c r="H35" s="37" t="s">
        <v>530</v>
      </c>
      <c r="I35" s="37" t="s">
        <v>530</v>
      </c>
      <c r="J35" s="38" t="s">
        <v>530</v>
      </c>
      <c r="K35" s="22"/>
      <c r="L35" s="22"/>
      <c r="M35" s="22"/>
      <c r="N35" s="22"/>
      <c r="O35" s="22"/>
      <c r="P35" s="22"/>
    </row>
    <row r="36" spans="1:16" ht="39" customHeight="1">
      <c r="A36" s="22"/>
      <c r="B36" s="35"/>
      <c r="C36" s="1145" t="s">
        <v>531</v>
      </c>
      <c r="D36" s="1146"/>
      <c r="E36" s="1147"/>
      <c r="F36" s="36">
        <v>5.0599999999999996</v>
      </c>
      <c r="G36" s="37">
        <v>7.19</v>
      </c>
      <c r="H36" s="37">
        <v>8.3699999999999992</v>
      </c>
      <c r="I36" s="37">
        <v>9.1300000000000008</v>
      </c>
      <c r="J36" s="38">
        <v>8.83</v>
      </c>
      <c r="K36" s="22"/>
      <c r="L36" s="22"/>
      <c r="M36" s="22"/>
      <c r="N36" s="22"/>
      <c r="O36" s="22"/>
      <c r="P36" s="22"/>
    </row>
    <row r="37" spans="1:16" ht="39" customHeight="1">
      <c r="A37" s="22"/>
      <c r="B37" s="35"/>
      <c r="C37" s="1145" t="s">
        <v>532</v>
      </c>
      <c r="D37" s="1146"/>
      <c r="E37" s="1147"/>
      <c r="F37" s="36" t="s">
        <v>533</v>
      </c>
      <c r="G37" s="37">
        <v>3.88</v>
      </c>
      <c r="H37" s="37">
        <v>7.08</v>
      </c>
      <c r="I37" s="37">
        <v>7.21</v>
      </c>
      <c r="J37" s="38">
        <v>7.42</v>
      </c>
      <c r="K37" s="22"/>
      <c r="L37" s="22"/>
      <c r="M37" s="22"/>
      <c r="N37" s="22"/>
      <c r="O37" s="22"/>
      <c r="P37" s="22"/>
    </row>
    <row r="38" spans="1:16" ht="39" customHeight="1">
      <c r="A38" s="22"/>
      <c r="B38" s="35"/>
      <c r="C38" s="1145" t="s">
        <v>534</v>
      </c>
      <c r="D38" s="1146"/>
      <c r="E38" s="1147"/>
      <c r="F38" s="36">
        <v>0.1</v>
      </c>
      <c r="G38" s="37">
        <v>0.28999999999999998</v>
      </c>
      <c r="H38" s="37">
        <v>0.12</v>
      </c>
      <c r="I38" s="37">
        <v>0.27</v>
      </c>
      <c r="J38" s="38">
        <v>0.2</v>
      </c>
      <c r="K38" s="22"/>
      <c r="L38" s="22"/>
      <c r="M38" s="22"/>
      <c r="N38" s="22"/>
      <c r="O38" s="22"/>
      <c r="P38" s="22"/>
    </row>
    <row r="39" spans="1:16" ht="39" customHeight="1">
      <c r="A39" s="22"/>
      <c r="B39" s="35"/>
      <c r="C39" s="1145" t="s">
        <v>535</v>
      </c>
      <c r="D39" s="1146"/>
      <c r="E39" s="1147"/>
      <c r="F39" s="36">
        <v>0</v>
      </c>
      <c r="G39" s="37">
        <v>0</v>
      </c>
      <c r="H39" s="37">
        <v>0</v>
      </c>
      <c r="I39" s="37">
        <v>0</v>
      </c>
      <c r="J39" s="38">
        <v>0</v>
      </c>
      <c r="K39" s="22"/>
      <c r="L39" s="22"/>
      <c r="M39" s="22"/>
      <c r="N39" s="22"/>
      <c r="O39" s="22"/>
      <c r="P39" s="22"/>
    </row>
    <row r="40" spans="1:16" ht="39" customHeight="1">
      <c r="A40" s="22"/>
      <c r="B40" s="35"/>
      <c r="C40" s="1145" t="s">
        <v>536</v>
      </c>
      <c r="D40" s="1146"/>
      <c r="E40" s="1147"/>
      <c r="F40" s="36">
        <v>0</v>
      </c>
      <c r="G40" s="37">
        <v>0</v>
      </c>
      <c r="H40" s="37">
        <v>0</v>
      </c>
      <c r="I40" s="37" t="s">
        <v>537</v>
      </c>
      <c r="J40" s="38">
        <v>0</v>
      </c>
      <c r="K40" s="22"/>
      <c r="L40" s="22"/>
      <c r="M40" s="22"/>
      <c r="N40" s="22"/>
      <c r="O40" s="22"/>
      <c r="P40" s="22"/>
    </row>
    <row r="41" spans="1:16" ht="39" customHeight="1">
      <c r="A41" s="22"/>
      <c r="B41" s="35"/>
      <c r="C41" s="1145" t="s">
        <v>538</v>
      </c>
      <c r="D41" s="1146"/>
      <c r="E41" s="1147"/>
      <c r="F41" s="36">
        <v>0</v>
      </c>
      <c r="G41" s="37">
        <v>0</v>
      </c>
      <c r="H41" s="37">
        <v>0</v>
      </c>
      <c r="I41" s="37">
        <v>0</v>
      </c>
      <c r="J41" s="38">
        <v>0</v>
      </c>
      <c r="K41" s="22"/>
      <c r="L41" s="22"/>
      <c r="M41" s="22"/>
      <c r="N41" s="22"/>
      <c r="O41" s="22"/>
      <c r="P41" s="22"/>
    </row>
    <row r="42" spans="1:16" ht="39" customHeight="1">
      <c r="A42" s="22"/>
      <c r="B42" s="39"/>
      <c r="C42" s="1145" t="s">
        <v>539</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540</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2444</v>
      </c>
      <c r="L45" s="60">
        <v>2321</v>
      </c>
      <c r="M45" s="60">
        <v>2236</v>
      </c>
      <c r="N45" s="60">
        <v>2228</v>
      </c>
      <c r="O45" s="61">
        <v>2133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378</v>
      </c>
      <c r="L48" s="64">
        <v>391</v>
      </c>
      <c r="M48" s="64">
        <v>375</v>
      </c>
      <c r="N48" s="64">
        <v>375</v>
      </c>
      <c r="O48" s="65">
        <v>372</v>
      </c>
      <c r="P48" s="48"/>
      <c r="Q48" s="48"/>
      <c r="R48" s="48"/>
      <c r="S48" s="48"/>
      <c r="T48" s="48"/>
      <c r="U48" s="48"/>
    </row>
    <row r="49" spans="1:21" ht="30.75" customHeight="1">
      <c r="A49" s="48"/>
      <c r="B49" s="1163"/>
      <c r="C49" s="1164"/>
      <c r="D49" s="62"/>
      <c r="E49" s="1155" t="s">
        <v>16</v>
      </c>
      <c r="F49" s="1155"/>
      <c r="G49" s="1155"/>
      <c r="H49" s="1155"/>
      <c r="I49" s="1155"/>
      <c r="J49" s="1156"/>
      <c r="K49" s="63">
        <v>121</v>
      </c>
      <c r="L49" s="64">
        <v>122</v>
      </c>
      <c r="M49" s="64">
        <v>120</v>
      </c>
      <c r="N49" s="64">
        <v>116</v>
      </c>
      <c r="O49" s="65">
        <v>114</v>
      </c>
      <c r="P49" s="48"/>
      <c r="Q49" s="48"/>
      <c r="R49" s="48"/>
      <c r="S49" s="48"/>
      <c r="T49" s="48"/>
      <c r="U49" s="48"/>
    </row>
    <row r="50" spans="1:21" ht="30.75" customHeight="1">
      <c r="A50" s="48"/>
      <c r="B50" s="1163"/>
      <c r="C50" s="1164"/>
      <c r="D50" s="62"/>
      <c r="E50" s="1155" t="s">
        <v>17</v>
      </c>
      <c r="F50" s="1155"/>
      <c r="G50" s="1155"/>
      <c r="H50" s="1155"/>
      <c r="I50" s="1155"/>
      <c r="J50" s="1156"/>
      <c r="K50" s="63">
        <v>60</v>
      </c>
      <c r="L50" s="64">
        <v>56</v>
      </c>
      <c r="M50" s="64">
        <v>52</v>
      </c>
      <c r="N50" s="64">
        <v>23</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1890</v>
      </c>
      <c r="L52" s="64">
        <v>1858</v>
      </c>
      <c r="M52" s="64">
        <v>1799</v>
      </c>
      <c r="N52" s="64">
        <v>1702</v>
      </c>
      <c r="O52" s="65">
        <v>1633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1114</v>
      </c>
      <c r="L53" s="69">
        <v>1032</v>
      </c>
      <c r="M53" s="69">
        <v>984</v>
      </c>
      <c r="N53" s="69">
        <v>1040</v>
      </c>
      <c r="O53" s="70">
        <v>986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2016-06-13T07:17:07Z</cp:lastPrinted>
  <dcterms:created xsi:type="dcterms:W3CDTF">2016-02-15T01:50:45Z</dcterms:created>
  <dcterms:modified xsi:type="dcterms:W3CDTF">2016-06-16T00:18:44Z</dcterms:modified>
</cp:coreProperties>
</file>