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AM34" i="9"/>
  <c r="C34" i="9"/>
  <c r="C35" i="9" s="1"/>
  <c r="BE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<sst xmlns="http://schemas.openxmlformats.org/spreadsheetml/2006/main" count="1016" uniqueCount="540">
  <si>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</si>
  <si>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</si>
  <si>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</si>
  <si>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</si>
  <si>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</si>
  <si>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</si>
  <si>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</si>
  <si>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</si>
  <si>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</si>
  <si>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</si>
  <si>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</si>
  <si>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</si>
  <si>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</si>
  <si>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</si>
  <si>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</si>
  <si>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</si>
  <si>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</si>
  <si>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</si>
  <si>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</si>
  <si>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</si>
  <si>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</si>
  <si>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</si>
  <si>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</si>
  <si>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</si>
  <si>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</si>
  <si>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</si>
  <si>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</si>
  <si>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</si>
  <si>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</si>
  <si>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</si>
  <si>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</si>
  <si>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</si>
  <si>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</si>
  <si>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</si>
  <si>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</si>
  <si>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</si>
  <si>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</si>
  <si>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</si>
  <si>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</si>
  <si>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</si>
  <si>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</si>
  <si>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</si>
  <si>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</si>
  <si>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</si>
  <si>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</si>
  <si>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</si>
  <si>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</si>
  <si>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</si>
  <si>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</si>
  <si>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</si>
  <si>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</si>
  <si>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</si>
  <si>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</si>
  <si>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</si>
  <si>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</si>
  <si>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</si>
  <si>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</si>
  <si>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</si>
  <si>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</si>
  <si>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</si>
  <si>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</si>
  <si>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</si>
  <si>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</si>
  <si>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</si>
  <si>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</si>
  <si>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</si>
  <si>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</si>
  <si>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</si>
  <si>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</si>
  <si>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</si>
  <si>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</si>
  <si>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</si>
  <si>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</si>
  <si>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</si>
  <si>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</si>
  <si>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</si>
  <si>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</si>
  <si>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</si>
  <si>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</si>
  <si>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</si>
  <si>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</si>
  <si>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</si>
  <si>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曽爾村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</si>
  <si>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</si>
  <si>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</si>
  <si>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</si>
  <si>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</si>
  <si>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</si>
  <si>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</si>
  <si>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</si>
  <si>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</si>
  <si>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</si>
  <si>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</si>
  <si>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</si>
  <si>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</si>
  <si>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</si>
  <si>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</si>
  <si>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</si>
  <si>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</si>
  <si>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</si>
  <si>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</si>
  <si>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</si>
  <si>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</si>
  <si>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</si>
  <si>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</si>
  <si>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</si>
  <si>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</si>
  <si>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</si>
  <si>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</si>
  <si>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</si>
  <si>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</si>
  <si>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</si>
  <si>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</si>
  <si>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</si>
  <si>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</si>
  <si>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</si>
  <si>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</si>
  <si>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</si>
  <si>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</si>
  <si>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</si>
  <si>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</si>
  <si>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</si>
  <si>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</si>
  <si>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</si>
  <si>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</si>
  <si>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</si>
  <si>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</si>
  <si>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</si>
  <si>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</si>
  <si>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</si>
  <si>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</si>
  <si>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</si>
  <si>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</si>
  <si>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</si>
  <si>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</si>
  <si>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</si>
  <si>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</si>
  <si>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</si>
  <si>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</si>
  <si>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</si>
  <si>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</si>
  <si>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</si>
  <si>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</si>
  <si>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</si>
  <si>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</si>
  <si>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</si>
  <si>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</si>
  <si>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</si>
  <si>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</si>
  <si>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</si>
  <si>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</si>
  <si>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</si>
  <si>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</si>
  <si>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</si>
  <si>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</si>
  <si>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</si>
  <si>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</si>
  <si>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</si>
  <si>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</si>
  <si>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</si>
  <si>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</si>
  <si>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</si>
  <si>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</si>
  <si>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</si>
  <si>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</si>
  <si>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</si>
  <si>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</si>
  <si>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</si>
  <si>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</si>
  <si>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</si>
  <si>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</si>
  <si>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</si>
  <si>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</si>
  <si>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</si>
  <si>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</si>
  <si>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</si>
  <si>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</si>
  <si>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</si>
  <si>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</si>
  <si>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</si>
  <si>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</si>
  <si>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</si>
  <si>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</si>
  <si>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</si>
  <si>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</si>
  <si>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</si>
  <si>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</si>
  <si>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</si>
  <si>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</si>
  <si>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</si>
  <si>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</si>
  <si>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</si>
  <si>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</si>
  <si>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</si>
  <si>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</si>
  <si>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</si>
  <si>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奈良県曽爾村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</si>
  <si>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</si>
  <si>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</si>
  <si>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</si>
  <si>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</si>
  <si>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</si>
  <si>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</si>
  <si>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</si>
  <si>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</si>
  <si>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</si>
  <si>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</si>
  <si>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</si>
  <si>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</si>
  <si>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</si>
  <si>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</si>
  <si>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</si>
  <si>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</si>
  <si>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</si>
  <si>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</si>
  <si>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</si>
  <si>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</si>
  <si>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</si>
  <si>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</si>
  <si>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</si>
  <si>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</si>
  <si>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</si>
  <si>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</si>
  <si>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</si>
  <si>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</si>
  <si>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</si>
  <si>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</si>
  <si>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</si>
  <si>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</si>
  <si>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</si>
  <si>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</si>
  <si>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</si>
  <si>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</si>
  <si>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</si>
  <si>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</si>
  <si>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</si>
  <si>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</si>
  <si>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</si>
  <si>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</si>
  <si>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</si>
  <si>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</si>
  <si>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</si>
  <si>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</si>
  <si>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</si>
  <si>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</si>
  <si>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</si>
  <si>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</si>
  <si>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</si>
  <si>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</si>
  <si>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</si>
  <si>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</si>
  <si>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</si>
  <si>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</si>
  <si>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</si>
  <si>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</si>
  <si>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</si>
  <si>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</si>
  <si>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</si>
  <si>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</si>
  <si>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</si>
  <si>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</si>
  <si>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</si>
  <si>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</si>
  <si>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</si>
  <si>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</si>
  <si>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</si>
  <si>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</si>
  <si>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</si>
  <si>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</si>
  <si>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</si>
  <si>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</si>
  <si>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</si>
  <si>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</si>
  <si>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</si>
  <si>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</si>
  <si>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</si>
  <si>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</si>
  <si>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</si>
  <si>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</si>
  <si>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</si>
  <si>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</si>
  <si>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</si>
  <si>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</si>
  <si>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</si>
  <si>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</si>
  <si>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</si>
  <si>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</si>
  <si>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</si>
  <si>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</si>
  <si>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</si>
  <si>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</si>
  <si>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</si>
  <si>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</si>
  <si>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</si>
  <si>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</si>
  <si>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</si>
  <si>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</si>
  <si>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</si>
  <si>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</si>
  <si>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</si>
  <si>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</si>
  <si>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</si>
  <si>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</si>
  <si>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</si>
  <si>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</si>
  <si>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</si>
  <si>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</si>
  <si>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</si>
  <si>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</si>
  <si>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</si>
  <si>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</si>
  <si>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</si>
  <si>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</si>
  <si>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</si>
  <si>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</si>
  <si>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</si>
  <si>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</si>
  <si>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</si>
  <si>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</si>
  <si>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</si>
  <si>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</si>
  <si>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</si>
  <si>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</si>
  <si>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</si>
  <si>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</si>
  <si>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</si>
  <si>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</si>
  <si>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</si>
  <si>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</si>
  <si>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</si>
  <si>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</si>
  <si>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</si>
  <si>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</si>
  <si>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</si>
  <si>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</si>
  <si>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</si>
  <si>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</si>
  <si>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</si>
  <si>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</si>
  <si>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</si>
  <si>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</si>
  <si>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</si>
  <si>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</si>
  <si>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</si>
  <si>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</si>
  <si>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</si>
  <si>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</si>
  <si>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奈良県曽爾村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</si>
  <si>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</si>
  <si>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</si>
  <si>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</si>
  <si>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</si>
  <si>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</si>
  <si>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</si>
  <si>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</si>
  <si>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</si>
  <si>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</si>
  <si>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</si>
  <si>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</si>
  <si>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</si>
  <si>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</si>
  <si>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</si>
  <si>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</si>
  <si>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</si>
  <si>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</si>
  <si>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</si>
  <si>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</si>
  <si>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</si>
  <si>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</si>
  <si>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</si>
  <si>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</si>
  <si>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</si>
  <si>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</si>
  <si>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</si>
  <si>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</si>
  <si>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</si>
  <si>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</si>
  <si>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</si>
  <si>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</si>
  <si>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</si>
  <si>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</si>
  <si>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</si>
  <si>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</si>
  <si>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</si>
  <si>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</si>
  <si>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</si>
  <si>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</si>
  <si>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</si>
  <si>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</si>
  <si>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</si>
  <si>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</si>
  <si>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</si>
  <si>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</si>
  <si>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</si>
  <si>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</si>
  <si>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</si>
  <si>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</si>
  <si>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</si>
  <si>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</si>
  <si>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</si>
  <si>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</si>
  <si>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</si>
  <si>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</si>
  <si>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</si>
  <si>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</si>
  <si>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</si>
  <si>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</si>
  <si>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</si>
  <si>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</si>
  <si>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</si>
  <si>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</si>
  <si>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</si>
  <si>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</si>
  <si>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</si>
  <si>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</si>
  <si>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</si>
  <si>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</si>
  <si>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</si>
  <si>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</si>
  <si>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</si>
  <si>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</si>
  <si>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</si>
  <si>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</si>
  <si>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</si>
  <si>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</si>
  <si>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</si>
  <si>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</si>
  <si>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</si>
  <si>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</si>
  <si>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</si>
  <si>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</si>
  <si>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</si>
  <si>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</si>
  <si>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</si>
  <si>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</si>
  <si>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</si>
  <si>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</si>
  <si>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</si>
  <si>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</si>
  <si>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</si>
  <si>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</si>
  <si>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</si>
  <si>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</si>
  <si>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</si>
  <si>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</si>
  <si>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</si>
  <si>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</si>
  <si>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</si>
  <si>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</si>
  <si>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</si>
  <si>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</si>
  <si>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</si>
  <si>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</si>
  <si>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</si>
  <si>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</si>
  <si>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</si>
  <si>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</si>
  <si>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</si>
  <si>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</si>
  <si>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</si>
  <si>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</si>
  <si>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</si>
  <si>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</si>
  <si>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</si>
  <si>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</si>
  <si>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</si>
  <si>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</si>
  <si>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</si>
  <si>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</si>
  <si>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</si>
  <si>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</si>
  <si>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</si>
  <si>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</si>
  <si>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</si>
  <si>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</si>
  <si>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</si>
  <si>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</si>
  <si>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</si>
  <si>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</si>
  <si>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</si>
  <si>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</si>
  <si>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</si>
  <si>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</si>
  <si>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</si>
  <si>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</si>
  <si>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</si>
  <si>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</si>
  <si>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</si>
  <si>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</si>
  <si>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</si>
  <si>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</si>
  <si>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</si>
  <si>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</si>
  <si>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</si>
  <si>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</si>
  <si>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</si>
  <si>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</si>
  <si>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</si>
  <si>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</si>
  <si>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</si>
  <si>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</si>
  <si>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</si>
  <si>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</si>
  <si>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</si>
  <si>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</si>
  <si>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</si>
  <si>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</si>
  <si>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</si>
  <si>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</si>
  <si>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</si>
  <si>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</si>
  <si>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</si>
  <si>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</si>
  <si>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</si>
  <si>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</si>
  <si>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</si>
  <si>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</si>
  <si>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</si>
  <si>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</si>
  <si>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</si>
  <si>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住宅新築資金等貸付事業特別会計</t>
  </si>
  <si>
    <t>▲ 8.33</t>
  </si>
  <si>
    <t>▲ 9.04</t>
  </si>
  <si>
    <t>▲ 9.40</t>
  </si>
  <si>
    <t>▲ 9.01</t>
  </si>
  <si>
    <t>▲ 8.54</t>
  </si>
  <si>
    <t>国民健康保険特別会計(直診勘定）</t>
  </si>
  <si>
    <t>▲ 3.31</t>
  </si>
  <si>
    <t>▲ 2.80</t>
  </si>
  <si>
    <t>▲ 2.31</t>
  </si>
  <si>
    <t>▲ 1.77</t>
  </si>
  <si>
    <t>▲ 1.38</t>
  </si>
  <si>
    <t>一般会計</t>
  </si>
  <si>
    <t>介護保険特別会計</t>
  </si>
  <si>
    <t>▲ 0.04</t>
  </si>
  <si>
    <t>国民健康保険特別会計(事業勘定）</t>
  </si>
  <si>
    <t>簡易水道事業特別会計</t>
  </si>
  <si>
    <t>後期高齢者医療特別会計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</si>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</sst>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102415</c:v>
                </c:pt>
                <c:pt idx="1">
                  <c:v>117019</c:v>
                </c:pt>
                <c:pt idx="2">
                  <c:v>261282</c:v>
                </c:pt>
                <c:pt idx="3">
                  <c:v>342252</c:v>
                </c:pt>
                <c:pt idx="4">
                  <c:v>164140</c:v>
                </c:pt>
              </c:numCache>
            </c:numRef>
          </c:val>
          <c:smooth val="0"/>
        </c:ser>
        <c:dLbls>
          <c:showLegendKey val="0"/>
          <c:showVal val="0"/>
          <c:showCatName val="0"/>
          <c:showSerName val="0"/>
          <c:showPercent val="0"/>
          <c:showBubbleSize val="0"/>
        </c:dLbls>
        <c:marker val="1"/>
        <c:smooth val="0"/>
        <c:axId val="112915968"/>
        <c:axId val="112917888"/>
      </c:lineChart>
      <c:catAx>
        <c:axId val="112915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17888"/>
        <c:crosses val="autoZero"/>
        <c:auto val="1"/>
        <c:lblAlgn val="ctr"/>
        <c:lblOffset val="100"/>
        <c:tickLblSkip val="1"/>
        <c:tickMarkSkip val="1"/>
        <c:noMultiLvlLbl val="0"/>
      </c:catAx>
      <c:valAx>
        <c:axId val="112917888"/>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1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23.21</c:v>
                </c:pt>
                <c:pt idx="1">
                  <c:v>11.24</c:v>
                </c:pt>
                <c:pt idx="2">
                  <c:v>9.73</c:v>
                </c:pt>
                <c:pt idx="3">
                  <c:v>6.25</c:v>
                </c:pt>
                <c:pt idx="4">
                  <c:v>8.99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38.07</c:v>
                </c:pt>
                <c:pt idx="1">
                  <c:v>50.05</c:v>
                </c:pt>
                <c:pt idx="2">
                  <c:v>52.52</c:v>
                </c:pt>
                <c:pt idx="3">
                  <c:v>53.7</c:v>
                </c:pt>
                <c:pt idx="4">
                  <c:v>54.65</c:v>
                </c:pt>
              </c:numCache>
            </c:numRef>
          </c:val>
        </c:ser>
        <c:dLbls>
          <c:showLegendKey val="0"/>
          <c:showVal val="0"/>
          <c:showCatName val="0"/>
          <c:showSerName val="0"/>
          <c:showPercent val="0"/>
          <c:showBubbleSize val="0"/>
        </c:dLbls>
        <c:gapWidth val="250"/>
        <c:overlap val="100"/>
        <c:axId val="113676672"/>
        <c:axId val="113678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19.100000000000001</c:v>
                </c:pt>
                <c:pt idx="1">
                  <c:v>2.2599999999999998</c:v>
                </c:pt>
                <c:pt idx="2">
                  <c:v>1.6</c:v>
                </c:pt>
                <c:pt idx="3">
                  <c:v>7.61</c:v>
                </c:pt>
                <c:pt idx="4">
                  <c:v>10.61</c:v>
                </c:pt>
              </c:numCache>
            </c:numRef>
          </c:val>
          <c:smooth val="0"/>
        </c:ser>
        <c:dLbls>
          <c:showLegendKey val="0"/>
          <c:showVal val="0"/>
          <c:showCatName val="0"/>
          <c:showSerName val="0"/>
          <c:showPercent val="0"/>
          <c:showBubbleSize val="0"/>
        </c:dLbls>
        <c:marker val="1"/>
        <c:smooth val="0"/>
        <c:axId val="113676672"/>
        <c:axId val="113678592"/>
      </c:lineChart>
      <c:catAx>
        <c:axId val="11367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678592"/>
        <c:crosses val="autoZero"/>
        <c:auto val="1"/>
        <c:lblAlgn val="ctr"/>
        <c:lblOffset val="100"/>
        <c:tickLblSkip val="1"/>
        <c:tickMarkSkip val="1"/>
        <c:noMultiLvlLbl val="0"/>
      </c:catAx>
      <c:valAx>
        <c:axId val="113678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7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0.02</c:v>
                </c:pt>
                <c:pt idx="4">
                  <c:v>#N/A</c:v>
                </c:pt>
                <c:pt idx="5">
                  <c:v>1.46</c:v>
                </c:pt>
                <c:pt idx="6">
                  <c:v>#N/A</c:v>
                </c:pt>
                <c:pt idx="7">
                  <c:v>1.93</c:v>
                </c:pt>
                <c:pt idx="8">
                  <c:v>#N/A</c:v>
                </c:pt>
                <c:pt idx="9">
                  <c:v>0.05</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0.99</c:v>
                </c:pt>
                <c:pt idx="2">
                  <c:v>#N/A</c:v>
                </c:pt>
                <c:pt idx="3">
                  <c:v>0.46</c:v>
                </c:pt>
                <c:pt idx="4">
                  <c:v>#N/A</c:v>
                </c:pt>
                <c:pt idx="5">
                  <c:v>0.27</c:v>
                </c:pt>
                <c:pt idx="6">
                  <c:v>#N/A</c:v>
                </c:pt>
                <c:pt idx="7">
                  <c:v>0.21</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0.57999999999999996</c:v>
                </c:pt>
                <c:pt idx="2">
                  <c:v>#N/A</c:v>
                </c:pt>
                <c:pt idx="3">
                  <c:v>0.88</c:v>
                </c:pt>
                <c:pt idx="4">
                  <c:v>#N/A</c:v>
                </c:pt>
                <c:pt idx="5">
                  <c:v>0.36</c:v>
                </c:pt>
                <c:pt idx="6">
                  <c:v>0.04</c:v>
                </c:pt>
                <c:pt idx="7">
                  <c:v>#N/A</c:v>
                </c:pt>
                <c:pt idx="8">
                  <c:v>#N/A</c:v>
                </c:pt>
                <c:pt idx="9">
                  <c:v>0.17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31.54</c:v>
                </c:pt>
                <c:pt idx="2">
                  <c:v>#N/A</c:v>
                </c:pt>
                <c:pt idx="3">
                  <c:v>20.28</c:v>
                </c:pt>
                <c:pt idx="4">
                  <c:v>#N/A</c:v>
                </c:pt>
                <c:pt idx="5">
                  <c:v>19.13</c:v>
                </c:pt>
                <c:pt idx="6">
                  <c:v>#N/A</c:v>
                </c:pt>
                <c:pt idx="7">
                  <c:v>15.26</c:v>
                </c:pt>
                <c:pt idx="8">
                  <c:v>#N/A</c:v>
                </c:pt>
                <c:pt idx="9">
                  <c:v>17.53</c:v>
                </c:pt>
              </c:numCache>
            </c:numRef>
          </c:val>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3.31</c:v>
                </c:pt>
                <c:pt idx="1">
                  <c:v>#N/A</c:v>
                </c:pt>
                <c:pt idx="2">
                  <c:v>2.8</c:v>
                </c:pt>
                <c:pt idx="3">
                  <c:v>#N/A</c:v>
                </c:pt>
                <c:pt idx="4">
                  <c:v>2.31</c:v>
                </c:pt>
                <c:pt idx="5">
                  <c:v>#N/A</c:v>
                </c:pt>
                <c:pt idx="6">
                  <c:v>1.77</c:v>
                </c:pt>
                <c:pt idx="7">
                  <c:v>#N/A</c:v>
                </c:pt>
                <c:pt idx="8">
                  <c:v>1.38</c:v>
                </c:pt>
                <c:pt idx="9">
                  <c:v>#N/A</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8.33</c:v>
                </c:pt>
                <c:pt idx="1">
                  <c:v>#N/A</c:v>
                </c:pt>
                <c:pt idx="2">
                  <c:v>9.0399999999999991</c:v>
                </c:pt>
                <c:pt idx="3">
                  <c:v>#N/A</c:v>
                </c:pt>
                <c:pt idx="4">
                  <c:v>9.4</c:v>
                </c:pt>
                <c:pt idx="5">
                  <c:v>#N/A</c:v>
                </c:pt>
                <c:pt idx="6">
                  <c:v>9.01</c:v>
                </c:pt>
                <c:pt idx="7">
                  <c:v>#N/A</c:v>
                </c:pt>
                <c:pt idx="8">
                  <c:v>8.5399999999999991</c:v>
                </c:pt>
                <c:pt idx="9">
                  <c:v>#N/A</c:v>
                </c:pt>
              </c:numCache>
            </c:numRef>
          </c:val>
        </c:ser>
        <c:dLbls>
          <c:showLegendKey val="0"/>
          <c:showVal val="0"/>
          <c:showCatName val="0"/>
          <c:showSerName val="0"/>
          <c:showPercent val="0"/>
          <c:showBubbleSize val="0"/>
        </c:dLbls>
        <c:gapWidth val="150"/>
        <c:overlap val="100"/>
        <c:axId val="113817856"/>
        <c:axId val="113823744"/>
      </c:barChart>
      <c:catAx>
        <c:axId val="11381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23744"/>
        <c:crosses val="autoZero"/>
        <c:auto val="1"/>
        <c:lblAlgn val="ctr"/>
        <c:lblOffset val="100"/>
        <c:tickLblSkip val="1"/>
        <c:tickMarkSkip val="1"/>
        <c:noMultiLvlLbl val="0"/>
      </c:catAx>
      <c:valAx>
        <c:axId val="113823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1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438</c:v>
                </c:pt>
                <c:pt idx="5">
                  <c:v>408</c:v>
                </c:pt>
                <c:pt idx="8">
                  <c:v>382</c:v>
                </c:pt>
                <c:pt idx="11">
                  <c:v>360</c:v>
                </c:pt>
                <c:pt idx="14">
                  <c:v>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c:v>
                </c:pt>
                <c:pt idx="3">
                  <c:v>2</c:v>
                </c:pt>
                <c:pt idx="6">
                  <c:v>2</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c:v>
                </c:pt>
                <c:pt idx="3">
                  <c:v>33</c:v>
                </c:pt>
                <c:pt idx="6">
                  <c:v>28</c:v>
                </c:pt>
                <c:pt idx="9">
                  <c:v>16</c:v>
                </c:pt>
                <c:pt idx="12">
                  <c:v>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611</c:v>
                </c:pt>
                <c:pt idx="3">
                  <c:v>540</c:v>
                </c:pt>
                <c:pt idx="6">
                  <c:v>472</c:v>
                </c:pt>
                <c:pt idx="9">
                  <c:v>461</c:v>
                </c:pt>
                <c:pt idx="12">
                  <c:v>399</c:v>
                </c:pt>
              </c:numCache>
            </c:numRef>
          </c:val>
        </c:ser>
        <c:dLbls>
          <c:showLegendKey val="0"/>
          <c:showVal val="0"/>
          <c:showCatName val="0"/>
          <c:showSerName val="0"/>
          <c:showPercent val="0"/>
          <c:showBubbleSize val="0"/>
        </c:dLbls>
        <c:gapWidth val="100"/>
        <c:overlap val="100"/>
        <c:axId val="114014848"/>
        <c:axId val="114029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206</c:v>
                </c:pt>
                <c:pt idx="2">
                  <c:v>#N/A</c:v>
                </c:pt>
                <c:pt idx="3">
                  <c:v>#N/A</c:v>
                </c:pt>
                <c:pt idx="4">
                  <c:v>167</c:v>
                </c:pt>
                <c:pt idx="5">
                  <c:v>#N/A</c:v>
                </c:pt>
                <c:pt idx="6">
                  <c:v>#N/A</c:v>
                </c:pt>
                <c:pt idx="7">
                  <c:v>120</c:v>
                </c:pt>
                <c:pt idx="8">
                  <c:v>#N/A</c:v>
                </c:pt>
                <c:pt idx="9">
                  <c:v>#N/A</c:v>
                </c:pt>
                <c:pt idx="10">
                  <c:v>119</c:v>
                </c:pt>
                <c:pt idx="11">
                  <c:v>#N/A</c:v>
                </c:pt>
                <c:pt idx="12">
                  <c:v>#N/A</c:v>
                </c:pt>
                <c:pt idx="13">
                  <c:v>82</c:v>
                </c:pt>
                <c:pt idx="14">
                  <c:v>#N/A</c:v>
                </c:pt>
              </c:numCache>
            </c:numRef>
          </c:val>
          <c:smooth val="0"/>
        </c:ser>
        <c:dLbls>
          <c:showLegendKey val="0"/>
          <c:showVal val="0"/>
          <c:showCatName val="0"/>
          <c:showSerName val="0"/>
          <c:showPercent val="0"/>
          <c:showBubbleSize val="0"/>
        </c:dLbls>
        <c:marker val="1"/>
        <c:smooth val="0"/>
        <c:axId val="114014848"/>
        <c:axId val="114029312"/>
      </c:lineChart>
      <c:catAx>
        <c:axId val="114014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29312"/>
        <c:crosses val="autoZero"/>
        <c:auto val="1"/>
        <c:lblAlgn val="ctr"/>
        <c:lblOffset val="100"/>
        <c:tickLblSkip val="1"/>
        <c:tickMarkSkip val="1"/>
        <c:noMultiLvlLbl val="0"/>
      </c:catAx>
      <c:valAx>
        <c:axId val="114029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014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2534</c:v>
                </c:pt>
                <c:pt idx="5">
                  <c:v>2292</c:v>
                </c:pt>
                <c:pt idx="8">
                  <c:v>2217</c:v>
                </c:pt>
                <c:pt idx="11">
                  <c:v>2258</c:v>
                </c:pt>
                <c:pt idx="14">
                  <c:v>2081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c:v>
                </c:pt>
                <c:pt idx="5">
                  <c:v>33</c:v>
                </c:pt>
                <c:pt idx="8">
                  <c:v>19</c:v>
                </c:pt>
                <c:pt idx="11">
                  <c:v>14</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1062</c:v>
                </c:pt>
                <c:pt idx="5">
                  <c:v>1221</c:v>
                </c:pt>
                <c:pt idx="8">
                  <c:v>1357</c:v>
                </c:pt>
                <c:pt idx="11">
                  <c:v>1325</c:v>
                </c:pt>
                <c:pt idx="14">
                  <c:v>1306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554</c:v>
                </c:pt>
                <c:pt idx="3">
                  <c:v>577</c:v>
                </c:pt>
                <c:pt idx="6">
                  <c:v>571</c:v>
                </c:pt>
                <c:pt idx="9">
                  <c:v>268</c:v>
                </c:pt>
                <c:pt idx="12">
                  <c:v>491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c:v>
                </c:pt>
                <c:pt idx="3">
                  <c:v>5</c:v>
                </c:pt>
                <c:pt idx="6">
                  <c:v>5</c:v>
                </c:pt>
                <c:pt idx="9">
                  <c:v>5</c:v>
                </c:pt>
                <c:pt idx="12">
                  <c:v>15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158</c:v>
                </c:pt>
                <c:pt idx="3">
                  <c:v>166</c:v>
                </c:pt>
                <c:pt idx="6">
                  <c:v>254</c:v>
                </c:pt>
                <c:pt idx="9">
                  <c:v>292</c:v>
                </c:pt>
                <c:pt idx="12">
                  <c:v>344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3</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3360</c:v>
                </c:pt>
                <c:pt idx="3">
                  <c:v>2931</c:v>
                </c:pt>
                <c:pt idx="6">
                  <c:v>2804</c:v>
                </c:pt>
                <c:pt idx="9">
                  <c:v>2543</c:v>
                </c:pt>
                <c:pt idx="12">
                  <c:v>2234</c:v>
                </c:pt>
              </c:numCache>
            </c:numRef>
          </c:val>
        </c:ser>
        <c:dLbls>
          <c:showLegendKey val="0"/>
          <c:showVal val="0"/>
          <c:showCatName val="0"/>
          <c:showSerName val="0"/>
          <c:showPercent val="0"/>
          <c:showBubbleSize val="0"/>
        </c:dLbls>
        <c:gapWidth val="100"/>
        <c:overlap val="100"/>
        <c:axId val="114242304"/>
        <c:axId val="1142442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422</c:v>
                </c:pt>
                <c:pt idx="2">
                  <c:v>#N/A</c:v>
                </c:pt>
                <c:pt idx="3">
                  <c:v>#N/A</c:v>
                </c:pt>
                <c:pt idx="4">
                  <c:v>133</c:v>
                </c:pt>
                <c:pt idx="5">
                  <c:v>#N/A</c:v>
                </c:pt>
                <c:pt idx="6">
                  <c:v>#N/A</c:v>
                </c:pt>
                <c:pt idx="7">
                  <c:v>44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242304"/>
        <c:axId val="114244224"/>
      </c:lineChart>
      <c:catAx>
        <c:axId val="114242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244224"/>
        <c:crosses val="autoZero"/>
        <c:auto val="1"/>
        <c:lblAlgn val="ctr"/>
        <c:lblOffset val="100"/>
        <c:tickLblSkip val="1"/>
        <c:tickMarkSkip val="1"/>
        <c:noMultiLvlLbl val="0"/>
      </c:catAx>
      <c:valAx>
        <c:axId val="114244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242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1,637
1,622
47.76
2,129,322
1,987,990
111,570
1,240,679
2,234,180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少子高齢化に加え、本村の基幹産業である農林業の不振等により、財政基盤が弱く、類似団体平均をかなり下回っている。今後</a:t>
          </a:r>
          <a:r>
            <a:rPr kumimoji="1" lang="ja-JP" altLang="en-US" sz="1100">
              <a:solidFill>
                <a:schemeClr val="dk1"/>
              </a:solidFill>
              <a:latin typeface="+mn-lt"/>
              <a:ea typeface="+mn-ea"/>
              <a:cs typeface="+mn-cs"/>
            </a:rPr>
            <a:t>も引き続き</a:t>
          </a:r>
          <a:r>
            <a:rPr kumimoji="1" lang="ja-JP" altLang="ja-JP" sz="1100">
              <a:solidFill>
                <a:schemeClr val="dk1"/>
              </a:solidFill>
              <a:latin typeface="+mn-lt"/>
              <a:ea typeface="+mn-ea"/>
              <a:cs typeface="+mn-cs"/>
            </a:rPr>
            <a:t>、投資的経費の抑制など健全財政に努める。</a:t>
          </a:r>
          <a:endParaRPr lang="ja-JP" altLang="ja-JP" sz="1400"/>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143510</xdr:rowOff>
    </xdr:from>
    <xdr:to>
      <xdr:col>7</xdr:col>
      <xdr:colOff>152400</xdr:colOff>
      <xdr:row>43</xdr:row>
      <xdr:rowOff>143510</xdr:rowOff>
    </xdr:to>
    <xdr:cxnSp macro="">
      <xdr:nvCxnSpPr>
        <xdr:cNvPr id="62" name="直線コネクタ 61"/>
        <xdr:cNvCxnSpPr/>
      </xdr:nvCxnSpPr>
      <xdr:spPr>
        <a:xfrm>
          <a:off x="4114800" y="751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143510</xdr:rowOff>
    </xdr:to>
    <xdr:cxnSp macro="">
      <xdr:nvCxnSpPr>
        <xdr:cNvPr id="65" name="直線コネクタ 64"/>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143510</xdr:rowOff>
    </xdr:to>
    <xdr:cxnSp macro="">
      <xdr:nvCxnSpPr>
        <xdr:cNvPr id="68" name="直線コネクタ 67"/>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143510</xdr:rowOff>
    </xdr:from>
    <xdr:to>
      <xdr:col>3</xdr:col>
      <xdr:colOff>279400</xdr:colOff>
      <xdr:row>43</xdr:row>
      <xdr:rowOff>143510</xdr:rowOff>
    </xdr:to>
    <xdr:cxnSp macro="">
      <xdr:nvCxnSpPr>
        <xdr:cNvPr id="71" name="直線コネクタ 70"/>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1" name="円/楕円 80"/>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160037</xdr:rowOff>
    </xdr:from>
    <xdr:ext cx="762000" cy="259045"/>
    <xdr:sp macro="" textlink="">
      <xdr:nvSpPr>
        <xdr:cNvPr id="82" name="財政力該当値テキスト"/>
        <xdr:cNvSpPr txBox="1"/>
      </xdr:nvSpPr>
      <xdr:spPr>
        <a:xfrm>
          <a:off x="5041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3" name="円/楕円 82"/>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4" name="テキスト ボックス 83"/>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92710</xdr:rowOff>
    </xdr:from>
    <xdr:to>
      <xdr:col>4</xdr:col>
      <xdr:colOff>533400</xdr:colOff>
      <xdr:row>44</xdr:row>
      <xdr:rowOff>22860</xdr:rowOff>
    </xdr:to>
    <xdr:sp macro="" textlink="">
      <xdr:nvSpPr>
        <xdr:cNvPr id="85" name="円/楕円 84"/>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7637</xdr:rowOff>
    </xdr:from>
    <xdr:ext cx="762000" cy="259045"/>
    <xdr:sp macro="" textlink="">
      <xdr:nvSpPr>
        <xdr:cNvPr id="86" name="テキスト ボックス 85"/>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7" name="円/楕円 86"/>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8" name="テキスト ボックス 87"/>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89" name="円/楕円 88"/>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0" name="テキスト ボックス 89"/>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歳出の大半を占める公債費の償還ピークは過ぎたものの、普通交付税の減収もあって経常収支比率の大幅な改善に至っていない状況である。今後も引き続き人件費及び投資的経費の抑制に努める。</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49424</xdr:rowOff>
    </xdr:to>
    <xdr:cxnSp macro="">
      <xdr:nvCxnSpPr>
        <xdr:cNvPr id="125" name="直線コネクタ 124"/>
        <xdr:cNvCxnSpPr/>
      </xdr:nvCxnSpPr>
      <xdr:spPr>
        <a:xfrm>
          <a:off x="4114800" y="1100412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31327</xdr:rowOff>
    </xdr:from>
    <xdr:to>
      <xdr:col>6</xdr:col>
      <xdr:colOff>0</xdr:colOff>
      <xdr:row>64</xdr:row>
      <xdr:rowOff>67521</xdr:rowOff>
    </xdr:to>
    <xdr:cxnSp macro="">
      <xdr:nvCxnSpPr>
        <xdr:cNvPr id="128" name="直線コネクタ 127"/>
        <xdr:cNvCxnSpPr/>
      </xdr:nvCxnSpPr>
      <xdr:spPr>
        <a:xfrm flipV="1">
          <a:off x="3225800" y="1100412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67521</xdr:rowOff>
    </xdr:from>
    <xdr:to>
      <xdr:col>4</xdr:col>
      <xdr:colOff>482600</xdr:colOff>
      <xdr:row>64</xdr:row>
      <xdr:rowOff>95673</xdr:rowOff>
    </xdr:to>
    <xdr:cxnSp macro="">
      <xdr:nvCxnSpPr>
        <xdr:cNvPr id="131" name="直線コネクタ 130"/>
        <xdr:cNvCxnSpPr/>
      </xdr:nvCxnSpPr>
      <xdr:spPr>
        <a:xfrm flipV="1">
          <a:off x="2336800" y="110403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63500</xdr:rowOff>
    </xdr:from>
    <xdr:to>
      <xdr:col>3</xdr:col>
      <xdr:colOff>279400</xdr:colOff>
      <xdr:row>64</xdr:row>
      <xdr:rowOff>95673</xdr:rowOff>
    </xdr:to>
    <xdr:cxnSp macro="">
      <xdr:nvCxnSpPr>
        <xdr:cNvPr id="134" name="直線コネクタ 133"/>
        <xdr:cNvCxnSpPr/>
      </xdr:nvCxnSpPr>
      <xdr:spPr>
        <a:xfrm>
          <a:off x="1447800" y="1103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170074</xdr:rowOff>
    </xdr:from>
    <xdr:to>
      <xdr:col>7</xdr:col>
      <xdr:colOff>203200</xdr:colOff>
      <xdr:row>64</xdr:row>
      <xdr:rowOff>100224</xdr:rowOff>
    </xdr:to>
    <xdr:sp macro="" textlink="">
      <xdr:nvSpPr>
        <xdr:cNvPr id="144" name="円/楕円 143"/>
        <xdr:cNvSpPr/>
      </xdr:nvSpPr>
      <xdr:spPr>
        <a:xfrm>
          <a:off x="49022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142151</xdr:rowOff>
    </xdr:from>
    <xdr:ext cx="762000" cy="259045"/>
    <xdr:sp macro="" textlink="">
      <xdr:nvSpPr>
        <xdr:cNvPr id="145" name="財政構造の弾力性該当値テキスト"/>
        <xdr:cNvSpPr txBox="1"/>
      </xdr:nvSpPr>
      <xdr:spPr>
        <a:xfrm>
          <a:off x="5041900" y="1094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151977</xdr:rowOff>
    </xdr:from>
    <xdr:to>
      <xdr:col>6</xdr:col>
      <xdr:colOff>50800</xdr:colOff>
      <xdr:row>64</xdr:row>
      <xdr:rowOff>82127</xdr:rowOff>
    </xdr:to>
    <xdr:sp macro="" textlink="">
      <xdr:nvSpPr>
        <xdr:cNvPr id="146" name="円/楕円 145"/>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66904</xdr:rowOff>
    </xdr:from>
    <xdr:ext cx="736600" cy="259045"/>
    <xdr:sp macro="" textlink="">
      <xdr:nvSpPr>
        <xdr:cNvPr id="147" name="テキスト ボックス 14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16721</xdr:rowOff>
    </xdr:from>
    <xdr:to>
      <xdr:col>4</xdr:col>
      <xdr:colOff>533400</xdr:colOff>
      <xdr:row>64</xdr:row>
      <xdr:rowOff>118321</xdr:rowOff>
    </xdr:to>
    <xdr:sp macro="" textlink="">
      <xdr:nvSpPr>
        <xdr:cNvPr id="148" name="円/楕円 147"/>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103098</xdr:rowOff>
    </xdr:from>
    <xdr:ext cx="762000" cy="259045"/>
    <xdr:sp macro="" textlink="">
      <xdr:nvSpPr>
        <xdr:cNvPr id="149" name="テキスト ボックス 148"/>
        <xdr:cNvSpPr txBox="1"/>
      </xdr:nvSpPr>
      <xdr:spPr>
        <a:xfrm>
          <a:off x="2844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0" name="円/楕円 149"/>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1" name="テキスト ボックス 150"/>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52" name="円/楕円 151"/>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53" name="テキスト ボックス 152"/>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[326,703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類似団体には下回っているが、今後も、人口動態にあわせた定員管理に努める。</a:t>
          </a:r>
          <a:endParaRPr kumimoji="1" lang="en-US" altLang="ja-JP" sz="11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142345</xdr:rowOff>
    </xdr:from>
    <xdr:to>
      <xdr:col>7</xdr:col>
      <xdr:colOff>152400</xdr:colOff>
      <xdr:row>81</xdr:row>
      <xdr:rowOff>151316</xdr:rowOff>
    </xdr:to>
    <xdr:cxnSp macro="">
      <xdr:nvCxnSpPr>
        <xdr:cNvPr id="185" name="直線コネクタ 184"/>
        <xdr:cNvCxnSpPr/>
      </xdr:nvCxnSpPr>
      <xdr:spPr>
        <a:xfrm>
          <a:off x="4114800" y="14029795"/>
          <a:ext cx="838200" cy="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136094</xdr:rowOff>
    </xdr:from>
    <xdr:ext cx="762000" cy="259045"/>
    <xdr:sp macro="" textlink="">
      <xdr:nvSpPr>
        <xdr:cNvPr id="186" name="人件費・物件費等の状況平均値テキスト"/>
        <xdr:cNvSpPr txBox="1"/>
      </xdr:nvSpPr>
      <xdr:spPr>
        <a:xfrm>
          <a:off x="5041900" y="14023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142345</xdr:rowOff>
    </xdr:from>
    <xdr:to>
      <xdr:col>6</xdr:col>
      <xdr:colOff>0</xdr:colOff>
      <xdr:row>81</xdr:row>
      <xdr:rowOff>144732</xdr:rowOff>
    </xdr:to>
    <xdr:cxnSp macro="">
      <xdr:nvCxnSpPr>
        <xdr:cNvPr id="188" name="直線コネクタ 187"/>
        <xdr:cNvCxnSpPr/>
      </xdr:nvCxnSpPr>
      <xdr:spPr>
        <a:xfrm flipV="1">
          <a:off x="3225800" y="14029795"/>
          <a:ext cx="8890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144732</xdr:rowOff>
    </xdr:from>
    <xdr:to>
      <xdr:col>4</xdr:col>
      <xdr:colOff>482600</xdr:colOff>
      <xdr:row>81</xdr:row>
      <xdr:rowOff>148965</xdr:rowOff>
    </xdr:to>
    <xdr:cxnSp macro="">
      <xdr:nvCxnSpPr>
        <xdr:cNvPr id="191" name="直線コネクタ 190"/>
        <xdr:cNvCxnSpPr/>
      </xdr:nvCxnSpPr>
      <xdr:spPr>
        <a:xfrm flipV="1">
          <a:off x="2336800" y="14032182"/>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127634</xdr:rowOff>
    </xdr:from>
    <xdr:to>
      <xdr:col>3</xdr:col>
      <xdr:colOff>279400</xdr:colOff>
      <xdr:row>81</xdr:row>
      <xdr:rowOff>148965</xdr:rowOff>
    </xdr:to>
    <xdr:cxnSp macro="">
      <xdr:nvCxnSpPr>
        <xdr:cNvPr id="194" name="直線コネクタ 193"/>
        <xdr:cNvCxnSpPr/>
      </xdr:nvCxnSpPr>
      <xdr:spPr>
        <a:xfrm>
          <a:off x="1447800" y="14015084"/>
          <a:ext cx="889000" cy="2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100516</xdr:rowOff>
    </xdr:from>
    <xdr:to>
      <xdr:col>7</xdr:col>
      <xdr:colOff>203200</xdr:colOff>
      <xdr:row>82</xdr:row>
      <xdr:rowOff>30666</xdr:rowOff>
    </xdr:to>
    <xdr:sp macro="" textlink="">
      <xdr:nvSpPr>
        <xdr:cNvPr id="204" name="円/楕円 203"/>
        <xdr:cNvSpPr/>
      </xdr:nvSpPr>
      <xdr:spPr>
        <a:xfrm>
          <a:off x="4902200" y="13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21793</xdr:rowOff>
    </xdr:from>
    <xdr:ext cx="762000" cy="259045"/>
    <xdr:sp macro="" textlink="">
      <xdr:nvSpPr>
        <xdr:cNvPr id="205" name="人件費・物件費等の状況該当値テキスト"/>
        <xdr:cNvSpPr txBox="1"/>
      </xdr:nvSpPr>
      <xdr:spPr>
        <a:xfrm>
          <a:off x="5041900" y="1390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326,703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91545</xdr:rowOff>
    </xdr:from>
    <xdr:to>
      <xdr:col>6</xdr:col>
      <xdr:colOff>50800</xdr:colOff>
      <xdr:row>82</xdr:row>
      <xdr:rowOff>21695</xdr:rowOff>
    </xdr:to>
    <xdr:sp macro="" textlink="">
      <xdr:nvSpPr>
        <xdr:cNvPr id="206" name="円/楕円 205"/>
        <xdr:cNvSpPr/>
      </xdr:nvSpPr>
      <xdr:spPr>
        <a:xfrm>
          <a:off x="4064000" y="1397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31872</xdr:rowOff>
    </xdr:from>
    <xdr:ext cx="736600" cy="259045"/>
    <xdr:sp macro="" textlink="">
      <xdr:nvSpPr>
        <xdr:cNvPr id="207" name="テキスト ボックス 206"/>
        <xdr:cNvSpPr txBox="1"/>
      </xdr:nvSpPr>
      <xdr:spPr>
        <a:xfrm>
          <a:off x="3733800" y="1374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308,113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93932</xdr:rowOff>
    </xdr:from>
    <xdr:to>
      <xdr:col>4</xdr:col>
      <xdr:colOff>533400</xdr:colOff>
      <xdr:row>82</xdr:row>
      <xdr:rowOff>24082</xdr:rowOff>
    </xdr:to>
    <xdr:sp macro="" textlink="">
      <xdr:nvSpPr>
        <xdr:cNvPr id="208" name="円/楕円 207"/>
        <xdr:cNvSpPr/>
      </xdr:nvSpPr>
      <xdr:spPr>
        <a:xfrm>
          <a:off x="3175000" y="139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34259</xdr:rowOff>
    </xdr:from>
    <xdr:ext cx="762000" cy="259045"/>
    <xdr:sp macro="" textlink="">
      <xdr:nvSpPr>
        <xdr:cNvPr id="209" name="テキスト ボックス 208"/>
        <xdr:cNvSpPr txBox="1"/>
      </xdr:nvSpPr>
      <xdr:spPr>
        <a:xfrm>
          <a:off x="2844800" y="1375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313,059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98165</xdr:rowOff>
    </xdr:from>
    <xdr:to>
      <xdr:col>3</xdr:col>
      <xdr:colOff>330200</xdr:colOff>
      <xdr:row>82</xdr:row>
      <xdr:rowOff>28315</xdr:rowOff>
    </xdr:to>
    <xdr:sp macro="" textlink="">
      <xdr:nvSpPr>
        <xdr:cNvPr id="210" name="円/楕円 209"/>
        <xdr:cNvSpPr/>
      </xdr:nvSpPr>
      <xdr:spPr>
        <a:xfrm>
          <a:off x="2286000" y="139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38492</xdr:rowOff>
    </xdr:from>
    <xdr:ext cx="762000" cy="259045"/>
    <xdr:sp macro="" textlink="">
      <xdr:nvSpPr>
        <xdr:cNvPr id="211" name="テキスト ボックス 210"/>
        <xdr:cNvSpPr txBox="1"/>
      </xdr:nvSpPr>
      <xdr:spPr>
        <a:xfrm>
          <a:off x="1955800" y="1375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321,830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76834</xdr:rowOff>
    </xdr:from>
    <xdr:to>
      <xdr:col>2</xdr:col>
      <xdr:colOff>127000</xdr:colOff>
      <xdr:row>82</xdr:row>
      <xdr:rowOff>6984</xdr:rowOff>
    </xdr:to>
    <xdr:sp macro="" textlink="">
      <xdr:nvSpPr>
        <xdr:cNvPr id="212" name="円/楕円 211"/>
        <xdr:cNvSpPr/>
      </xdr:nvSpPr>
      <xdr:spPr>
        <a:xfrm>
          <a:off x="1397000" y="1396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17161</xdr:rowOff>
    </xdr:from>
    <xdr:ext cx="762000" cy="259045"/>
    <xdr:sp macro="" textlink="">
      <xdr:nvSpPr>
        <xdr:cNvPr id="213" name="テキスト ボックス 212"/>
        <xdr:cNvSpPr txBox="1"/>
      </xdr:nvSpPr>
      <xdr:spPr>
        <a:xfrm>
          <a:off x="1066800" y="1373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277,629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類似団体とあまり大差なく推移しているが、今後も全国町村平均内で収まるように努める。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131763</xdr:rowOff>
    </xdr:from>
    <xdr:to>
      <xdr:col>24</xdr:col>
      <xdr:colOff>558800</xdr:colOff>
      <xdr:row>86</xdr:row>
      <xdr:rowOff>167957</xdr:rowOff>
    </xdr:to>
    <xdr:cxnSp macro="">
      <xdr:nvCxnSpPr>
        <xdr:cNvPr id="243" name="直線コネクタ 242"/>
        <xdr:cNvCxnSpPr/>
      </xdr:nvCxnSpPr>
      <xdr:spPr>
        <a:xfrm flipV="1">
          <a:off x="16179800" y="1487646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37165</xdr:rowOff>
    </xdr:from>
    <xdr:ext cx="762000" cy="259045"/>
    <xdr:sp macro="" textlink="">
      <xdr:nvSpPr>
        <xdr:cNvPr id="244" name="給与水準   （国との比較）平均値テキスト"/>
        <xdr:cNvSpPr txBox="1"/>
      </xdr:nvSpPr>
      <xdr:spPr>
        <a:xfrm>
          <a:off x="17106900" y="14610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167957</xdr:rowOff>
    </xdr:from>
    <xdr:to>
      <xdr:col>23</xdr:col>
      <xdr:colOff>406400</xdr:colOff>
      <xdr:row>89</xdr:row>
      <xdr:rowOff>51752</xdr:rowOff>
    </xdr:to>
    <xdr:cxnSp macro="">
      <xdr:nvCxnSpPr>
        <xdr:cNvPr id="246" name="直線コネクタ 245"/>
        <xdr:cNvCxnSpPr/>
      </xdr:nvCxnSpPr>
      <xdr:spPr>
        <a:xfrm flipV="1">
          <a:off x="15290800" y="14912657"/>
          <a:ext cx="889000" cy="39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126382</xdr:rowOff>
    </xdr:from>
    <xdr:ext cx="736600" cy="259045"/>
    <xdr:sp macro="" textlink="">
      <xdr:nvSpPr>
        <xdr:cNvPr id="248" name="テキスト ボックス 247"/>
        <xdr:cNvSpPr txBox="1"/>
      </xdr:nvSpPr>
      <xdr:spPr>
        <a:xfrm>
          <a:off x="15798800" y="145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33655</xdr:rowOff>
    </xdr:from>
    <xdr:to>
      <xdr:col>22</xdr:col>
      <xdr:colOff>203200</xdr:colOff>
      <xdr:row>89</xdr:row>
      <xdr:rowOff>51752</xdr:rowOff>
    </xdr:to>
    <xdr:cxnSp macro="">
      <xdr:nvCxnSpPr>
        <xdr:cNvPr id="249" name="直線コネクタ 248"/>
        <xdr:cNvCxnSpPr/>
      </xdr:nvCxnSpPr>
      <xdr:spPr>
        <a:xfrm>
          <a:off x="14401800" y="1529270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77470</xdr:rowOff>
    </xdr:from>
    <xdr:to>
      <xdr:col>21</xdr:col>
      <xdr:colOff>0</xdr:colOff>
      <xdr:row>89</xdr:row>
      <xdr:rowOff>33655</xdr:rowOff>
    </xdr:to>
    <xdr:cxnSp macro="">
      <xdr:nvCxnSpPr>
        <xdr:cNvPr id="252" name="直線コネクタ 251"/>
        <xdr:cNvCxnSpPr/>
      </xdr:nvCxnSpPr>
      <xdr:spPr>
        <a:xfrm>
          <a:off x="13512800" y="14822170"/>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52404</xdr:rowOff>
    </xdr:from>
    <xdr:ext cx="762000" cy="259045"/>
    <xdr:sp macro="" textlink="">
      <xdr:nvSpPr>
        <xdr:cNvPr id="254" name="テキスト ボックス 253"/>
        <xdr:cNvSpPr txBox="1"/>
      </xdr:nvSpPr>
      <xdr:spPr>
        <a:xfrm>
          <a:off x="14020800" y="149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35895</xdr:rowOff>
    </xdr:from>
    <xdr:ext cx="762000" cy="259045"/>
    <xdr:sp macro="" textlink="">
      <xdr:nvSpPr>
        <xdr:cNvPr id="256" name="テキスト ボックス 255"/>
        <xdr:cNvSpPr txBox="1"/>
      </xdr:nvSpPr>
      <xdr:spPr>
        <a:xfrm>
          <a:off x="13131800" y="1443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80963</xdr:rowOff>
    </xdr:from>
    <xdr:to>
      <xdr:col>24</xdr:col>
      <xdr:colOff>609600</xdr:colOff>
      <xdr:row>87</xdr:row>
      <xdr:rowOff>11113</xdr:rowOff>
    </xdr:to>
    <xdr:sp macro="" textlink="">
      <xdr:nvSpPr>
        <xdr:cNvPr id="262" name="円/楕円 261"/>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53040</xdr:rowOff>
    </xdr:from>
    <xdr:ext cx="762000" cy="259045"/>
    <xdr:sp macro="" textlink="">
      <xdr:nvSpPr>
        <xdr:cNvPr id="263" name="給与水準   （国との比較）該当値テキスト"/>
        <xdr:cNvSpPr txBox="1"/>
      </xdr:nvSpPr>
      <xdr:spPr>
        <a:xfrm>
          <a:off x="17106900" y="14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117157</xdr:rowOff>
    </xdr:from>
    <xdr:to>
      <xdr:col>23</xdr:col>
      <xdr:colOff>457200</xdr:colOff>
      <xdr:row>87</xdr:row>
      <xdr:rowOff>47307</xdr:rowOff>
    </xdr:to>
    <xdr:sp macro="" textlink="">
      <xdr:nvSpPr>
        <xdr:cNvPr id="264" name="円/楕円 263"/>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32084</xdr:rowOff>
    </xdr:from>
    <xdr:ext cx="736600" cy="259045"/>
    <xdr:sp macro="" textlink="">
      <xdr:nvSpPr>
        <xdr:cNvPr id="265" name="テキスト ボックス 264"/>
        <xdr:cNvSpPr txBox="1"/>
      </xdr:nvSpPr>
      <xdr:spPr>
        <a:xfrm>
          <a:off x="15798800" y="1494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952</xdr:rowOff>
    </xdr:from>
    <xdr:to>
      <xdr:col>22</xdr:col>
      <xdr:colOff>254000</xdr:colOff>
      <xdr:row>89</xdr:row>
      <xdr:rowOff>102552</xdr:rowOff>
    </xdr:to>
    <xdr:sp macro="" textlink="">
      <xdr:nvSpPr>
        <xdr:cNvPr id="266" name="円/楕円 265"/>
        <xdr:cNvSpPr/>
      </xdr:nvSpPr>
      <xdr:spPr>
        <a:xfrm>
          <a:off x="15240000" y="1526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87329</xdr:rowOff>
    </xdr:from>
    <xdr:ext cx="762000" cy="259045"/>
    <xdr:sp macro="" textlink="">
      <xdr:nvSpPr>
        <xdr:cNvPr id="267" name="テキスト ボックス 266"/>
        <xdr:cNvSpPr txBox="1"/>
      </xdr:nvSpPr>
      <xdr:spPr>
        <a:xfrm>
          <a:off x="14909800" y="1534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154305</xdr:rowOff>
    </xdr:from>
    <xdr:to>
      <xdr:col>21</xdr:col>
      <xdr:colOff>50800</xdr:colOff>
      <xdr:row>89</xdr:row>
      <xdr:rowOff>84455</xdr:rowOff>
    </xdr:to>
    <xdr:sp macro="" textlink="">
      <xdr:nvSpPr>
        <xdr:cNvPr id="268" name="円/楕円 267"/>
        <xdr:cNvSpPr/>
      </xdr:nvSpPr>
      <xdr:spPr>
        <a:xfrm>
          <a:off x="14351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69232</xdr:rowOff>
    </xdr:from>
    <xdr:ext cx="762000" cy="259045"/>
    <xdr:sp macro="" textlink="">
      <xdr:nvSpPr>
        <xdr:cNvPr id="269" name="テキスト ボックス 268"/>
        <xdr:cNvSpPr txBox="1"/>
      </xdr:nvSpPr>
      <xdr:spPr>
        <a:xfrm>
          <a:off x="14020800" y="153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70" name="円/楕円 269"/>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71" name="テキスト ボックス 270"/>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小学校の複式学級解消に村単独教員を採用するなど大きく改善することができない状況である。</a:t>
          </a:r>
          <a:endParaRPr lang="ja-JP" altLang="ja-JP" sz="1400"/>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171111</xdr:rowOff>
    </xdr:from>
    <xdr:to>
      <xdr:col>24</xdr:col>
      <xdr:colOff>558800</xdr:colOff>
      <xdr:row>60</xdr:row>
      <xdr:rowOff>14810</xdr:rowOff>
    </xdr:to>
    <xdr:cxnSp macro="">
      <xdr:nvCxnSpPr>
        <xdr:cNvPr id="305" name="直線コネクタ 304"/>
        <xdr:cNvCxnSpPr/>
      </xdr:nvCxnSpPr>
      <xdr:spPr>
        <a:xfrm>
          <a:off x="16179800" y="10286661"/>
          <a:ext cx="838200" cy="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171111</xdr:rowOff>
    </xdr:from>
    <xdr:to>
      <xdr:col>23</xdr:col>
      <xdr:colOff>406400</xdr:colOff>
      <xdr:row>60</xdr:row>
      <xdr:rowOff>49932</xdr:rowOff>
    </xdr:to>
    <xdr:cxnSp macro="">
      <xdr:nvCxnSpPr>
        <xdr:cNvPr id="308" name="直線コネクタ 307"/>
        <xdr:cNvCxnSpPr/>
      </xdr:nvCxnSpPr>
      <xdr:spPr>
        <a:xfrm flipV="1">
          <a:off x="15290800" y="10286661"/>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49932</xdr:rowOff>
    </xdr:from>
    <xdr:to>
      <xdr:col>22</xdr:col>
      <xdr:colOff>203200</xdr:colOff>
      <xdr:row>60</xdr:row>
      <xdr:rowOff>57037</xdr:rowOff>
    </xdr:to>
    <xdr:cxnSp macro="">
      <xdr:nvCxnSpPr>
        <xdr:cNvPr id="311" name="直線コネクタ 310"/>
        <xdr:cNvCxnSpPr/>
      </xdr:nvCxnSpPr>
      <xdr:spPr>
        <a:xfrm flipV="1">
          <a:off x="14401800" y="10336932"/>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37867</xdr:rowOff>
    </xdr:from>
    <xdr:to>
      <xdr:col>21</xdr:col>
      <xdr:colOff>0</xdr:colOff>
      <xdr:row>60</xdr:row>
      <xdr:rowOff>57037</xdr:rowOff>
    </xdr:to>
    <xdr:cxnSp macro="">
      <xdr:nvCxnSpPr>
        <xdr:cNvPr id="314" name="直線コネクタ 313"/>
        <xdr:cNvCxnSpPr/>
      </xdr:nvCxnSpPr>
      <xdr:spPr>
        <a:xfrm>
          <a:off x="13512800" y="10324867"/>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135460</xdr:rowOff>
    </xdr:from>
    <xdr:to>
      <xdr:col>24</xdr:col>
      <xdr:colOff>609600</xdr:colOff>
      <xdr:row>60</xdr:row>
      <xdr:rowOff>65610</xdr:rowOff>
    </xdr:to>
    <xdr:sp macro="" textlink="">
      <xdr:nvSpPr>
        <xdr:cNvPr id="324" name="円/楕円 323"/>
        <xdr:cNvSpPr/>
      </xdr:nvSpPr>
      <xdr:spPr>
        <a:xfrm>
          <a:off x="16967200" y="102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107537</xdr:rowOff>
    </xdr:from>
    <xdr:ext cx="762000" cy="259045"/>
    <xdr:sp macro="" textlink="">
      <xdr:nvSpPr>
        <xdr:cNvPr id="325" name="定員管理の状況該当値テキスト"/>
        <xdr:cNvSpPr txBox="1"/>
      </xdr:nvSpPr>
      <xdr:spPr>
        <a:xfrm>
          <a:off x="17106900" y="102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120311</xdr:rowOff>
    </xdr:from>
    <xdr:to>
      <xdr:col>23</xdr:col>
      <xdr:colOff>457200</xdr:colOff>
      <xdr:row>60</xdr:row>
      <xdr:rowOff>50461</xdr:rowOff>
    </xdr:to>
    <xdr:sp macro="" textlink="">
      <xdr:nvSpPr>
        <xdr:cNvPr id="326" name="円/楕円 325"/>
        <xdr:cNvSpPr/>
      </xdr:nvSpPr>
      <xdr:spPr>
        <a:xfrm>
          <a:off x="16129000" y="102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35238</xdr:rowOff>
    </xdr:from>
    <xdr:ext cx="736600" cy="259045"/>
    <xdr:sp macro="" textlink="">
      <xdr:nvSpPr>
        <xdr:cNvPr id="327" name="テキスト ボックス 326"/>
        <xdr:cNvSpPr txBox="1"/>
      </xdr:nvSpPr>
      <xdr:spPr>
        <a:xfrm>
          <a:off x="15798800" y="1032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170582</xdr:rowOff>
    </xdr:from>
    <xdr:to>
      <xdr:col>22</xdr:col>
      <xdr:colOff>254000</xdr:colOff>
      <xdr:row>60</xdr:row>
      <xdr:rowOff>100732</xdr:rowOff>
    </xdr:to>
    <xdr:sp macro="" textlink="">
      <xdr:nvSpPr>
        <xdr:cNvPr id="328" name="円/楕円 327"/>
        <xdr:cNvSpPr/>
      </xdr:nvSpPr>
      <xdr:spPr>
        <a:xfrm>
          <a:off x="15240000" y="1028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85509</xdr:rowOff>
    </xdr:from>
    <xdr:ext cx="762000" cy="259045"/>
    <xdr:sp macro="" textlink="">
      <xdr:nvSpPr>
        <xdr:cNvPr id="329" name="テキスト ボックス 328"/>
        <xdr:cNvSpPr txBox="1"/>
      </xdr:nvSpPr>
      <xdr:spPr>
        <a:xfrm>
          <a:off x="14909800" y="1037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6237</xdr:rowOff>
    </xdr:from>
    <xdr:to>
      <xdr:col>21</xdr:col>
      <xdr:colOff>50800</xdr:colOff>
      <xdr:row>60</xdr:row>
      <xdr:rowOff>107837</xdr:rowOff>
    </xdr:to>
    <xdr:sp macro="" textlink="">
      <xdr:nvSpPr>
        <xdr:cNvPr id="330" name="円/楕円 329"/>
        <xdr:cNvSpPr/>
      </xdr:nvSpPr>
      <xdr:spPr>
        <a:xfrm>
          <a:off x="14351000" y="102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92614</xdr:rowOff>
    </xdr:from>
    <xdr:ext cx="762000" cy="259045"/>
    <xdr:sp macro="" textlink="">
      <xdr:nvSpPr>
        <xdr:cNvPr id="331" name="テキスト ボックス 330"/>
        <xdr:cNvSpPr txBox="1"/>
      </xdr:nvSpPr>
      <xdr:spPr>
        <a:xfrm>
          <a:off x="14020800" y="1037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158517</xdr:rowOff>
    </xdr:from>
    <xdr:to>
      <xdr:col>19</xdr:col>
      <xdr:colOff>533400</xdr:colOff>
      <xdr:row>60</xdr:row>
      <xdr:rowOff>88667</xdr:rowOff>
    </xdr:to>
    <xdr:sp macro="" textlink="">
      <xdr:nvSpPr>
        <xdr:cNvPr id="332" name="円/楕円 331"/>
        <xdr:cNvSpPr/>
      </xdr:nvSpPr>
      <xdr:spPr>
        <a:xfrm>
          <a:off x="13462000" y="102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73444</xdr:rowOff>
    </xdr:from>
    <xdr:ext cx="762000" cy="259045"/>
    <xdr:sp macro="" textlink="">
      <xdr:nvSpPr>
        <xdr:cNvPr id="333" name="テキスト ボックス 332"/>
        <xdr:cNvSpPr txBox="1"/>
      </xdr:nvSpPr>
      <xdr:spPr>
        <a:xfrm>
          <a:off x="13131800" y="1036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実質公債費比率については、公債費の償還ピークが過ぎたことにより年々改善している。今後も、投資的経費については有利な事業展開と抑制を図ることで公債費残高の減少に努める。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58103</xdr:rowOff>
    </xdr:from>
    <xdr:to>
      <xdr:col>24</xdr:col>
      <xdr:colOff>558800</xdr:colOff>
      <xdr:row>42</xdr:row>
      <xdr:rowOff>55563</xdr:rowOff>
    </xdr:to>
    <xdr:cxnSp macro="">
      <xdr:nvCxnSpPr>
        <xdr:cNvPr id="363" name="直線コネクタ 362"/>
        <xdr:cNvCxnSpPr/>
      </xdr:nvCxnSpPr>
      <xdr:spPr>
        <a:xfrm flipV="1">
          <a:off x="16179800" y="7087553"/>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4"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55563</xdr:rowOff>
    </xdr:from>
    <xdr:to>
      <xdr:col>23</xdr:col>
      <xdr:colOff>406400</xdr:colOff>
      <xdr:row>43</xdr:row>
      <xdr:rowOff>22860</xdr:rowOff>
    </xdr:to>
    <xdr:cxnSp macro="">
      <xdr:nvCxnSpPr>
        <xdr:cNvPr id="366" name="直線コネクタ 365"/>
        <xdr:cNvCxnSpPr/>
      </xdr:nvCxnSpPr>
      <xdr:spPr>
        <a:xfrm flipV="1">
          <a:off x="15290800" y="725646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68" name="テキスト ボックス 367"/>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44</xdr:row>
      <xdr:rowOff>14288</xdr:rowOff>
    </xdr:to>
    <xdr:cxnSp macro="">
      <xdr:nvCxnSpPr>
        <xdr:cNvPr id="369" name="直線コネクタ 368"/>
        <xdr:cNvCxnSpPr/>
      </xdr:nvCxnSpPr>
      <xdr:spPr>
        <a:xfrm flipV="1">
          <a:off x="14401800" y="739521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1" name="テキスト ボックス 370"/>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14288</xdr:rowOff>
    </xdr:from>
    <xdr:to>
      <xdr:col>21</xdr:col>
      <xdr:colOff>0</xdr:colOff>
      <xdr:row>44</xdr:row>
      <xdr:rowOff>80645</xdr:rowOff>
    </xdr:to>
    <xdr:cxnSp macro="">
      <xdr:nvCxnSpPr>
        <xdr:cNvPr id="372" name="直線コネクタ 371"/>
        <xdr:cNvCxnSpPr/>
      </xdr:nvCxnSpPr>
      <xdr:spPr>
        <a:xfrm flipV="1">
          <a:off x="13512800" y="755808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4" name="テキスト ボックス 373"/>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6" name="テキスト ボックス 37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7303</xdr:rowOff>
    </xdr:from>
    <xdr:to>
      <xdr:col>24</xdr:col>
      <xdr:colOff>609600</xdr:colOff>
      <xdr:row>41</xdr:row>
      <xdr:rowOff>108903</xdr:rowOff>
    </xdr:to>
    <xdr:sp macro="" textlink="">
      <xdr:nvSpPr>
        <xdr:cNvPr id="382" name="円/楕円 381"/>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150830</xdr:rowOff>
    </xdr:from>
    <xdr:ext cx="762000" cy="259045"/>
    <xdr:sp macro="" textlink="">
      <xdr:nvSpPr>
        <xdr:cNvPr id="383" name="公債費負担の状況該当値テキスト"/>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4763</xdr:rowOff>
    </xdr:from>
    <xdr:to>
      <xdr:col>23</xdr:col>
      <xdr:colOff>457200</xdr:colOff>
      <xdr:row>42</xdr:row>
      <xdr:rowOff>106363</xdr:rowOff>
    </xdr:to>
    <xdr:sp macro="" textlink="">
      <xdr:nvSpPr>
        <xdr:cNvPr id="384" name="円/楕円 383"/>
        <xdr:cNvSpPr/>
      </xdr:nvSpPr>
      <xdr:spPr>
        <a:xfrm>
          <a:off x="16129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91140</xdr:rowOff>
    </xdr:from>
    <xdr:ext cx="736600" cy="259045"/>
    <xdr:sp macro="" textlink="">
      <xdr:nvSpPr>
        <xdr:cNvPr id="385" name="テキスト ボックス 384"/>
        <xdr:cNvSpPr txBox="1"/>
      </xdr:nvSpPr>
      <xdr:spPr>
        <a:xfrm>
          <a:off x="15798800" y="729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386" name="円/楕円 385"/>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387" name="テキスト ボックス 386"/>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134938</xdr:rowOff>
    </xdr:from>
    <xdr:to>
      <xdr:col>21</xdr:col>
      <xdr:colOff>50800</xdr:colOff>
      <xdr:row>44</xdr:row>
      <xdr:rowOff>65088</xdr:rowOff>
    </xdr:to>
    <xdr:sp macro="" textlink="">
      <xdr:nvSpPr>
        <xdr:cNvPr id="388" name="円/楕円 387"/>
        <xdr:cNvSpPr/>
      </xdr:nvSpPr>
      <xdr:spPr>
        <a:xfrm>
          <a:off x="14351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49865</xdr:rowOff>
    </xdr:from>
    <xdr:ext cx="762000" cy="259045"/>
    <xdr:sp macro="" textlink="">
      <xdr:nvSpPr>
        <xdr:cNvPr id="389" name="テキスト ボックス 388"/>
        <xdr:cNvSpPr txBox="1"/>
      </xdr:nvSpPr>
      <xdr:spPr>
        <a:xfrm>
          <a:off x="14020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29845</xdr:rowOff>
    </xdr:from>
    <xdr:to>
      <xdr:col>19</xdr:col>
      <xdr:colOff>533400</xdr:colOff>
      <xdr:row>44</xdr:row>
      <xdr:rowOff>131445</xdr:rowOff>
    </xdr:to>
    <xdr:sp macro="" textlink="">
      <xdr:nvSpPr>
        <xdr:cNvPr id="390" name="円/楕円 389"/>
        <xdr:cNvSpPr/>
      </xdr:nvSpPr>
      <xdr:spPr>
        <a:xfrm>
          <a:off x="13462000" y="75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116222</xdr:rowOff>
    </xdr:from>
    <xdr:ext cx="762000" cy="259045"/>
    <xdr:sp macro="" textlink="">
      <xdr:nvSpPr>
        <xdr:cNvPr id="391" name="テキスト ボックス 390"/>
        <xdr:cNvSpPr txBox="1"/>
      </xdr:nvSpPr>
      <xdr:spPr>
        <a:xfrm>
          <a:off x="13131800" y="766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将来負担比率については、公債費の償還ピークが過ぎたこと、財政調整基金など取り崩さずに財政運営ができているなどにより年々改善している。今後も、公債費の任意繰上償還に努める。</a:t>
          </a:r>
          <a:endParaRPr lang="ja-JP" altLang="ja-JP" sz="1400"/>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8170</xdr:rowOff>
    </xdr:from>
    <xdr:to>
      <xdr:col>22</xdr:col>
      <xdr:colOff>203200</xdr:colOff>
      <xdr:row>14</xdr:row>
      <xdr:rowOff>82169</xdr:rowOff>
    </xdr:to>
    <xdr:cxnSp macro="">
      <xdr:nvCxnSpPr>
        <xdr:cNvPr id="425" name="直線コネクタ 424"/>
        <xdr:cNvCxnSpPr/>
      </xdr:nvCxnSpPr>
      <xdr:spPr>
        <a:xfrm flipV="1">
          <a:off x="14401800" y="2408470"/>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7" name="フローチャート : 判断 42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82169</xdr:rowOff>
    </xdr:from>
    <xdr:to>
      <xdr:col>21</xdr:col>
      <xdr:colOff>0</xdr:colOff>
      <xdr:row>15</xdr:row>
      <xdr:rowOff>127085</xdr:rowOff>
    </xdr:to>
    <xdr:cxnSp macro="">
      <xdr:nvCxnSpPr>
        <xdr:cNvPr id="428" name="直線コネクタ 427"/>
        <xdr:cNvCxnSpPr/>
      </xdr:nvCxnSpPr>
      <xdr:spPr>
        <a:xfrm flipV="1">
          <a:off x="13512800" y="2482469"/>
          <a:ext cx="889000" cy="2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128820</xdr:rowOff>
    </xdr:from>
    <xdr:to>
      <xdr:col>22</xdr:col>
      <xdr:colOff>254000</xdr:colOff>
      <xdr:row>14</xdr:row>
      <xdr:rowOff>58970</xdr:rowOff>
    </xdr:to>
    <xdr:sp macro="" textlink="">
      <xdr:nvSpPr>
        <xdr:cNvPr id="442" name="円/楕円 441"/>
        <xdr:cNvSpPr/>
      </xdr:nvSpPr>
      <xdr:spPr>
        <a:xfrm>
          <a:off x="15240000" y="23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43747</xdr:rowOff>
    </xdr:from>
    <xdr:ext cx="762000" cy="259045"/>
    <xdr:sp macro="" textlink="">
      <xdr:nvSpPr>
        <xdr:cNvPr id="443" name="テキスト ボックス 442"/>
        <xdr:cNvSpPr txBox="1"/>
      </xdr:nvSpPr>
      <xdr:spPr>
        <a:xfrm>
          <a:off x="14909800" y="244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31369</xdr:rowOff>
    </xdr:from>
    <xdr:to>
      <xdr:col>21</xdr:col>
      <xdr:colOff>50800</xdr:colOff>
      <xdr:row>14</xdr:row>
      <xdr:rowOff>132969</xdr:rowOff>
    </xdr:to>
    <xdr:sp macro="" textlink="">
      <xdr:nvSpPr>
        <xdr:cNvPr id="444" name="円/楕円 443"/>
        <xdr:cNvSpPr/>
      </xdr:nvSpPr>
      <xdr:spPr>
        <a:xfrm>
          <a:off x="143510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117746</xdr:rowOff>
    </xdr:from>
    <xdr:ext cx="762000" cy="259045"/>
    <xdr:sp macro="" textlink="">
      <xdr:nvSpPr>
        <xdr:cNvPr id="445" name="テキスト ボックス 444"/>
        <xdr:cNvSpPr txBox="1"/>
      </xdr:nvSpPr>
      <xdr:spPr>
        <a:xfrm>
          <a:off x="14020800" y="25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76285</xdr:rowOff>
    </xdr:from>
    <xdr:to>
      <xdr:col>19</xdr:col>
      <xdr:colOff>533400</xdr:colOff>
      <xdr:row>16</xdr:row>
      <xdr:rowOff>6435</xdr:rowOff>
    </xdr:to>
    <xdr:sp macro="" textlink="">
      <xdr:nvSpPr>
        <xdr:cNvPr id="446" name="円/楕円 445"/>
        <xdr:cNvSpPr/>
      </xdr:nvSpPr>
      <xdr:spPr>
        <a:xfrm>
          <a:off x="13462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162662</xdr:rowOff>
    </xdr:from>
    <xdr:ext cx="762000" cy="259045"/>
    <xdr:sp macro="" textlink="">
      <xdr:nvSpPr>
        <xdr:cNvPr id="447" name="テキスト ボックス 446"/>
        <xdr:cNvSpPr txBox="1"/>
      </xdr:nvSpPr>
      <xdr:spPr>
        <a:xfrm>
          <a:off x="13131800" y="273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奈良県曽爾村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1,637
1,622
47.76
2,129,322
1,987,990
111,570
1,240,679
2,234,180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事業費支弁からの振り替えにより人件費が増加した。</a:t>
          </a:r>
          <a:endParaRPr lang="ja-JP" altLang="ja-JP" sz="1400"/>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69850</xdr:rowOff>
    </xdr:to>
    <xdr:cxnSp macro="">
      <xdr:nvCxnSpPr>
        <xdr:cNvPr id="64" name="直線コネクタ 63"/>
        <xdr:cNvCxnSpPr/>
      </xdr:nvCxnSpPr>
      <xdr:spPr>
        <a:xfrm>
          <a:off x="3987800" y="613156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130810</xdr:rowOff>
    </xdr:from>
    <xdr:to>
      <xdr:col>5</xdr:col>
      <xdr:colOff>549275</xdr:colOff>
      <xdr:row>36</xdr:row>
      <xdr:rowOff>27940</xdr:rowOff>
    </xdr:to>
    <xdr:cxnSp macro="">
      <xdr:nvCxnSpPr>
        <xdr:cNvPr id="67" name="直線コネクタ 66"/>
        <xdr:cNvCxnSpPr/>
      </xdr:nvCxnSpPr>
      <xdr:spPr>
        <a:xfrm flipV="1">
          <a:off x="3098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xdr:rowOff>
    </xdr:from>
    <xdr:to>
      <xdr:col>4</xdr:col>
      <xdr:colOff>346075</xdr:colOff>
      <xdr:row>36</xdr:row>
      <xdr:rowOff>27940</xdr:rowOff>
    </xdr:to>
    <xdr:cxnSp macro="">
      <xdr:nvCxnSpPr>
        <xdr:cNvPr id="70" name="直線コネクタ 69"/>
        <xdr:cNvCxnSpPr/>
      </xdr:nvCxnSpPr>
      <xdr:spPr>
        <a:xfrm>
          <a:off x="2209800" y="61734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96520</xdr:rowOff>
    </xdr:from>
    <xdr:to>
      <xdr:col>3</xdr:col>
      <xdr:colOff>142875</xdr:colOff>
      <xdr:row>36</xdr:row>
      <xdr:rowOff>1270</xdr:rowOff>
    </xdr:to>
    <xdr:cxnSp macro="">
      <xdr:nvCxnSpPr>
        <xdr:cNvPr id="73" name="直線コネクタ 72"/>
        <xdr:cNvCxnSpPr/>
      </xdr:nvCxnSpPr>
      <xdr:spPr>
        <a:xfrm>
          <a:off x="1320800" y="60972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19050</xdr:rowOff>
    </xdr:from>
    <xdr:to>
      <xdr:col>7</xdr:col>
      <xdr:colOff>66675</xdr:colOff>
      <xdr:row>36</xdr:row>
      <xdr:rowOff>120650</xdr:rowOff>
    </xdr:to>
    <xdr:sp macro="" textlink="">
      <xdr:nvSpPr>
        <xdr:cNvPr id="83" name="円/楕円 82"/>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35577</xdr:rowOff>
    </xdr:from>
    <xdr:ext cx="762000" cy="259045"/>
    <xdr:sp macro="" textlink="">
      <xdr:nvSpPr>
        <xdr:cNvPr id="84" name="人件費該当値テキスト"/>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80010</xdr:rowOff>
    </xdr:from>
    <xdr:to>
      <xdr:col>5</xdr:col>
      <xdr:colOff>600075</xdr:colOff>
      <xdr:row>36</xdr:row>
      <xdr:rowOff>10160</xdr:rowOff>
    </xdr:to>
    <xdr:sp macro="" textlink="">
      <xdr:nvSpPr>
        <xdr:cNvPr id="85" name="円/楕円 84"/>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86" name="テキスト ボックス 85"/>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7" name="円/楕円 86"/>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88" name="テキスト ボックス 87"/>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121920</xdr:rowOff>
    </xdr:from>
    <xdr:to>
      <xdr:col>3</xdr:col>
      <xdr:colOff>193675</xdr:colOff>
      <xdr:row>36</xdr:row>
      <xdr:rowOff>52070</xdr:rowOff>
    </xdr:to>
    <xdr:sp macro="" textlink="">
      <xdr:nvSpPr>
        <xdr:cNvPr id="89" name="円/楕円 88"/>
        <xdr:cNvSpPr/>
      </xdr:nvSpPr>
      <xdr:spPr>
        <a:xfrm>
          <a:off x="2159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62247</xdr:rowOff>
    </xdr:from>
    <xdr:ext cx="762000" cy="259045"/>
    <xdr:sp macro="" textlink="">
      <xdr:nvSpPr>
        <xdr:cNvPr id="90" name="テキスト ボックス 89"/>
        <xdr:cNvSpPr txBox="1"/>
      </xdr:nvSpPr>
      <xdr:spPr>
        <a:xfrm>
          <a:off x="1828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45720</xdr:rowOff>
    </xdr:from>
    <xdr:to>
      <xdr:col>1</xdr:col>
      <xdr:colOff>676275</xdr:colOff>
      <xdr:row>35</xdr:row>
      <xdr:rowOff>147320</xdr:rowOff>
    </xdr:to>
    <xdr:sp macro="" textlink="">
      <xdr:nvSpPr>
        <xdr:cNvPr id="91" name="円/楕円 90"/>
        <xdr:cNvSpPr/>
      </xdr:nvSpPr>
      <xdr:spPr>
        <a:xfrm>
          <a:off x="12700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157497</xdr:rowOff>
    </xdr:from>
    <xdr:ext cx="762000" cy="259045"/>
    <xdr:sp macro="" textlink="">
      <xdr:nvSpPr>
        <xdr:cNvPr id="92" name="テキスト ボックス 91"/>
        <xdr:cNvSpPr txBox="1"/>
      </xdr:nvSpPr>
      <xdr:spPr>
        <a:xfrm>
          <a:off x="939800" y="58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類似団体からは下回っているが、引き続き備品</a:t>
          </a:r>
          <a:r>
            <a:rPr kumimoji="1" lang="ja-JP" altLang="ja-JP" sz="1100">
              <a:solidFill>
                <a:schemeClr val="dk1"/>
              </a:solidFill>
              <a:latin typeface="+mn-lt"/>
              <a:ea typeface="+mn-ea"/>
              <a:cs typeface="+mn-cs"/>
            </a:rPr>
            <a:t>購入費の抑制、消耗品の一元管理及び公用車の削減など経常的経費の抑制</a:t>
          </a:r>
          <a:r>
            <a:rPr kumimoji="1" lang="ja-JP" altLang="en-US" sz="1100">
              <a:solidFill>
                <a:schemeClr val="dk1"/>
              </a:solidFill>
              <a:latin typeface="+mn-lt"/>
              <a:ea typeface="+mn-ea"/>
              <a:cs typeface="+mn-cs"/>
            </a:rPr>
            <a:t>に</a:t>
          </a:r>
          <a:r>
            <a:rPr kumimoji="1" lang="ja-JP" altLang="ja-JP" sz="1100">
              <a:solidFill>
                <a:schemeClr val="dk1"/>
              </a:solidFill>
              <a:latin typeface="+mn-lt"/>
              <a:ea typeface="+mn-ea"/>
              <a:cs typeface="+mn-cs"/>
            </a:rPr>
            <a:t>努める。</a:t>
          </a:r>
          <a:endParaRPr lang="ja-JP" altLang="ja-JP" sz="14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33274</xdr:rowOff>
    </xdr:from>
    <xdr:to>
      <xdr:col>24</xdr:col>
      <xdr:colOff>31750</xdr:colOff>
      <xdr:row>15</xdr:row>
      <xdr:rowOff>60706</xdr:rowOff>
    </xdr:to>
    <xdr:cxnSp macro="">
      <xdr:nvCxnSpPr>
        <xdr:cNvPr id="122" name="直線コネクタ 121"/>
        <xdr:cNvCxnSpPr/>
      </xdr:nvCxnSpPr>
      <xdr:spPr>
        <a:xfrm>
          <a:off x="15671800" y="26050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33274</xdr:rowOff>
    </xdr:from>
    <xdr:to>
      <xdr:col>22</xdr:col>
      <xdr:colOff>565150</xdr:colOff>
      <xdr:row>15</xdr:row>
      <xdr:rowOff>37846</xdr:rowOff>
    </xdr:to>
    <xdr:cxnSp macro="">
      <xdr:nvCxnSpPr>
        <xdr:cNvPr id="125" name="直線コネクタ 124"/>
        <xdr:cNvCxnSpPr/>
      </xdr:nvCxnSpPr>
      <xdr:spPr>
        <a:xfrm flipV="1">
          <a:off x="14782800" y="2605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28702</xdr:rowOff>
    </xdr:from>
    <xdr:to>
      <xdr:col>21</xdr:col>
      <xdr:colOff>361950</xdr:colOff>
      <xdr:row>15</xdr:row>
      <xdr:rowOff>37846</xdr:rowOff>
    </xdr:to>
    <xdr:cxnSp macro="">
      <xdr:nvCxnSpPr>
        <xdr:cNvPr id="128" name="直線コネクタ 127"/>
        <xdr:cNvCxnSpPr/>
      </xdr:nvCxnSpPr>
      <xdr:spPr>
        <a:xfrm>
          <a:off x="13893800" y="2600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28702</xdr:rowOff>
    </xdr:from>
    <xdr:to>
      <xdr:col>20</xdr:col>
      <xdr:colOff>158750</xdr:colOff>
      <xdr:row>15</xdr:row>
      <xdr:rowOff>42418</xdr:rowOff>
    </xdr:to>
    <xdr:cxnSp macro="">
      <xdr:nvCxnSpPr>
        <xdr:cNvPr id="131" name="直線コネクタ 130"/>
        <xdr:cNvCxnSpPr/>
      </xdr:nvCxnSpPr>
      <xdr:spPr>
        <a:xfrm flipV="1">
          <a:off x="13004800" y="2600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9906</xdr:rowOff>
    </xdr:from>
    <xdr:to>
      <xdr:col>24</xdr:col>
      <xdr:colOff>82550</xdr:colOff>
      <xdr:row>15</xdr:row>
      <xdr:rowOff>111506</xdr:rowOff>
    </xdr:to>
    <xdr:sp macro="" textlink="">
      <xdr:nvSpPr>
        <xdr:cNvPr id="141" name="円/楕円 140"/>
        <xdr:cNvSpPr/>
      </xdr:nvSpPr>
      <xdr:spPr>
        <a:xfrm>
          <a:off x="164592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26433</xdr:rowOff>
    </xdr:from>
    <xdr:ext cx="762000" cy="259045"/>
    <xdr:sp macro="" textlink="">
      <xdr:nvSpPr>
        <xdr:cNvPr id="142" name="物件費該当値テキスト"/>
        <xdr:cNvSpPr txBox="1"/>
      </xdr:nvSpPr>
      <xdr:spPr>
        <a:xfrm>
          <a:off x="16598900" y="242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153924</xdr:rowOff>
    </xdr:from>
    <xdr:to>
      <xdr:col>22</xdr:col>
      <xdr:colOff>615950</xdr:colOff>
      <xdr:row>15</xdr:row>
      <xdr:rowOff>84074</xdr:rowOff>
    </xdr:to>
    <xdr:sp macro="" textlink="">
      <xdr:nvSpPr>
        <xdr:cNvPr id="143" name="円/楕円 142"/>
        <xdr:cNvSpPr/>
      </xdr:nvSpPr>
      <xdr:spPr>
        <a:xfrm>
          <a:off x="15621000" y="25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94251</xdr:rowOff>
    </xdr:from>
    <xdr:ext cx="736600" cy="259045"/>
    <xdr:sp macro="" textlink="">
      <xdr:nvSpPr>
        <xdr:cNvPr id="144" name="テキスト ボックス 143"/>
        <xdr:cNvSpPr txBox="1"/>
      </xdr:nvSpPr>
      <xdr:spPr>
        <a:xfrm>
          <a:off x="15290800" y="2323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158496</xdr:rowOff>
    </xdr:from>
    <xdr:to>
      <xdr:col>21</xdr:col>
      <xdr:colOff>412750</xdr:colOff>
      <xdr:row>15</xdr:row>
      <xdr:rowOff>88646</xdr:rowOff>
    </xdr:to>
    <xdr:sp macro="" textlink="">
      <xdr:nvSpPr>
        <xdr:cNvPr id="145" name="円/楕円 144"/>
        <xdr:cNvSpPr/>
      </xdr:nvSpPr>
      <xdr:spPr>
        <a:xfrm>
          <a:off x="14732000" y="25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98823</xdr:rowOff>
    </xdr:from>
    <xdr:ext cx="762000" cy="259045"/>
    <xdr:sp macro="" textlink="">
      <xdr:nvSpPr>
        <xdr:cNvPr id="146" name="テキスト ボックス 145"/>
        <xdr:cNvSpPr txBox="1"/>
      </xdr:nvSpPr>
      <xdr:spPr>
        <a:xfrm>
          <a:off x="14401800" y="23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149352</xdr:rowOff>
    </xdr:from>
    <xdr:to>
      <xdr:col>20</xdr:col>
      <xdr:colOff>209550</xdr:colOff>
      <xdr:row>15</xdr:row>
      <xdr:rowOff>79502</xdr:rowOff>
    </xdr:to>
    <xdr:sp macro="" textlink="">
      <xdr:nvSpPr>
        <xdr:cNvPr id="147" name="円/楕円 146"/>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89679</xdr:rowOff>
    </xdr:from>
    <xdr:ext cx="762000" cy="259045"/>
    <xdr:sp macro="" textlink="">
      <xdr:nvSpPr>
        <xdr:cNvPr id="148" name="テキスト ボックス 147"/>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49" name="円/楕円 148"/>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103395</xdr:rowOff>
    </xdr:from>
    <xdr:ext cx="762000" cy="259045"/>
    <xdr:sp macro="" textlink="">
      <xdr:nvSpPr>
        <xdr:cNvPr id="150" name="テキスト ボックス 149"/>
        <xdr:cNvSpPr txBox="1"/>
      </xdr:nvSpPr>
      <xdr:spPr>
        <a:xfrm>
          <a:off x="12623800" y="233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保健推進の強化により医療費の抑制を努めているところであ</a:t>
          </a:r>
          <a:r>
            <a:rPr kumimoji="1" lang="ja-JP" altLang="en-US" sz="1100">
              <a:solidFill>
                <a:schemeClr val="dk1"/>
              </a:solidFill>
              <a:latin typeface="+mn-lt"/>
              <a:ea typeface="+mn-ea"/>
              <a:cs typeface="+mn-cs"/>
            </a:rPr>
            <a:t>り、本年度は若干減少したが、</a:t>
          </a:r>
          <a:r>
            <a:rPr kumimoji="1" lang="ja-JP" altLang="ja-JP" sz="1100">
              <a:solidFill>
                <a:schemeClr val="dk1"/>
              </a:solidFill>
              <a:latin typeface="+mn-lt"/>
              <a:ea typeface="+mn-ea"/>
              <a:cs typeface="+mn-cs"/>
            </a:rPr>
            <a:t>障害者自立支援などの扶助費</a:t>
          </a:r>
          <a:r>
            <a:rPr kumimoji="1" lang="ja-JP" altLang="en-US" sz="1100">
              <a:solidFill>
                <a:schemeClr val="dk1"/>
              </a:solidFill>
              <a:latin typeface="+mn-lt"/>
              <a:ea typeface="+mn-ea"/>
              <a:cs typeface="+mn-cs"/>
            </a:rPr>
            <a:t>は増加傾向にある。</a:t>
          </a:r>
          <a:endParaRPr kumimoji="1" lang="en-US" altLang="ja-JP" sz="1100">
            <a:solidFill>
              <a:schemeClr val="dk1"/>
            </a:solidFill>
            <a:latin typeface="+mn-lt"/>
            <a:ea typeface="+mn-ea"/>
            <a:cs typeface="+mn-cs"/>
          </a:endParaRPr>
        </a:p>
        <a:p>
          <a:endParaRPr lang="ja-JP" altLang="ja-JP" sz="1400"/>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56</xdr:row>
      <xdr:rowOff>31750</xdr:rowOff>
    </xdr:to>
    <xdr:cxnSp macro="">
      <xdr:nvCxnSpPr>
        <xdr:cNvPr id="182" name="直線コネクタ 181"/>
        <xdr:cNvCxnSpPr/>
      </xdr:nvCxnSpPr>
      <xdr:spPr>
        <a:xfrm flipV="1">
          <a:off x="3987800" y="959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165100</xdr:rowOff>
    </xdr:from>
    <xdr:to>
      <xdr:col>5</xdr:col>
      <xdr:colOff>549275</xdr:colOff>
      <xdr:row>56</xdr:row>
      <xdr:rowOff>31750</xdr:rowOff>
    </xdr:to>
    <xdr:cxnSp macro="">
      <xdr:nvCxnSpPr>
        <xdr:cNvPr id="185" name="直線コネクタ 184"/>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55</xdr:row>
      <xdr:rowOff>165100</xdr:rowOff>
    </xdr:to>
    <xdr:cxnSp macro="">
      <xdr:nvCxnSpPr>
        <xdr:cNvPr id="188" name="直線コネクタ 187"/>
        <xdr:cNvCxnSpPr/>
      </xdr:nvCxnSpPr>
      <xdr:spPr>
        <a:xfrm>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55</xdr:row>
      <xdr:rowOff>127000</xdr:rowOff>
    </xdr:to>
    <xdr:cxnSp macro="">
      <xdr:nvCxnSpPr>
        <xdr:cNvPr id="191" name="直線コネクタ 190"/>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1" name="円/楕円 200"/>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2"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03" name="円/楕円 20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04" name="テキスト ボックス 203"/>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114300</xdr:rowOff>
    </xdr:from>
    <xdr:to>
      <xdr:col>4</xdr:col>
      <xdr:colOff>396875</xdr:colOff>
      <xdr:row>56</xdr:row>
      <xdr:rowOff>44450</xdr:rowOff>
    </xdr:to>
    <xdr:sp macro="" textlink="">
      <xdr:nvSpPr>
        <xdr:cNvPr id="205" name="円/楕円 204"/>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206" name="テキスト ボックス 205"/>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7" name="円/楕円 206"/>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8" name="テキスト ボックス 207"/>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9" name="円/楕円 208"/>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0" name="テキスト ボックス 20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簡易水道の統廃合再編整備への繰出金などの影響で、増加傾向にある。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75565</xdr:rowOff>
    </xdr:from>
    <xdr:to>
      <xdr:col>24</xdr:col>
      <xdr:colOff>31750</xdr:colOff>
      <xdr:row>57</xdr:row>
      <xdr:rowOff>115570</xdr:rowOff>
    </xdr:to>
    <xdr:cxnSp macro="">
      <xdr:nvCxnSpPr>
        <xdr:cNvPr id="238" name="直線コネクタ 237"/>
        <xdr:cNvCxnSpPr/>
      </xdr:nvCxnSpPr>
      <xdr:spPr>
        <a:xfrm>
          <a:off x="15671800" y="984821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41275</xdr:rowOff>
    </xdr:from>
    <xdr:to>
      <xdr:col>22</xdr:col>
      <xdr:colOff>565150</xdr:colOff>
      <xdr:row>57</xdr:row>
      <xdr:rowOff>75565</xdr:rowOff>
    </xdr:to>
    <xdr:cxnSp macro="">
      <xdr:nvCxnSpPr>
        <xdr:cNvPr id="241" name="直線コネクタ 240"/>
        <xdr:cNvCxnSpPr/>
      </xdr:nvCxnSpPr>
      <xdr:spPr>
        <a:xfrm>
          <a:off x="14782800" y="9813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xdr:rowOff>
    </xdr:from>
    <xdr:to>
      <xdr:col>21</xdr:col>
      <xdr:colOff>361950</xdr:colOff>
      <xdr:row>57</xdr:row>
      <xdr:rowOff>41275</xdr:rowOff>
    </xdr:to>
    <xdr:cxnSp macro="">
      <xdr:nvCxnSpPr>
        <xdr:cNvPr id="244" name="直線コネクタ 243"/>
        <xdr:cNvCxnSpPr/>
      </xdr:nvCxnSpPr>
      <xdr:spPr>
        <a:xfrm>
          <a:off x="13893800" y="9785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161290</xdr:rowOff>
    </xdr:from>
    <xdr:to>
      <xdr:col>20</xdr:col>
      <xdr:colOff>158750</xdr:colOff>
      <xdr:row>57</xdr:row>
      <xdr:rowOff>12700</xdr:rowOff>
    </xdr:to>
    <xdr:cxnSp macro="">
      <xdr:nvCxnSpPr>
        <xdr:cNvPr id="247" name="直線コネクタ 246"/>
        <xdr:cNvCxnSpPr/>
      </xdr:nvCxnSpPr>
      <xdr:spPr>
        <a:xfrm>
          <a:off x="13004800" y="9762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7" name="円/楕円 256"/>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81297</xdr:rowOff>
    </xdr:from>
    <xdr:ext cx="762000" cy="259045"/>
    <xdr:sp macro="" textlink="">
      <xdr:nvSpPr>
        <xdr:cNvPr id="258" name="その他該当値テキスト"/>
        <xdr:cNvSpPr txBox="1"/>
      </xdr:nvSpPr>
      <xdr:spPr>
        <a:xfrm>
          <a:off x="16598900" y="968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24765</xdr:rowOff>
    </xdr:from>
    <xdr:to>
      <xdr:col>22</xdr:col>
      <xdr:colOff>615950</xdr:colOff>
      <xdr:row>57</xdr:row>
      <xdr:rowOff>126365</xdr:rowOff>
    </xdr:to>
    <xdr:sp macro="" textlink="">
      <xdr:nvSpPr>
        <xdr:cNvPr id="259" name="円/楕円 258"/>
        <xdr:cNvSpPr/>
      </xdr:nvSpPr>
      <xdr:spPr>
        <a:xfrm>
          <a:off x="15621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136542</xdr:rowOff>
    </xdr:from>
    <xdr:ext cx="736600" cy="259045"/>
    <xdr:sp macro="" textlink="">
      <xdr:nvSpPr>
        <xdr:cNvPr id="260" name="テキスト ボックス 259"/>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161925</xdr:rowOff>
    </xdr:from>
    <xdr:to>
      <xdr:col>21</xdr:col>
      <xdr:colOff>412750</xdr:colOff>
      <xdr:row>57</xdr:row>
      <xdr:rowOff>92075</xdr:rowOff>
    </xdr:to>
    <xdr:sp macro="" textlink="">
      <xdr:nvSpPr>
        <xdr:cNvPr id="261" name="円/楕円 260"/>
        <xdr:cNvSpPr/>
      </xdr:nvSpPr>
      <xdr:spPr>
        <a:xfrm>
          <a:off x="14732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102252</xdr:rowOff>
    </xdr:from>
    <xdr:ext cx="762000" cy="259045"/>
    <xdr:sp macro="" textlink="">
      <xdr:nvSpPr>
        <xdr:cNvPr id="262" name="テキスト ボックス 261"/>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63" name="円/楕円 262"/>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4" name="テキスト ボックス 263"/>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110490</xdr:rowOff>
    </xdr:from>
    <xdr:to>
      <xdr:col>19</xdr:col>
      <xdr:colOff>6350</xdr:colOff>
      <xdr:row>57</xdr:row>
      <xdr:rowOff>40640</xdr:rowOff>
    </xdr:to>
    <xdr:sp macro="" textlink="">
      <xdr:nvSpPr>
        <xdr:cNvPr id="265" name="円/楕円 264"/>
        <xdr:cNvSpPr/>
      </xdr:nvSpPr>
      <xdr:spPr>
        <a:xfrm>
          <a:off x="12954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50817</xdr:rowOff>
    </xdr:from>
    <xdr:ext cx="762000" cy="259045"/>
    <xdr:sp macro="" textlink="">
      <xdr:nvSpPr>
        <xdr:cNvPr id="266" name="テキスト ボックス 265"/>
        <xdr:cNvSpPr txBox="1"/>
      </xdr:nvSpPr>
      <xdr:spPr>
        <a:xfrm>
          <a:off x="12623800" y="948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一部事務組合が運営する各施設の老朽化による改修費用が年々増加している。</a:t>
          </a:r>
          <a:endParaRPr lang="ja-JP" altLang="ja-JP" sz="1400"/>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163576</xdr:rowOff>
    </xdr:from>
    <xdr:to>
      <xdr:col>24</xdr:col>
      <xdr:colOff>31750</xdr:colOff>
      <xdr:row>37</xdr:row>
      <xdr:rowOff>24130</xdr:rowOff>
    </xdr:to>
    <xdr:cxnSp macro="">
      <xdr:nvCxnSpPr>
        <xdr:cNvPr id="296" name="直線コネクタ 295"/>
        <xdr:cNvCxnSpPr/>
      </xdr:nvCxnSpPr>
      <xdr:spPr>
        <a:xfrm>
          <a:off x="15671800" y="63357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36</xdr:row>
      <xdr:rowOff>163576</xdr:rowOff>
    </xdr:to>
    <xdr:cxnSp macro="">
      <xdr:nvCxnSpPr>
        <xdr:cNvPr id="299" name="直線コネクタ 298"/>
        <xdr:cNvCxnSpPr/>
      </xdr:nvCxnSpPr>
      <xdr:spPr>
        <a:xfrm>
          <a:off x="14782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131572</xdr:rowOff>
    </xdr:from>
    <xdr:to>
      <xdr:col>21</xdr:col>
      <xdr:colOff>361950</xdr:colOff>
      <xdr:row>36</xdr:row>
      <xdr:rowOff>140716</xdr:rowOff>
    </xdr:to>
    <xdr:cxnSp macro="">
      <xdr:nvCxnSpPr>
        <xdr:cNvPr id="302" name="直線コネクタ 301"/>
        <xdr:cNvCxnSpPr/>
      </xdr:nvCxnSpPr>
      <xdr:spPr>
        <a:xfrm>
          <a:off x="13893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131572</xdr:rowOff>
    </xdr:to>
    <xdr:cxnSp macro="">
      <xdr:nvCxnSpPr>
        <xdr:cNvPr id="305" name="直線コネクタ 304"/>
        <xdr:cNvCxnSpPr/>
      </xdr:nvCxnSpPr>
      <xdr:spPr>
        <a:xfrm>
          <a:off x="13004800" y="6253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円/楕円 314"/>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116857</xdr:rowOff>
    </xdr:from>
    <xdr:ext cx="762000" cy="259045"/>
    <xdr:sp macro="" textlink="">
      <xdr:nvSpPr>
        <xdr:cNvPr id="316"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112776</xdr:rowOff>
    </xdr:from>
    <xdr:to>
      <xdr:col>22</xdr:col>
      <xdr:colOff>615950</xdr:colOff>
      <xdr:row>37</xdr:row>
      <xdr:rowOff>42926</xdr:rowOff>
    </xdr:to>
    <xdr:sp macro="" textlink="">
      <xdr:nvSpPr>
        <xdr:cNvPr id="317" name="円/楕円 316"/>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8" name="テキスト ボックス 317"/>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19" name="円/楕円 318"/>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0" name="テキスト ボックス 319"/>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80772</xdr:rowOff>
    </xdr:from>
    <xdr:to>
      <xdr:col>20</xdr:col>
      <xdr:colOff>209550</xdr:colOff>
      <xdr:row>37</xdr:row>
      <xdr:rowOff>10922</xdr:rowOff>
    </xdr:to>
    <xdr:sp macro="" textlink="">
      <xdr:nvSpPr>
        <xdr:cNvPr id="321" name="円/楕円 320"/>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2" name="テキスト ボックス 321"/>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3" name="円/楕円 322"/>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4" name="テキスト ボックス 323"/>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年度以前に起債した観光施設、福祉施設などの社会資本整備による起債分の償還がこうした高率になっている。現在、繰上償還などを任意に行い公債費の負担軽減に努めている。</a:t>
          </a:r>
          <a:endParaRPr lang="ja-JP" altLang="ja-JP" sz="1400"/>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119380</xdr:rowOff>
    </xdr:to>
    <xdr:cxnSp macro="">
      <xdr:nvCxnSpPr>
        <xdr:cNvPr id="356" name="直線コネクタ 355"/>
        <xdr:cNvCxnSpPr/>
      </xdr:nvCxnSpPr>
      <xdr:spPr>
        <a:xfrm flipV="1">
          <a:off x="3987800" y="136906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119380</xdr:rowOff>
    </xdr:from>
    <xdr:to>
      <xdr:col>5</xdr:col>
      <xdr:colOff>549275</xdr:colOff>
      <xdr:row>80</xdr:row>
      <xdr:rowOff>165100</xdr:rowOff>
    </xdr:to>
    <xdr:cxnSp macro="">
      <xdr:nvCxnSpPr>
        <xdr:cNvPr id="359" name="直線コネクタ 358"/>
        <xdr:cNvCxnSpPr/>
      </xdr:nvCxnSpPr>
      <xdr:spPr>
        <a:xfrm flipV="1">
          <a:off x="3098800" y="13835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165100</xdr:rowOff>
    </xdr:from>
    <xdr:to>
      <xdr:col>4</xdr:col>
      <xdr:colOff>346075</xdr:colOff>
      <xdr:row>81</xdr:row>
      <xdr:rowOff>115570</xdr:rowOff>
    </xdr:to>
    <xdr:cxnSp macro="">
      <xdr:nvCxnSpPr>
        <xdr:cNvPr id="362" name="直線コネクタ 361"/>
        <xdr:cNvCxnSpPr/>
      </xdr:nvCxnSpPr>
      <xdr:spPr>
        <a:xfrm flipV="1">
          <a:off x="2209800" y="13881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115570</xdr:rowOff>
    </xdr:from>
    <xdr:to>
      <xdr:col>3</xdr:col>
      <xdr:colOff>142875</xdr:colOff>
      <xdr:row>82</xdr:row>
      <xdr:rowOff>12700</xdr:rowOff>
    </xdr:to>
    <xdr:cxnSp macro="">
      <xdr:nvCxnSpPr>
        <xdr:cNvPr id="365" name="直線コネクタ 364"/>
        <xdr:cNvCxnSpPr/>
      </xdr:nvCxnSpPr>
      <xdr:spPr>
        <a:xfrm flipV="1">
          <a:off x="1320800" y="1400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75" name="円/楕円 374"/>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76"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68580</xdr:rowOff>
    </xdr:from>
    <xdr:to>
      <xdr:col>5</xdr:col>
      <xdr:colOff>600075</xdr:colOff>
      <xdr:row>80</xdr:row>
      <xdr:rowOff>170180</xdr:rowOff>
    </xdr:to>
    <xdr:sp macro="" textlink="">
      <xdr:nvSpPr>
        <xdr:cNvPr id="377" name="円/楕円 376"/>
        <xdr:cNvSpPr/>
      </xdr:nvSpPr>
      <xdr:spPr>
        <a:xfrm>
          <a:off x="3937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154957</xdr:rowOff>
    </xdr:from>
    <xdr:ext cx="736600" cy="259045"/>
    <xdr:sp macro="" textlink="">
      <xdr:nvSpPr>
        <xdr:cNvPr id="378" name="テキスト ボックス 377"/>
        <xdr:cNvSpPr txBox="1"/>
      </xdr:nvSpPr>
      <xdr:spPr>
        <a:xfrm>
          <a:off x="3606800" y="138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114300</xdr:rowOff>
    </xdr:from>
    <xdr:to>
      <xdr:col>4</xdr:col>
      <xdr:colOff>396875</xdr:colOff>
      <xdr:row>81</xdr:row>
      <xdr:rowOff>44450</xdr:rowOff>
    </xdr:to>
    <xdr:sp macro="" textlink="">
      <xdr:nvSpPr>
        <xdr:cNvPr id="379" name="円/楕円 378"/>
        <xdr:cNvSpPr/>
      </xdr:nvSpPr>
      <xdr:spPr>
        <a:xfrm>
          <a:off x="3048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29227</xdr:rowOff>
    </xdr:from>
    <xdr:ext cx="762000" cy="259045"/>
    <xdr:sp macro="" textlink="">
      <xdr:nvSpPr>
        <xdr:cNvPr id="380" name="テキスト ボックス 379"/>
        <xdr:cNvSpPr txBox="1"/>
      </xdr:nvSpPr>
      <xdr:spPr>
        <a:xfrm>
          <a:off x="2717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64770</xdr:rowOff>
    </xdr:from>
    <xdr:to>
      <xdr:col>3</xdr:col>
      <xdr:colOff>193675</xdr:colOff>
      <xdr:row>81</xdr:row>
      <xdr:rowOff>166370</xdr:rowOff>
    </xdr:to>
    <xdr:sp macro="" textlink="">
      <xdr:nvSpPr>
        <xdr:cNvPr id="381" name="円/楕円 380"/>
        <xdr:cNvSpPr/>
      </xdr:nvSpPr>
      <xdr:spPr>
        <a:xfrm>
          <a:off x="2159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151147</xdr:rowOff>
    </xdr:from>
    <xdr:ext cx="762000" cy="259045"/>
    <xdr:sp macro="" textlink="">
      <xdr:nvSpPr>
        <xdr:cNvPr id="382" name="テキスト ボックス 381"/>
        <xdr:cNvSpPr txBox="1"/>
      </xdr:nvSpPr>
      <xdr:spPr>
        <a:xfrm>
          <a:off x="1828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133350</xdr:rowOff>
    </xdr:from>
    <xdr:to>
      <xdr:col>1</xdr:col>
      <xdr:colOff>676275</xdr:colOff>
      <xdr:row>82</xdr:row>
      <xdr:rowOff>63500</xdr:rowOff>
    </xdr:to>
    <xdr:sp macro="" textlink="">
      <xdr:nvSpPr>
        <xdr:cNvPr id="383" name="円/楕円 382"/>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48277</xdr:rowOff>
    </xdr:from>
    <xdr:ext cx="762000" cy="259045"/>
    <xdr:sp macro="" textlink="">
      <xdr:nvSpPr>
        <xdr:cNvPr id="384" name="テキスト ボックス 383"/>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類似団体と比較しても下回っているが、介護保険への繰り出し、一部事務組合施設の改修費用がこれからの財政運営にかなりの負担が懸念している。</a:t>
          </a:r>
          <a:endParaRPr lang="ja-JP" altLang="ja-JP" sz="1400"/>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83566</xdr:rowOff>
    </xdr:from>
    <xdr:to>
      <xdr:col>24</xdr:col>
      <xdr:colOff>31750</xdr:colOff>
      <xdr:row>76</xdr:row>
      <xdr:rowOff>19558</xdr:rowOff>
    </xdr:to>
    <xdr:cxnSp macro="">
      <xdr:nvCxnSpPr>
        <xdr:cNvPr id="415" name="直線コネクタ 414"/>
        <xdr:cNvCxnSpPr/>
      </xdr:nvCxnSpPr>
      <xdr:spPr>
        <a:xfrm>
          <a:off x="15671800" y="12942316"/>
          <a:ext cx="8382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77995</xdr:rowOff>
    </xdr:from>
    <xdr:ext cx="762000" cy="259045"/>
    <xdr:sp macro="" textlink="">
      <xdr:nvSpPr>
        <xdr:cNvPr id="416" name="公債費以外平均値テキスト"/>
        <xdr:cNvSpPr txBox="1"/>
      </xdr:nvSpPr>
      <xdr:spPr>
        <a:xfrm>
          <a:off x="16598900" y="1310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83566</xdr:rowOff>
    </xdr:from>
    <xdr:to>
      <xdr:col>22</xdr:col>
      <xdr:colOff>565150</xdr:colOff>
      <xdr:row>75</xdr:row>
      <xdr:rowOff>97282</xdr:rowOff>
    </xdr:to>
    <xdr:cxnSp macro="">
      <xdr:nvCxnSpPr>
        <xdr:cNvPr id="418" name="直線コネクタ 417"/>
        <xdr:cNvCxnSpPr/>
      </xdr:nvCxnSpPr>
      <xdr:spPr>
        <a:xfrm flipV="1">
          <a:off x="14782800" y="12942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97282</xdr:rowOff>
    </xdr:to>
    <xdr:cxnSp macro="">
      <xdr:nvCxnSpPr>
        <xdr:cNvPr id="421" name="直線コネクタ 420"/>
        <xdr:cNvCxnSpPr/>
      </xdr:nvCxnSpPr>
      <xdr:spPr>
        <a:xfrm>
          <a:off x="13893800" y="12914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56134</xdr:rowOff>
    </xdr:to>
    <xdr:cxnSp macro="">
      <xdr:nvCxnSpPr>
        <xdr:cNvPr id="424" name="直線コネクタ 423"/>
        <xdr:cNvCxnSpPr/>
      </xdr:nvCxnSpPr>
      <xdr:spPr>
        <a:xfrm>
          <a:off x="13004800" y="128371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32275</xdr:rowOff>
    </xdr:from>
    <xdr:ext cx="762000" cy="259045"/>
    <xdr:sp macro="" textlink="">
      <xdr:nvSpPr>
        <xdr:cNvPr id="428" name="テキスト ボックス 427"/>
        <xdr:cNvSpPr txBox="1"/>
      </xdr:nvSpPr>
      <xdr:spPr>
        <a:xfrm>
          <a:off x="12623800" y="1306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140208</xdr:rowOff>
    </xdr:from>
    <xdr:to>
      <xdr:col>24</xdr:col>
      <xdr:colOff>82550</xdr:colOff>
      <xdr:row>76</xdr:row>
      <xdr:rowOff>70358</xdr:rowOff>
    </xdr:to>
    <xdr:sp macro="" textlink="">
      <xdr:nvSpPr>
        <xdr:cNvPr id="434" name="円/楕円 433"/>
        <xdr:cNvSpPr/>
      </xdr:nvSpPr>
      <xdr:spPr>
        <a:xfrm>
          <a:off x="16459200" y="129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156735</xdr:rowOff>
    </xdr:from>
    <xdr:ext cx="762000" cy="259045"/>
    <xdr:sp macro="" textlink="">
      <xdr:nvSpPr>
        <xdr:cNvPr id="435" name="公債費以外該当値テキスト"/>
        <xdr:cNvSpPr txBox="1"/>
      </xdr:nvSpPr>
      <xdr:spPr>
        <a:xfrm>
          <a:off x="16598900" y="1284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32766</xdr:rowOff>
    </xdr:from>
    <xdr:to>
      <xdr:col>22</xdr:col>
      <xdr:colOff>615950</xdr:colOff>
      <xdr:row>75</xdr:row>
      <xdr:rowOff>134366</xdr:rowOff>
    </xdr:to>
    <xdr:sp macro="" textlink="">
      <xdr:nvSpPr>
        <xdr:cNvPr id="436" name="円/楕円 435"/>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144543</xdr:rowOff>
    </xdr:from>
    <xdr:ext cx="736600" cy="259045"/>
    <xdr:sp macro="" textlink="">
      <xdr:nvSpPr>
        <xdr:cNvPr id="437" name="テキスト ボックス 436"/>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46482</xdr:rowOff>
    </xdr:from>
    <xdr:to>
      <xdr:col>21</xdr:col>
      <xdr:colOff>412750</xdr:colOff>
      <xdr:row>75</xdr:row>
      <xdr:rowOff>148081</xdr:rowOff>
    </xdr:to>
    <xdr:sp macro="" textlink="">
      <xdr:nvSpPr>
        <xdr:cNvPr id="438" name="円/楕円 437"/>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158259</xdr:rowOff>
    </xdr:from>
    <xdr:ext cx="762000" cy="259045"/>
    <xdr:sp macro="" textlink="">
      <xdr:nvSpPr>
        <xdr:cNvPr id="439" name="テキスト ボックス 438"/>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40" name="円/楕円 439"/>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41" name="テキスト ボックス 440"/>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42" name="円/楕円 441"/>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43" name="テキスト ボックス 442"/>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奈良県曽爾村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171149</xdr:rowOff>
    </xdr:from>
    <xdr:to>
      <xdr:col>4</xdr:col>
      <xdr:colOff>1117600</xdr:colOff>
      <xdr:row>18</xdr:row>
      <xdr:rowOff>21419</xdr:rowOff>
    </xdr:to>
    <xdr:cxnSp macro="">
      <xdr:nvCxnSpPr>
        <xdr:cNvPr id="51" name="直線コネクタ 50"/>
        <xdr:cNvCxnSpPr/>
      </xdr:nvCxnSpPr>
      <xdr:spPr bwMode="auto">
        <a:xfrm flipV="1">
          <a:off x="5003800" y="3133424"/>
          <a:ext cx="647700" cy="2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15612</xdr:rowOff>
    </xdr:from>
    <xdr:to>
      <xdr:col>4</xdr:col>
      <xdr:colOff>469900</xdr:colOff>
      <xdr:row>18</xdr:row>
      <xdr:rowOff>21419</xdr:rowOff>
    </xdr:to>
    <xdr:cxnSp macro="">
      <xdr:nvCxnSpPr>
        <xdr:cNvPr id="54" name="直線コネクタ 53"/>
        <xdr:cNvCxnSpPr/>
      </xdr:nvCxnSpPr>
      <xdr:spPr bwMode="auto">
        <a:xfrm>
          <a:off x="4305300" y="3149337"/>
          <a:ext cx="698500" cy="5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8689</xdr:rowOff>
    </xdr:from>
    <xdr:to>
      <xdr:col>3</xdr:col>
      <xdr:colOff>904875</xdr:colOff>
      <xdr:row>18</xdr:row>
      <xdr:rowOff>15612</xdr:rowOff>
    </xdr:to>
    <xdr:cxnSp macro="">
      <xdr:nvCxnSpPr>
        <xdr:cNvPr id="57" name="直線コネクタ 56"/>
        <xdr:cNvCxnSpPr/>
      </xdr:nvCxnSpPr>
      <xdr:spPr bwMode="auto">
        <a:xfrm>
          <a:off x="3606800" y="3142414"/>
          <a:ext cx="698500" cy="6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8689</xdr:rowOff>
    </xdr:from>
    <xdr:to>
      <xdr:col>3</xdr:col>
      <xdr:colOff>206375</xdr:colOff>
      <xdr:row>18</xdr:row>
      <xdr:rowOff>52040</xdr:rowOff>
    </xdr:to>
    <xdr:cxnSp macro="">
      <xdr:nvCxnSpPr>
        <xdr:cNvPr id="60" name="直線コネクタ 59"/>
        <xdr:cNvCxnSpPr/>
      </xdr:nvCxnSpPr>
      <xdr:spPr bwMode="auto">
        <a:xfrm flipV="1">
          <a:off x="2908300" y="3142414"/>
          <a:ext cx="698500" cy="4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120349</xdr:rowOff>
    </xdr:from>
    <xdr:to>
      <xdr:col>5</xdr:col>
      <xdr:colOff>34925</xdr:colOff>
      <xdr:row>18</xdr:row>
      <xdr:rowOff>50499</xdr:rowOff>
    </xdr:to>
    <xdr:sp macro="" textlink="">
      <xdr:nvSpPr>
        <xdr:cNvPr id="70" name="円/楕円 69"/>
        <xdr:cNvSpPr/>
      </xdr:nvSpPr>
      <xdr:spPr bwMode="auto">
        <a:xfrm>
          <a:off x="5600700" y="3082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136876</xdr:rowOff>
    </xdr:from>
    <xdr:ext cx="762000" cy="259045"/>
    <xdr:sp macro="" textlink="">
      <xdr:nvSpPr>
        <xdr:cNvPr id="71" name="人口1人当たり決算額の推移該当値テキスト130"/>
        <xdr:cNvSpPr txBox="1"/>
      </xdr:nvSpPr>
      <xdr:spPr>
        <a:xfrm>
          <a:off x="5740400" y="29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292,129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142069</xdr:rowOff>
    </xdr:from>
    <xdr:to>
      <xdr:col>4</xdr:col>
      <xdr:colOff>520700</xdr:colOff>
      <xdr:row>18</xdr:row>
      <xdr:rowOff>72219</xdr:rowOff>
    </xdr:to>
    <xdr:sp macro="" textlink="">
      <xdr:nvSpPr>
        <xdr:cNvPr id="72" name="円/楕円 71"/>
        <xdr:cNvSpPr/>
      </xdr:nvSpPr>
      <xdr:spPr bwMode="auto">
        <a:xfrm>
          <a:off x="4953000" y="3104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82396</xdr:rowOff>
    </xdr:from>
    <xdr:ext cx="736600" cy="259045"/>
    <xdr:sp macro="" textlink="">
      <xdr:nvSpPr>
        <xdr:cNvPr id="73" name="テキスト ボックス 72"/>
        <xdr:cNvSpPr txBox="1"/>
      </xdr:nvSpPr>
      <xdr:spPr>
        <a:xfrm>
          <a:off x="4622800" y="287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278,827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136262</xdr:rowOff>
    </xdr:from>
    <xdr:to>
      <xdr:col>3</xdr:col>
      <xdr:colOff>955675</xdr:colOff>
      <xdr:row>18</xdr:row>
      <xdr:rowOff>66412</xdr:rowOff>
    </xdr:to>
    <xdr:sp macro="" textlink="">
      <xdr:nvSpPr>
        <xdr:cNvPr id="74" name="円/楕円 73"/>
        <xdr:cNvSpPr/>
      </xdr:nvSpPr>
      <xdr:spPr bwMode="auto">
        <a:xfrm>
          <a:off x="4254500" y="3098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76589</xdr:rowOff>
    </xdr:from>
    <xdr:ext cx="762000" cy="259045"/>
    <xdr:sp macro="" textlink="">
      <xdr:nvSpPr>
        <xdr:cNvPr id="75" name="テキスト ボックス 74"/>
        <xdr:cNvSpPr txBox="1"/>
      </xdr:nvSpPr>
      <xdr:spPr>
        <a:xfrm>
          <a:off x="3924300" y="286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282,383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129339</xdr:rowOff>
    </xdr:from>
    <xdr:to>
      <xdr:col>3</xdr:col>
      <xdr:colOff>257175</xdr:colOff>
      <xdr:row>18</xdr:row>
      <xdr:rowOff>59489</xdr:rowOff>
    </xdr:to>
    <xdr:sp macro="" textlink="">
      <xdr:nvSpPr>
        <xdr:cNvPr id="76" name="円/楕円 75"/>
        <xdr:cNvSpPr/>
      </xdr:nvSpPr>
      <xdr:spPr bwMode="auto">
        <a:xfrm>
          <a:off x="3556000" y="3091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69666</xdr:rowOff>
    </xdr:from>
    <xdr:ext cx="762000" cy="259045"/>
    <xdr:sp macro="" textlink="">
      <xdr:nvSpPr>
        <xdr:cNvPr id="77" name="テキスト ボックス 76"/>
        <xdr:cNvSpPr txBox="1"/>
      </xdr:nvSpPr>
      <xdr:spPr>
        <a:xfrm>
          <a:off x="3225800" y="286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286,623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1240</xdr:rowOff>
    </xdr:from>
    <xdr:to>
      <xdr:col>2</xdr:col>
      <xdr:colOff>692150</xdr:colOff>
      <xdr:row>18</xdr:row>
      <xdr:rowOff>102840</xdr:rowOff>
    </xdr:to>
    <xdr:sp macro="" textlink="">
      <xdr:nvSpPr>
        <xdr:cNvPr id="78" name="円/楕円 77"/>
        <xdr:cNvSpPr/>
      </xdr:nvSpPr>
      <xdr:spPr bwMode="auto">
        <a:xfrm>
          <a:off x="2857500" y="313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113017</xdr:rowOff>
    </xdr:from>
    <xdr:ext cx="762000" cy="259045"/>
    <xdr:sp macro="" textlink="">
      <xdr:nvSpPr>
        <xdr:cNvPr id="79" name="テキスト ボックス 78"/>
        <xdr:cNvSpPr txBox="1"/>
      </xdr:nvSpPr>
      <xdr:spPr>
        <a:xfrm>
          <a:off x="2527300" y="2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97606</xdr:rowOff>
    </xdr:from>
    <xdr:to>
      <xdr:col>4</xdr:col>
      <xdr:colOff>1117600</xdr:colOff>
      <xdr:row>35</xdr:row>
      <xdr:rowOff>185265</xdr:rowOff>
    </xdr:to>
    <xdr:cxnSp macro="">
      <xdr:nvCxnSpPr>
        <xdr:cNvPr id="110" name="直線コネクタ 109"/>
        <xdr:cNvCxnSpPr/>
      </xdr:nvCxnSpPr>
      <xdr:spPr bwMode="auto">
        <a:xfrm>
          <a:off x="5003800" y="6707956"/>
          <a:ext cx="647700" cy="87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170042</xdr:rowOff>
    </xdr:from>
    <xdr:ext cx="762000" cy="259045"/>
    <xdr:sp macro="" textlink="">
      <xdr:nvSpPr>
        <xdr:cNvPr id="111" name="人口1人当たり決算額の推移平均値テキスト445"/>
        <xdr:cNvSpPr txBox="1"/>
      </xdr:nvSpPr>
      <xdr:spPr>
        <a:xfrm>
          <a:off x="5740400" y="6780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97606</xdr:rowOff>
    </xdr:from>
    <xdr:to>
      <xdr:col>4</xdr:col>
      <xdr:colOff>469900</xdr:colOff>
      <xdr:row>35</xdr:row>
      <xdr:rowOff>99376</xdr:rowOff>
    </xdr:to>
    <xdr:cxnSp macro="">
      <xdr:nvCxnSpPr>
        <xdr:cNvPr id="113" name="直線コネクタ 112"/>
        <xdr:cNvCxnSpPr/>
      </xdr:nvCxnSpPr>
      <xdr:spPr bwMode="auto">
        <a:xfrm flipV="1">
          <a:off x="4305300" y="6707956"/>
          <a:ext cx="698500" cy="1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327729</xdr:rowOff>
    </xdr:from>
    <xdr:to>
      <xdr:col>3</xdr:col>
      <xdr:colOff>904875</xdr:colOff>
      <xdr:row>35</xdr:row>
      <xdr:rowOff>99376</xdr:rowOff>
    </xdr:to>
    <xdr:cxnSp macro="">
      <xdr:nvCxnSpPr>
        <xdr:cNvPr id="116" name="直線コネクタ 115"/>
        <xdr:cNvCxnSpPr/>
      </xdr:nvCxnSpPr>
      <xdr:spPr bwMode="auto">
        <a:xfrm>
          <a:off x="3606800" y="6595179"/>
          <a:ext cx="698500" cy="114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247801</xdr:rowOff>
    </xdr:from>
    <xdr:to>
      <xdr:col>3</xdr:col>
      <xdr:colOff>206375</xdr:colOff>
      <xdr:row>34</xdr:row>
      <xdr:rowOff>327729</xdr:rowOff>
    </xdr:to>
    <xdr:cxnSp macro="">
      <xdr:nvCxnSpPr>
        <xdr:cNvPr id="119" name="直線コネクタ 118"/>
        <xdr:cNvCxnSpPr/>
      </xdr:nvCxnSpPr>
      <xdr:spPr bwMode="auto">
        <a:xfrm>
          <a:off x="2908300" y="6515251"/>
          <a:ext cx="698500" cy="7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134465</xdr:rowOff>
    </xdr:from>
    <xdr:to>
      <xdr:col>5</xdr:col>
      <xdr:colOff>34925</xdr:colOff>
      <xdr:row>35</xdr:row>
      <xdr:rowOff>236065</xdr:rowOff>
    </xdr:to>
    <xdr:sp macro="" textlink="">
      <xdr:nvSpPr>
        <xdr:cNvPr id="129" name="円/楕円 128"/>
        <xdr:cNvSpPr/>
      </xdr:nvSpPr>
      <xdr:spPr bwMode="auto">
        <a:xfrm>
          <a:off x="5600700" y="674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322442</xdr:rowOff>
    </xdr:from>
    <xdr:ext cx="762000" cy="259045"/>
    <xdr:sp macro="" textlink="">
      <xdr:nvSpPr>
        <xdr:cNvPr id="130" name="人口1人当たり決算額の推移該当値テキスト445"/>
        <xdr:cNvSpPr txBox="1"/>
      </xdr:nvSpPr>
      <xdr:spPr>
        <a:xfrm>
          <a:off x="5740400" y="6589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46806</xdr:rowOff>
    </xdr:from>
    <xdr:to>
      <xdr:col>4</xdr:col>
      <xdr:colOff>520700</xdr:colOff>
      <xdr:row>35</xdr:row>
      <xdr:rowOff>148406</xdr:rowOff>
    </xdr:to>
    <xdr:sp macro="" textlink="">
      <xdr:nvSpPr>
        <xdr:cNvPr id="131" name="円/楕円 130"/>
        <xdr:cNvSpPr/>
      </xdr:nvSpPr>
      <xdr:spPr bwMode="auto">
        <a:xfrm>
          <a:off x="4953000" y="665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158583</xdr:rowOff>
    </xdr:from>
    <xdr:ext cx="736600" cy="259045"/>
    <xdr:sp macro="" textlink="">
      <xdr:nvSpPr>
        <xdr:cNvPr id="132" name="テキスト ボックス 131"/>
        <xdr:cNvSpPr txBox="1"/>
      </xdr:nvSpPr>
      <xdr:spPr>
        <a:xfrm>
          <a:off x="4622800" y="6426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48576</xdr:rowOff>
    </xdr:from>
    <xdr:to>
      <xdr:col>3</xdr:col>
      <xdr:colOff>955675</xdr:colOff>
      <xdr:row>35</xdr:row>
      <xdr:rowOff>150176</xdr:rowOff>
    </xdr:to>
    <xdr:sp macro="" textlink="">
      <xdr:nvSpPr>
        <xdr:cNvPr id="133" name="円/楕円 132"/>
        <xdr:cNvSpPr/>
      </xdr:nvSpPr>
      <xdr:spPr bwMode="auto">
        <a:xfrm>
          <a:off x="4254500" y="6658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160353</xdr:rowOff>
    </xdr:from>
    <xdr:ext cx="762000" cy="259045"/>
    <xdr:sp macro="" textlink="">
      <xdr:nvSpPr>
        <xdr:cNvPr id="134" name="テキスト ボックス 133"/>
        <xdr:cNvSpPr txBox="1"/>
      </xdr:nvSpPr>
      <xdr:spPr>
        <a:xfrm>
          <a:off x="3924300" y="642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276929</xdr:rowOff>
    </xdr:from>
    <xdr:to>
      <xdr:col>3</xdr:col>
      <xdr:colOff>257175</xdr:colOff>
      <xdr:row>35</xdr:row>
      <xdr:rowOff>35629</xdr:rowOff>
    </xdr:to>
    <xdr:sp macro="" textlink="">
      <xdr:nvSpPr>
        <xdr:cNvPr id="135" name="円/楕円 134"/>
        <xdr:cNvSpPr/>
      </xdr:nvSpPr>
      <xdr:spPr bwMode="auto">
        <a:xfrm>
          <a:off x="3556000" y="654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45806</xdr:rowOff>
    </xdr:from>
    <xdr:ext cx="762000" cy="259045"/>
    <xdr:sp macro="" textlink="">
      <xdr:nvSpPr>
        <xdr:cNvPr id="136" name="テキスト ボックス 135"/>
        <xdr:cNvSpPr txBox="1"/>
      </xdr:nvSpPr>
      <xdr:spPr>
        <a:xfrm>
          <a:off x="3225800" y="631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197002</xdr:rowOff>
    </xdr:from>
    <xdr:to>
      <xdr:col>2</xdr:col>
      <xdr:colOff>692150</xdr:colOff>
      <xdr:row>34</xdr:row>
      <xdr:rowOff>298602</xdr:rowOff>
    </xdr:to>
    <xdr:sp macro="" textlink="">
      <xdr:nvSpPr>
        <xdr:cNvPr id="137" name="円/楕円 136"/>
        <xdr:cNvSpPr/>
      </xdr:nvSpPr>
      <xdr:spPr bwMode="auto">
        <a:xfrm>
          <a:off x="2857500" y="6464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308779</xdr:rowOff>
    </xdr:from>
    <xdr:ext cx="762000" cy="259045"/>
    <xdr:sp macro="" textlink="">
      <xdr:nvSpPr>
        <xdr:cNvPr id="138" name="テキスト ボックス 137"/>
        <xdr:cNvSpPr txBox="1"/>
      </xdr:nvSpPr>
      <xdr:spPr>
        <a:xfrm>
          <a:off x="2527300" y="623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0" i="0" baseline="0">
              <a:solidFill>
                <a:schemeClr val="dk1"/>
              </a:solidFill>
              <a:latin typeface="+mn-lt"/>
              <a:ea typeface="+mn-ea"/>
              <a:cs typeface="+mn-cs"/>
            </a:rPr>
            <a:t>交付税、村税などで予算留保をしていることにより、実質収支の赤字は回避している。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連結決算の不安材料は、住宅新築資金等貸付事業特別会計である。これにかかる起債残高はわずかではあるが、貸付金元利収入の歳入確保に努めなければならない。また、直営診療施設については、年々赤字額が減少しているが、改築したときの起債の償還が今後発生するので経営努力をしなければならない。</a:t>
          </a:r>
          <a:endParaRPr lang="ja-JP" altLang="ja-JP" sz="14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年度以前に起債した観光施設、福祉施設などの償還ピークが過ぎたものの、公債費負担は大きく占めている。今後は、任意繰上償還及び投資的経費の抑制により財政健全化を図る。</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奈良県曽爾村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今後は、地方債の残高が減少しているので将来負担の見通しは良好になると思われる。</a:t>
          </a:r>
          <a:endParaRPr lang="ja-JP"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2129322</v>
      </c>
      <c r="BO4" s="349"/>
      <c r="BP4" s="349"/>
      <c r="BQ4" s="349"/>
      <c r="BR4" s="349"/>
      <c r="BS4" s="349"/>
      <c r="BT4" s="349"/>
      <c r="BU4" s="350"/>
      <c r="BV4" s="348">
        <v>2496205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1987990</v>
      </c>
      <c r="BO5" s="386"/>
      <c r="BP5" s="386"/>
      <c r="BQ5" s="386"/>
      <c r="BR5" s="386"/>
      <c r="BS5" s="386"/>
      <c r="BT5" s="386"/>
      <c r="BU5" s="387"/>
      <c r="BV5" s="385">
        <v>2381046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91.3</v>
      </c>
      <c r="CU5" s="383"/>
      <c r="CV5" s="383"/>
      <c r="CW5" s="383"/>
      <c r="CX5" s="383"/>
      <c r="CY5" s="383"/>
      <c r="CZ5" s="383"/>
      <c r="DA5" s="384"/>
      <c r="DB5" s="382">
        <v>90.4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141332</v>
      </c>
      <c r="BO6" s="386"/>
      <c r="BP6" s="386"/>
      <c r="BQ6" s="386"/>
      <c r="BR6" s="386"/>
      <c r="BS6" s="386"/>
      <c r="BT6" s="386"/>
      <c r="BU6" s="387"/>
      <c r="BV6" s="385">
        <v>115159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96.1</v>
      </c>
      <c r="CU6" s="423"/>
      <c r="CV6" s="423"/>
      <c r="CW6" s="423"/>
      <c r="CX6" s="423"/>
      <c r="CY6" s="423"/>
      <c r="CZ6" s="423"/>
      <c r="DA6" s="424"/>
      <c r="DB6" s="422">
        <v>95.2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29762</v>
      </c>
      <c r="BO7" s="386"/>
      <c r="BP7" s="386"/>
      <c r="BQ7" s="386"/>
      <c r="BR7" s="386"/>
      <c r="BS7" s="386"/>
      <c r="BT7" s="386"/>
      <c r="BU7" s="387"/>
      <c r="BV7" s="385">
        <v>36355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1240679</v>
      </c>
      <c r="CU7" s="386"/>
      <c r="CV7" s="386"/>
      <c r="CW7" s="386"/>
      <c r="CX7" s="386"/>
      <c r="CY7" s="386"/>
      <c r="CZ7" s="386"/>
      <c r="DA7" s="387"/>
      <c r="DB7" s="385">
        <v>1261695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111570</v>
      </c>
      <c r="BO8" s="386"/>
      <c r="BP8" s="386"/>
      <c r="BQ8" s="386"/>
      <c r="BR8" s="386"/>
      <c r="BS8" s="386"/>
      <c r="BT8" s="386"/>
      <c r="BU8" s="387"/>
      <c r="BV8" s="385">
        <v>78804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1895</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32766</v>
      </c>
      <c r="BO9" s="386"/>
      <c r="BP9" s="386"/>
      <c r="BQ9" s="386"/>
      <c r="BR9" s="386"/>
      <c r="BS9" s="386"/>
      <c r="BT9" s="386"/>
      <c r="BU9" s="387"/>
      <c r="BV9" s="385">
        <v>-46592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29.1</v>
      </c>
      <c r="CU9" s="383"/>
      <c r="CV9" s="383"/>
      <c r="CW9" s="383"/>
      <c r="CX9" s="383"/>
      <c r="CY9" s="383"/>
      <c r="CZ9" s="383"/>
      <c r="DA9" s="384"/>
      <c r="DB9" s="382">
        <v>33.6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2193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503</v>
      </c>
      <c r="BO10" s="386"/>
      <c r="BP10" s="386"/>
      <c r="BQ10" s="386"/>
      <c r="BR10" s="386"/>
      <c r="BS10" s="386"/>
      <c r="BT10" s="386"/>
      <c r="BU10" s="387"/>
      <c r="BV10" s="385">
        <v>423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98361</v>
      </c>
      <c r="BO11" s="386"/>
      <c r="BP11" s="386"/>
      <c r="BQ11" s="386"/>
      <c r="BR11" s="386"/>
      <c r="BS11" s="386"/>
      <c r="BT11" s="386"/>
      <c r="BU11" s="387"/>
      <c r="BV11" s="385">
        <v>142213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1622</v>
      </c>
      <c r="S13" s="467"/>
      <c r="T13" s="467"/>
      <c r="U13" s="467"/>
      <c r="V13" s="468"/>
      <c r="W13" s="401" t="s">
        <v>124</v>
      </c>
      <c r="X13" s="402"/>
      <c r="Y13" s="402"/>
      <c r="Z13" s="402"/>
      <c r="AA13" s="402"/>
      <c r="AB13" s="392"/>
      <c r="AC13" s="436">
        <v>152</v>
      </c>
      <c r="AD13" s="437"/>
      <c r="AE13" s="437"/>
      <c r="AF13" s="437"/>
      <c r="AG13" s="476"/>
      <c r="AH13" s="436">
        <v>185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131630</v>
      </c>
      <c r="BO13" s="386"/>
      <c r="BP13" s="386"/>
      <c r="BQ13" s="386"/>
      <c r="BR13" s="386"/>
      <c r="BS13" s="386"/>
      <c r="BT13" s="386"/>
      <c r="BU13" s="387"/>
      <c r="BV13" s="385">
        <v>96044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14.5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1721</v>
      </c>
      <c r="S14" s="467"/>
      <c r="T14" s="467"/>
      <c r="U14" s="467"/>
      <c r="V14" s="468"/>
      <c r="W14" s="375"/>
      <c r="X14" s="376"/>
      <c r="Y14" s="376"/>
      <c r="Z14" s="376"/>
      <c r="AA14" s="376"/>
      <c r="AB14" s="365"/>
      <c r="AC14" s="469">
        <v>17.5</v>
      </c>
      <c r="AD14" s="470"/>
      <c r="AE14" s="470"/>
      <c r="AF14" s="470"/>
      <c r="AG14" s="471"/>
      <c r="AH14" s="469">
        <v>17.8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1705</v>
      </c>
      <c r="S15" s="467"/>
      <c r="T15" s="467"/>
      <c r="U15" s="467"/>
      <c r="V15" s="468"/>
      <c r="W15" s="401" t="s">
        <v>131</v>
      </c>
      <c r="X15" s="402"/>
      <c r="Y15" s="402"/>
      <c r="Z15" s="402"/>
      <c r="AA15" s="402"/>
      <c r="AB15" s="392"/>
      <c r="AC15" s="436">
        <v>212</v>
      </c>
      <c r="AD15" s="437"/>
      <c r="AE15" s="437"/>
      <c r="AF15" s="437"/>
      <c r="AG15" s="476"/>
      <c r="AH15" s="436">
        <v>275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142727</v>
      </c>
      <c r="BO15" s="349"/>
      <c r="BP15" s="349"/>
      <c r="BQ15" s="349"/>
      <c r="BR15" s="349"/>
      <c r="BS15" s="349"/>
      <c r="BT15" s="349"/>
      <c r="BU15" s="350"/>
      <c r="BV15" s="348">
        <v>141532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24.4</v>
      </c>
      <c r="AD16" s="470"/>
      <c r="AE16" s="470"/>
      <c r="AF16" s="470"/>
      <c r="AG16" s="471"/>
      <c r="AH16" s="469">
        <v>26.5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1145581</v>
      </c>
      <c r="BO16" s="386"/>
      <c r="BP16" s="386"/>
      <c r="BQ16" s="386"/>
      <c r="BR16" s="386"/>
      <c r="BS16" s="386"/>
      <c r="BT16" s="386"/>
      <c r="BU16" s="387"/>
      <c r="BV16" s="385">
        <v>1163954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505</v>
      </c>
      <c r="AD17" s="437"/>
      <c r="AE17" s="437"/>
      <c r="AF17" s="437"/>
      <c r="AG17" s="476"/>
      <c r="AH17" s="436">
        <v>573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175735</v>
      </c>
      <c r="BO17" s="386"/>
      <c r="BP17" s="386"/>
      <c r="BQ17" s="386"/>
      <c r="BR17" s="386"/>
      <c r="BS17" s="386"/>
      <c r="BT17" s="386"/>
      <c r="BU17" s="387"/>
      <c r="BV17" s="385">
        <v>175748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47.76</v>
      </c>
      <c r="M18" s="498"/>
      <c r="N18" s="498"/>
      <c r="O18" s="498"/>
      <c r="P18" s="498"/>
      <c r="Q18" s="498"/>
      <c r="R18" s="499"/>
      <c r="S18" s="499"/>
      <c r="T18" s="499"/>
      <c r="U18" s="499"/>
      <c r="V18" s="500"/>
      <c r="W18" s="403"/>
      <c r="X18" s="404"/>
      <c r="Y18" s="404"/>
      <c r="Z18" s="404"/>
      <c r="AA18" s="404"/>
      <c r="AB18" s="395"/>
      <c r="AC18" s="501">
        <v>58.1</v>
      </c>
      <c r="AD18" s="502"/>
      <c r="AE18" s="502"/>
      <c r="AF18" s="502"/>
      <c r="AG18" s="503"/>
      <c r="AH18" s="501">
        <v>55.2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1134537</v>
      </c>
      <c r="BO18" s="386"/>
      <c r="BP18" s="386"/>
      <c r="BQ18" s="386"/>
      <c r="BR18" s="386"/>
      <c r="BS18" s="386"/>
      <c r="BT18" s="386"/>
      <c r="BU18" s="387"/>
      <c r="BV18" s="385">
        <v>1147907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1664059</v>
      </c>
      <c r="BO19" s="386"/>
      <c r="BP19" s="386"/>
      <c r="BQ19" s="386"/>
      <c r="BR19" s="386"/>
      <c r="BS19" s="386"/>
      <c r="BT19" s="386"/>
      <c r="BU19" s="387"/>
      <c r="BV19" s="385">
        <v>1738303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675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2234180</v>
      </c>
      <c r="BO23" s="386"/>
      <c r="BP23" s="386"/>
      <c r="BQ23" s="386"/>
      <c r="BR23" s="386"/>
      <c r="BS23" s="386"/>
      <c r="BT23" s="386"/>
      <c r="BU23" s="387"/>
      <c r="BV23" s="385">
        <v>2543151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6120</v>
      </c>
      <c r="R24" s="437"/>
      <c r="S24" s="437"/>
      <c r="T24" s="437"/>
      <c r="U24" s="437"/>
      <c r="V24" s="476"/>
      <c r="W24" s="531"/>
      <c r="X24" s="519"/>
      <c r="Y24" s="520"/>
      <c r="Z24" s="435" t="s">
        <v>154</v>
      </c>
      <c r="AA24" s="415"/>
      <c r="AB24" s="415"/>
      <c r="AC24" s="415"/>
      <c r="AD24" s="415"/>
      <c r="AE24" s="415"/>
      <c r="AF24" s="415"/>
      <c r="AG24" s="416"/>
      <c r="AH24" s="436">
        <v>38</v>
      </c>
      <c r="AI24" s="437"/>
      <c r="AJ24" s="437"/>
      <c r="AK24" s="437"/>
      <c r="AL24" s="476"/>
      <c r="AM24" s="436">
        <v>114190</v>
      </c>
      <c r="AN24" s="437"/>
      <c r="AO24" s="437"/>
      <c r="AP24" s="437"/>
      <c r="AQ24" s="437"/>
      <c r="AR24" s="476"/>
      <c r="AS24" s="436">
        <v>3005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1802682</v>
      </c>
      <c r="BO24" s="386"/>
      <c r="BP24" s="386"/>
      <c r="BQ24" s="386"/>
      <c r="BR24" s="386"/>
      <c r="BS24" s="386"/>
      <c r="BT24" s="386"/>
      <c r="BU24" s="387"/>
      <c r="BV24" s="385">
        <v>2079271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5220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17076</v>
      </c>
      <c r="BO25" s="349"/>
      <c r="BP25" s="349"/>
      <c r="BQ25" s="349"/>
      <c r="BR25" s="349"/>
      <c r="BS25" s="349"/>
      <c r="BT25" s="349"/>
      <c r="BU25" s="350"/>
      <c r="BV25" s="348">
        <v>7195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4320</v>
      </c>
      <c r="R26" s="437"/>
      <c r="S26" s="437"/>
      <c r="T26" s="437"/>
      <c r="U26" s="437"/>
      <c r="V26" s="476"/>
      <c r="W26" s="531"/>
      <c r="X26" s="519"/>
      <c r="Y26" s="520"/>
      <c r="Z26" s="435" t="s">
        <v>160</v>
      </c>
      <c r="AA26" s="555"/>
      <c r="AB26" s="555"/>
      <c r="AC26" s="555"/>
      <c r="AD26" s="555"/>
      <c r="AE26" s="555"/>
      <c r="AF26" s="555"/>
      <c r="AG26" s="556"/>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2100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1660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678056</v>
      </c>
      <c r="BO28" s="349"/>
      <c r="BP28" s="349"/>
      <c r="BQ28" s="349"/>
      <c r="BR28" s="349"/>
      <c r="BS28" s="349"/>
      <c r="BT28" s="349"/>
      <c r="BU28" s="350"/>
      <c r="BV28" s="348">
        <v>677553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1580</v>
      </c>
      <c r="R29" s="437"/>
      <c r="S29" s="437"/>
      <c r="T29" s="437"/>
      <c r="U29" s="437"/>
      <c r="V29" s="476"/>
      <c r="W29" s="532"/>
      <c r="X29" s="533"/>
      <c r="Y29" s="534"/>
      <c r="Z29" s="435" t="s">
        <v>171</v>
      </c>
      <c r="AA29" s="415"/>
      <c r="AB29" s="415"/>
      <c r="AC29" s="415"/>
      <c r="AD29" s="415"/>
      <c r="AE29" s="415"/>
      <c r="AF29" s="415"/>
      <c r="AG29" s="416"/>
      <c r="AH29" s="436">
        <v>38</v>
      </c>
      <c r="AI29" s="437"/>
      <c r="AJ29" s="437"/>
      <c r="AK29" s="437"/>
      <c r="AL29" s="476"/>
      <c r="AM29" s="436">
        <v>114190</v>
      </c>
      <c r="AN29" s="437"/>
      <c r="AO29" s="437"/>
      <c r="AP29" s="437"/>
      <c r="AQ29" s="437"/>
      <c r="AR29" s="476"/>
      <c r="AS29" s="436">
        <v>3005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166377</v>
      </c>
      <c r="BO29" s="386"/>
      <c r="BP29" s="386"/>
      <c r="BQ29" s="386"/>
      <c r="BR29" s="386"/>
      <c r="BS29" s="386"/>
      <c r="BT29" s="386"/>
      <c r="BU29" s="387"/>
      <c r="BV29" s="385">
        <v>100769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94.5</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174</v>
      </c>
      <c r="BD30" s="550"/>
      <c r="BE30" s="550"/>
      <c r="BF30" s="550"/>
      <c r="BG30" s="550"/>
      <c r="BH30" s="550"/>
      <c r="BI30" s="550"/>
      <c r="BJ30" s="550"/>
      <c r="BK30" s="550"/>
      <c r="BL30" s="550"/>
      <c r="BM30" s="551"/>
      <c r="BN30" s="552">
        <v>438467</v>
      </c>
      <c r="BO30" s="553"/>
      <c r="BP30" s="553"/>
      <c r="BQ30" s="553"/>
      <c r="BR30" s="553"/>
      <c r="BS30" s="553"/>
      <c r="BT30" s="553"/>
      <c r="BU30" s="554"/>
      <c r="BV30" s="552">
        <v>470747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t="str">
        <f>IF(BY34="","",MAX(C34:D43,U34:V43,AM34:AN43,BE34:BF43)+1)</f>
        <v/>
      </c>
      <c r="BX34" s="566"/>
      <c r="BY34" s="567" t="str">
        <f>IF('各会計、関係団体の財政状況及び健全化判断比率'!B68="","",'各会計、関係団体の財政状況及び健全化判断比率'!B68)</f>
        <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国民健康保険特別会計(直診勘定）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3360</v>
      </c>
      <c r="J41" s="83">
        <v>2931</v>
      </c>
      <c r="K41" s="83">
        <v>2804</v>
      </c>
      <c r="L41" s="83">
        <v>2543</v>
      </c>
      <c r="M41" s="84">
        <v>2234</v>
      </c>
    </row>
    <row r="42" spans="2:13" ht="27.75" customHeight="1">
      <c r="B42" s="1171"/>
      <c r="C42" s="1172"/>
      <c r="D42" s="85"/>
      <c r="E42" s="1177" t="s">
        <v>26</v>
      </c>
      <c r="F42" s="1177"/>
      <c r="G42" s="1177"/>
      <c r="H42" s="1178"/>
      <c r="I42" s="86" t="s">
        <v>476</v>
      </c>
      <c r="J42" s="87" t="s">
        <v>476</v>
      </c>
      <c r="K42" s="87">
        <v>3</v>
      </c>
      <c r="L42" s="87" t="s">
        <v>476</v>
      </c>
      <c r="M42" s="88" t="s">
        <v>476</v>
      </c>
    </row>
    <row r="43" spans="2:13" ht="27.75" customHeight="1">
      <c r="B43" s="1171"/>
      <c r="C43" s="1172"/>
      <c r="D43" s="85"/>
      <c r="E43" s="1177" t="s">
        <v>27</v>
      </c>
      <c r="F43" s="1177"/>
      <c r="G43" s="1177"/>
      <c r="H43" s="1178"/>
      <c r="I43" s="86">
        <v>158</v>
      </c>
      <c r="J43" s="87">
        <v>166</v>
      </c>
      <c r="K43" s="87">
        <v>254</v>
      </c>
      <c r="L43" s="87">
        <v>292</v>
      </c>
      <c r="M43" s="88">
        <v>344</v>
      </c>
    </row>
    <row r="44" spans="2:13" ht="27.75" customHeight="1">
      <c r="B44" s="1171"/>
      <c r="C44" s="1172"/>
      <c r="D44" s="85"/>
      <c r="E44" s="1177" t="s">
        <v>28</v>
      </c>
      <c r="F44" s="1177"/>
      <c r="G44" s="1177"/>
      <c r="H44" s="1178"/>
      <c r="I44" s="86">
        <v>6</v>
      </c>
      <c r="J44" s="87">
        <v>5</v>
      </c>
      <c r="K44" s="87">
        <v>5</v>
      </c>
      <c r="L44" s="87">
        <v>5</v>
      </c>
      <c r="M44" s="88">
        <v>15</v>
      </c>
    </row>
    <row r="45" spans="2:13" ht="27.75" customHeight="1">
      <c r="B45" s="1171"/>
      <c r="C45" s="1172"/>
      <c r="D45" s="85"/>
      <c r="E45" s="1177" t="s">
        <v>29</v>
      </c>
      <c r="F45" s="1177"/>
      <c r="G45" s="1177"/>
      <c r="H45" s="1178"/>
      <c r="I45" s="86">
        <v>554</v>
      </c>
      <c r="J45" s="87">
        <v>577</v>
      </c>
      <c r="K45" s="87">
        <v>571</v>
      </c>
      <c r="L45" s="87">
        <v>268</v>
      </c>
      <c r="M45" s="88">
        <v>491</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1062</v>
      </c>
      <c r="J49" s="87">
        <v>1221</v>
      </c>
      <c r="K49" s="87">
        <v>1357</v>
      </c>
      <c r="L49" s="87">
        <v>1325</v>
      </c>
      <c r="M49" s="88">
        <v>1306</v>
      </c>
    </row>
    <row r="50" spans="2:13" ht="27.75" customHeight="1">
      <c r="B50" s="1171"/>
      <c r="C50" s="1172"/>
      <c r="D50" s="85"/>
      <c r="E50" s="1177" t="s">
        <v>35</v>
      </c>
      <c r="F50" s="1177"/>
      <c r="G50" s="1177"/>
      <c r="H50" s="1178"/>
      <c r="I50" s="86">
        <v>60</v>
      </c>
      <c r="J50" s="87">
        <v>33</v>
      </c>
      <c r="K50" s="87">
        <v>19</v>
      </c>
      <c r="L50" s="87">
        <v>14</v>
      </c>
      <c r="M50" s="88">
        <v>21</v>
      </c>
    </row>
    <row r="51" spans="2:13" ht="27.75" customHeight="1">
      <c r="B51" s="1173"/>
      <c r="C51" s="1174"/>
      <c r="D51" s="85"/>
      <c r="E51" s="1177" t="s">
        <v>36</v>
      </c>
      <c r="F51" s="1177"/>
      <c r="G51" s="1177"/>
      <c r="H51" s="1178"/>
      <c r="I51" s="86">
        <v>2534</v>
      </c>
      <c r="J51" s="87">
        <v>2292</v>
      </c>
      <c r="K51" s="87">
        <v>2217</v>
      </c>
      <c r="L51" s="87">
        <v>2258</v>
      </c>
      <c r="M51" s="88">
        <v>2081</v>
      </c>
    </row>
    <row r="52" spans="2:13" ht="27.75" customHeight="1" thickBot="1">
      <c r="B52" s="1181" t="s">
        <v>37</v>
      </c>
      <c r="C52" s="1182"/>
      <c r="D52" s="90"/>
      <c r="E52" s="1183" t="s">
        <v>38</v>
      </c>
      <c r="F52" s="1183"/>
      <c r="G52" s="1183"/>
      <c r="H52" s="1184"/>
      <c r="I52" s="91">
        <v>422</v>
      </c>
      <c r="J52" s="92">
        <v>133</v>
      </c>
      <c r="K52" s="92">
        <v>44</v>
      </c>
      <c r="L52" s="92">
        <v>-489</v>
      </c>
      <c r="M52" s="93">
        <v>-324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102415</v>
      </c>
      <c r="E3" s="116"/>
      <c r="F3" s="117">
        <v>325581</v>
      </c>
      <c r="G3" s="118"/>
      <c r="H3" s="119"/>
    </row>
    <row r="4" spans="1:8">
      <c r="A4" s="120"/>
      <c r="B4" s="121"/>
      <c r="C4" s="122"/>
      <c r="D4" s="123">
        <v>85582</v>
      </c>
      <c r="E4" s="124"/>
      <c r="F4" s="125">
        <v>165116</v>
      </c>
      <c r="G4" s="126"/>
      <c r="H4" s="127"/>
    </row>
    <row r="5" spans="1:8">
      <c r="A5" s="108" t="s">
        <v>509</v>
      </c>
      <c r="B5" s="113"/>
      <c r="C5" s="114"/>
      <c r="D5" s="115">
        <v>117019</v>
      </c>
      <c r="E5" s="116"/>
      <c r="F5" s="117">
        <v>203567</v>
      </c>
      <c r="G5" s="118"/>
      <c r="H5" s="119"/>
    </row>
    <row r="6" spans="1:8">
      <c r="A6" s="120"/>
      <c r="B6" s="121"/>
      <c r="C6" s="122"/>
      <c r="D6" s="123">
        <v>98008</v>
      </c>
      <c r="E6" s="124"/>
      <c r="F6" s="125">
        <v>121137</v>
      </c>
      <c r="G6" s="126"/>
      <c r="H6" s="127"/>
    </row>
    <row r="7" spans="1:8">
      <c r="A7" s="108" t="s">
        <v>510</v>
      </c>
      <c r="B7" s="113"/>
      <c r="C7" s="114"/>
      <c r="D7" s="115">
        <v>261282</v>
      </c>
      <c r="E7" s="116"/>
      <c r="F7" s="117">
        <v>185018</v>
      </c>
      <c r="G7" s="118"/>
      <c r="H7" s="119"/>
    </row>
    <row r="8" spans="1:8">
      <c r="A8" s="120"/>
      <c r="B8" s="121"/>
      <c r="C8" s="122"/>
      <c r="D8" s="123">
        <v>69615</v>
      </c>
      <c r="E8" s="124"/>
      <c r="F8" s="125">
        <v>95064</v>
      </c>
      <c r="G8" s="126"/>
      <c r="H8" s="127"/>
    </row>
    <row r="9" spans="1:8">
      <c r="A9" s="108" t="s">
        <v>511</v>
      </c>
      <c r="B9" s="113"/>
      <c r="C9" s="114"/>
      <c r="D9" s="115">
        <v>342252</v>
      </c>
      <c r="E9" s="116"/>
      <c r="F9" s="117">
        <v>238802</v>
      </c>
      <c r="G9" s="118"/>
      <c r="H9" s="119"/>
    </row>
    <row r="10" spans="1:8">
      <c r="A10" s="120"/>
      <c r="B10" s="121"/>
      <c r="C10" s="122"/>
      <c r="D10" s="123">
        <v>150723</v>
      </c>
      <c r="E10" s="124"/>
      <c r="F10" s="125">
        <v>128562</v>
      </c>
      <c r="G10" s="126"/>
      <c r="H10" s="127"/>
    </row>
    <row r="11" spans="1:8">
      <c r="A11" s="108" t="s">
        <v>512</v>
      </c>
      <c r="B11" s="113"/>
      <c r="C11" s="114"/>
      <c r="D11" s="115">
        <v>164140</v>
      </c>
      <c r="E11" s="116"/>
      <c r="F11" s="117">
        <v>288550</v>
      </c>
      <c r="G11" s="118"/>
      <c r="H11" s="119"/>
    </row>
    <row r="12" spans="1:8">
      <c r="A12" s="120"/>
      <c r="B12" s="121"/>
      <c r="C12" s="128"/>
      <c r="D12" s="123">
        <v>81397</v>
      </c>
      <c r="E12" s="124"/>
      <c r="F12" s="125">
        <v>141525</v>
      </c>
      <c r="G12" s="126"/>
      <c r="H12" s="127"/>
    </row>
    <row r="13" spans="1:8">
      <c r="A13" s="108"/>
      <c r="B13" s="113"/>
      <c r="C13" s="129"/>
      <c r="D13" s="130">
        <v>197422</v>
      </c>
      <c r="E13" s="131"/>
      <c r="F13" s="132">
        <v>248304</v>
      </c>
      <c r="G13" s="133"/>
      <c r="H13" s="119"/>
    </row>
    <row r="14" spans="1:8">
      <c r="A14" s="120"/>
      <c r="B14" s="121"/>
      <c r="C14" s="122"/>
      <c r="D14" s="123">
        <v>97065</v>
      </c>
      <c r="E14" s="124"/>
      <c r="F14" s="125">
        <v>130281</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23.21</v>
      </c>
      <c r="C19" s="134">
        <f>ROUND(VALUE(SUBSTITUTE(実質収支比率等に係る経年分析!G$48,"▲","-")),2)</f>
        <v>11.24</v>
      </c>
      <c r="D19" s="134">
        <f>ROUND(VALUE(SUBSTITUTE(実質収支比率等に係る経年分析!H$48,"▲","-")),2)</f>
        <v>9.73</v>
      </c>
      <c r="E19" s="134">
        <f>ROUND(VALUE(SUBSTITUTE(実質収支比率等に係る経年分析!I$48,"▲","-")),2)</f>
        <v>6.25</v>
      </c>
      <c r="F19" s="134">
        <f>ROUND(VALUE(SUBSTITUTE(実質収支比率等に係る経年分析!J$48,"▲","-")),2)</f>
        <v>8.99</v>
      </c>
    </row>
    <row r="20" spans="1:11">
      <c r="A20" s="134" t="s">
        <v>43</v>
      </c>
      <c r="B20" s="134">
        <f>ROUND(VALUE(SUBSTITUTE(実質収支比率等に係る経年分析!F$47,"▲","-")),2)</f>
        <v>38.07</v>
      </c>
      <c r="C20" s="134">
        <f>ROUND(VALUE(SUBSTITUTE(実質収支比率等に係る経年分析!G$47,"▲","-")),2)</f>
        <v>50.05</v>
      </c>
      <c r="D20" s="134">
        <f>ROUND(VALUE(SUBSTITUTE(実質収支比率等に係る経年分析!H$47,"▲","-")),2)</f>
        <v>52.52</v>
      </c>
      <c r="E20" s="134">
        <f>ROUND(VALUE(SUBSTITUTE(実質収支比率等に係る経年分析!I$47,"▲","-")),2)</f>
        <v>53.7</v>
      </c>
      <c r="F20" s="134">
        <f>ROUND(VALUE(SUBSTITUTE(実質収支比率等に係る経年分析!J$47,"▲","-")),2)</f>
        <v>54.65</v>
      </c>
    </row>
    <row r="21" spans="1:11">
      <c r="A21" s="134" t="s">
        <v>44</v>
      </c>
      <c r="B21" s="134">
        <f>IF(ISNUMBER(VALUE(SUBSTITUTE(実質収支比率等に係る経年分析!F$49,"▲","-"))),ROUND(VALUE(SUBSTITUTE(実質収支比率等に係る経年分析!F$49,"▲","-")),2),NA())</f>
        <v>19.100000000000001</v>
      </c>
      <c r="C21" s="134">
        <f>IF(ISNUMBER(VALUE(SUBSTITUTE(実質収支比率等に係る経年分析!G$49,"▲","-"))),ROUND(VALUE(SUBSTITUTE(実質収支比率等に係る経年分析!G$49,"▲","-")),2),NA())</f>
        <v>2.2599999999999998</v>
      </c>
      <c r="D21" s="134">
        <f>IF(ISNUMBER(VALUE(SUBSTITUTE(実質収支比率等に係る経年分析!H$49,"▲","-"))),ROUND(VALUE(SUBSTITUTE(実質収支比率等に係る経年分析!H$49,"▲","-")),2),NA())</f>
        <v>1.6</v>
      </c>
      <c r="E21" s="134">
        <f>IF(ISNUMBER(VALUE(SUBSTITUTE(実質収支比率等に係る経年分析!I$49,"▲","-"))),ROUND(VALUE(SUBSTITUTE(実質収支比率等に係る経年分析!I$49,"▲","-")),2),NA())</f>
        <v>7.61</v>
      </c>
      <c r="F21" s="134">
        <f>IF(ISNUMBER(VALUE(SUBSTITUTE(実質収支比率等に係る経年分析!J$49,"▲","-"))),ROUND(VALUE(SUBSTITUTE(実質収支比率等に係る経年分析!J$49,"▲","-")),2),NA())</f>
        <v>10.61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1.93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0.57999999999999996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f>IF(ROUND(VALUE(SUBSTITUTE(連結実質赤字比率に係る赤字・黒字の構成分析!I$37,"▲", "-")), 2) &lt; 0, ABS(ROUND(VALUE(SUBSTITUTE(連結実質赤字比率に係る赤字・黒字の構成分析!I$37,"▲", "-")), 2)), NA())</f>
        <v>0.04</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15.26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17.53</v>
      </c>
    </row>
    <row r="35" spans="1:16">
      <c r="A35" s="135" t="str">
        <f>IF(連結実質赤字比率に係る赤字・黒字の構成分析!C$35="",NA(),連結実質赤字比率に係る赤字・黒字の構成分析!C$35)</f>
        <v>国民健康保険特別会計(直診勘定）</v>
      </c>
      <c r="B35" s="135">
        <f>IF(ROUND(VALUE(SUBSTITUTE(連結実質赤字比率に係る赤字・黒字の構成分析!F$35,"▲", "-")), 2) &lt; 0, ABS(ROUND(VALUE(SUBSTITUTE(連結実質赤字比率に係る赤字・黒字の構成分析!F$35,"▲", "-")), 2)), NA())</f>
        <v>3.31</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2.8</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2.31</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1.77</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1.38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8.33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9.0399999999999991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9.4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9.01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8.5399999999999991</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438</v>
      </c>
      <c r="E42" s="136"/>
      <c r="F42" s="136"/>
      <c r="G42" s="136">
        <f>'実質公債費比率（分子）の構造'!L$52</f>
        <v>408</v>
      </c>
      <c r="H42" s="136"/>
      <c r="I42" s="136"/>
      <c r="J42" s="136">
        <f>'実質公債費比率（分子）の構造'!M$52</f>
        <v>382</v>
      </c>
      <c r="K42" s="136"/>
      <c r="L42" s="136"/>
      <c r="M42" s="136">
        <f>'実質公債費比率（分子）の構造'!N$52</f>
        <v>360</v>
      </c>
      <c r="N42" s="136"/>
      <c r="O42" s="136"/>
      <c r="P42" s="136">
        <f>'実質公債費比率（分子）の構造'!O$52</f>
        <v>346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v>
      </c>
      <c r="C45" s="136"/>
      <c r="D45" s="136"/>
      <c r="E45" s="136">
        <f>'実質公債費比率（分子）の構造'!L$49</f>
        <v>2</v>
      </c>
      <c r="F45" s="136"/>
      <c r="G45" s="136"/>
      <c r="H45" s="136">
        <f>'実質公債費比率（分子）の構造'!M$49</f>
        <v>2</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31</v>
      </c>
      <c r="C46" s="136"/>
      <c r="D46" s="136"/>
      <c r="E46" s="136">
        <f>'実質公債費比率（分子）の構造'!L$48</f>
        <v>33</v>
      </c>
      <c r="F46" s="136"/>
      <c r="G46" s="136"/>
      <c r="H46" s="136">
        <f>'実質公債費比率（分子）の構造'!M$48</f>
        <v>28</v>
      </c>
      <c r="I46" s="136"/>
      <c r="J46" s="136"/>
      <c r="K46" s="136">
        <f>'実質公債費比率（分子）の構造'!N$48</f>
        <v>16</v>
      </c>
      <c r="L46" s="136"/>
      <c r="M46" s="136"/>
      <c r="N46" s="136">
        <f>'実質公債費比率（分子）の構造'!O$48</f>
        <v>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611</v>
      </c>
      <c r="C49" s="136"/>
      <c r="D49" s="136"/>
      <c r="E49" s="136">
        <f>'実質公債費比率（分子）の構造'!L$45</f>
        <v>540</v>
      </c>
      <c r="F49" s="136"/>
      <c r="G49" s="136"/>
      <c r="H49" s="136">
        <f>'実質公債費比率（分子）の構造'!M$45</f>
        <v>472</v>
      </c>
      <c r="I49" s="136"/>
      <c r="J49" s="136"/>
      <c r="K49" s="136">
        <f>'実質公債費比率（分子）の構造'!N$45</f>
        <v>461</v>
      </c>
      <c r="L49" s="136"/>
      <c r="M49" s="136"/>
      <c r="N49" s="136">
        <f>'実質公債費比率（分子）の構造'!O$45</f>
        <v>399</v>
      </c>
      <c r="O49" s="136"/>
      <c r="P49" s="136"/>
    </row>
    <row r="50" spans="1:16">
      <c r="A50" s="136" t="s">
        <v>59</v>
      </c>
      <c r="B50" s="136" t="e">
        <f>NA()</f>
        <v>#N/A</v>
      </c>
      <c r="C50" s="136">
        <f>IF(ISNUMBER('実質公債費比率（分子）の構造'!K$53),'実質公債費比率（分子）の構造'!K$53,NA())</f>
        <v>206</v>
      </c>
      <c r="D50" s="136" t="e">
        <f>NA()</f>
        <v>#N/A</v>
      </c>
      <c r="E50" s="136" t="e">
        <f>NA()</f>
        <v>#N/A</v>
      </c>
      <c r="F50" s="136">
        <f>IF(ISNUMBER('実質公債費比率（分子）の構造'!L$53),'実質公債費比率（分子）の構造'!L$53,NA())</f>
        <v>167</v>
      </c>
      <c r="G50" s="136" t="e">
        <f>NA()</f>
        <v>#N/A</v>
      </c>
      <c r="H50" s="136" t="e">
        <f>NA()</f>
        <v>#N/A</v>
      </c>
      <c r="I50" s="136">
        <f>IF(ISNUMBER('実質公債費比率（分子）の構造'!M$53),'実質公債費比率（分子）の構造'!M$53,NA())</f>
        <v>120</v>
      </c>
      <c r="J50" s="136" t="e">
        <f>NA()</f>
        <v>#N/A</v>
      </c>
      <c r="K50" s="136" t="e">
        <f>NA()</f>
        <v>#N/A</v>
      </c>
      <c r="L50" s="136">
        <f>IF(ISNUMBER('実質公債費比率（分子）の構造'!N$53),'実質公債費比率（分子）の構造'!N$53,NA())</f>
        <v>119</v>
      </c>
      <c r="M50" s="136" t="e">
        <f>NA()</f>
        <v>#N/A</v>
      </c>
      <c r="N50" s="136" t="e">
        <f>NA()</f>
        <v>#N/A</v>
      </c>
      <c r="O50" s="136">
        <f>IF(ISNUMBER('実質公債費比率（分子）の構造'!O$53),'実質公債費比率（分子）の構造'!O$53,NA())</f>
        <v>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2534</v>
      </c>
      <c r="E56" s="135"/>
      <c r="F56" s="135"/>
      <c r="G56" s="135">
        <f>'将来負担比率（分子）の構造'!J$51</f>
        <v>2292</v>
      </c>
      <c r="H56" s="135"/>
      <c r="I56" s="135"/>
      <c r="J56" s="135">
        <f>'将来負担比率（分子）の構造'!K$51</f>
        <v>2217</v>
      </c>
      <c r="K56" s="135"/>
      <c r="L56" s="135"/>
      <c r="M56" s="135">
        <f>'将来負担比率（分子）の構造'!L$51</f>
        <v>2258</v>
      </c>
      <c r="N56" s="135"/>
      <c r="O56" s="135"/>
      <c r="P56" s="135">
        <f>'将来負担比率（分子）の構造'!M$51</f>
        <v>2081</v>
      </c>
    </row>
    <row r="57" spans="1:16">
      <c r="A57" s="135" t="s">
        <v>35</v>
      </c>
      <c r="B57" s="135"/>
      <c r="C57" s="135"/>
      <c r="D57" s="135">
        <f>'将来負担比率（分子）の構造'!I$50</f>
        <v>60</v>
      </c>
      <c r="E57" s="135"/>
      <c r="F57" s="135"/>
      <c r="G57" s="135">
        <f>'将来負担比率（分子）の構造'!J$50</f>
        <v>33</v>
      </c>
      <c r="H57" s="135"/>
      <c r="I57" s="135"/>
      <c r="J57" s="135">
        <f>'将来負担比率（分子）の構造'!K$50</f>
        <v>19</v>
      </c>
      <c r="K57" s="135"/>
      <c r="L57" s="135"/>
      <c r="M57" s="135">
        <f>'将来負担比率（分子）の構造'!L$50</f>
        <v>14</v>
      </c>
      <c r="N57" s="135"/>
      <c r="O57" s="135"/>
      <c r="P57" s="135">
        <f>'将来負担比率（分子）の構造'!M$50</f>
        <v>21</v>
      </c>
    </row>
    <row r="58" spans="1:16">
      <c r="A58" s="135" t="s">
        <v>34</v>
      </c>
      <c r="B58" s="135"/>
      <c r="C58" s="135"/>
      <c r="D58" s="135">
        <f>'将来負担比率（分子）の構造'!I$49</f>
        <v>1062</v>
      </c>
      <c r="E58" s="135"/>
      <c r="F58" s="135"/>
      <c r="G58" s="135">
        <f>'将来負担比率（分子）の構造'!J$49</f>
        <v>1221</v>
      </c>
      <c r="H58" s="135"/>
      <c r="I58" s="135"/>
      <c r="J58" s="135">
        <f>'将来負担比率（分子）の構造'!K$49</f>
        <v>1357</v>
      </c>
      <c r="K58" s="135"/>
      <c r="L58" s="135"/>
      <c r="M58" s="135">
        <f>'将来負担比率（分子）の構造'!L$49</f>
        <v>1325</v>
      </c>
      <c r="N58" s="135"/>
      <c r="O58" s="135"/>
      <c r="P58" s="135">
        <f>'将来負担比率（分子）の構造'!M$49</f>
        <v>1306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554</v>
      </c>
      <c r="C62" s="135"/>
      <c r="D62" s="135"/>
      <c r="E62" s="135">
        <f>'将来負担比率（分子）の構造'!J$45</f>
        <v>577</v>
      </c>
      <c r="F62" s="135"/>
      <c r="G62" s="135"/>
      <c r="H62" s="135">
        <f>'将来負担比率（分子）の構造'!K$45</f>
        <v>571</v>
      </c>
      <c r="I62" s="135"/>
      <c r="J62" s="135"/>
      <c r="K62" s="135">
        <f>'将来負担比率（分子）の構造'!L$45</f>
        <v>268</v>
      </c>
      <c r="L62" s="135"/>
      <c r="M62" s="135"/>
      <c r="N62" s="135">
        <f>'将来負担比率（分子）の構造'!M$45</f>
        <v>491</v>
      </c>
      <c r="O62" s="135"/>
      <c r="P62" s="135"/>
    </row>
    <row r="63" spans="1:16">
      <c r="A63" s="135" t="s">
        <v>28</v>
      </c>
      <c r="B63" s="135">
        <f>'将来負担比率（分子）の構造'!I$44</f>
        <v>6</v>
      </c>
      <c r="C63" s="135"/>
      <c r="D63" s="135"/>
      <c r="E63" s="135">
        <f>'将来負担比率（分子）の構造'!J$44</f>
        <v>5</v>
      </c>
      <c r="F63" s="135"/>
      <c r="G63" s="135"/>
      <c r="H63" s="135">
        <f>'将来負担比率（分子）の構造'!K$44</f>
        <v>5</v>
      </c>
      <c r="I63" s="135"/>
      <c r="J63" s="135"/>
      <c r="K63" s="135">
        <f>'将来負担比率（分子）の構造'!L$44</f>
        <v>5</v>
      </c>
      <c r="L63" s="135"/>
      <c r="M63" s="135"/>
      <c r="N63" s="135">
        <f>'将来負担比率（分子）の構造'!M$44</f>
        <v>15</v>
      </c>
      <c r="O63" s="135"/>
      <c r="P63" s="135"/>
    </row>
    <row r="64" spans="1:16">
      <c r="A64" s="135" t="s">
        <v>27</v>
      </c>
      <c r="B64" s="135">
        <f>'将来負担比率（分子）の構造'!I$43</f>
        <v>158</v>
      </c>
      <c r="C64" s="135"/>
      <c r="D64" s="135"/>
      <c r="E64" s="135">
        <f>'将来負担比率（分子）の構造'!J$43</f>
        <v>166</v>
      </c>
      <c r="F64" s="135"/>
      <c r="G64" s="135"/>
      <c r="H64" s="135">
        <f>'将来負担比率（分子）の構造'!K$43</f>
        <v>254</v>
      </c>
      <c r="I64" s="135"/>
      <c r="J64" s="135"/>
      <c r="K64" s="135">
        <f>'将来負担比率（分子）の構造'!L$43</f>
        <v>292</v>
      </c>
      <c r="L64" s="135"/>
      <c r="M64" s="135"/>
      <c r="N64" s="135">
        <f>'将来負担比率（分子）の構造'!M$43</f>
        <v>344</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3</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3360</v>
      </c>
      <c r="C66" s="135"/>
      <c r="D66" s="135"/>
      <c r="E66" s="135">
        <f>'将来負担比率（分子）の構造'!J$41</f>
        <v>2931</v>
      </c>
      <c r="F66" s="135"/>
      <c r="G66" s="135"/>
      <c r="H66" s="135">
        <f>'将来負担比率（分子）の構造'!K$41</f>
        <v>2804</v>
      </c>
      <c r="I66" s="135"/>
      <c r="J66" s="135"/>
      <c r="K66" s="135">
        <f>'将来負担比率（分子）の構造'!L$41</f>
        <v>2543</v>
      </c>
      <c r="L66" s="135"/>
      <c r="M66" s="135"/>
      <c r="N66" s="135">
        <f>'将来負担比率（分子）の構造'!M$41</f>
        <v>2234</v>
      </c>
      <c r="O66" s="135"/>
      <c r="P66" s="135"/>
    </row>
    <row r="67" spans="1:16">
      <c r="A67" s="135" t="s">
        <v>63</v>
      </c>
      <c r="B67" s="135" t="e">
        <f>NA()</f>
        <v>#N/A</v>
      </c>
      <c r="C67" s="135">
        <f>IF(ISNUMBER('将来負担比率（分子）の構造'!I$52), IF('将来負担比率（分子）の構造'!I$52 &lt; 0, 0, '将来負担比率（分子）の構造'!I$52), NA())</f>
        <v>422</v>
      </c>
      <c r="D67" s="135" t="e">
        <f>NA()</f>
        <v>#N/A</v>
      </c>
      <c r="E67" s="135" t="e">
        <f>NA()</f>
        <v>#N/A</v>
      </c>
      <c r="F67" s="135">
        <f>IF(ISNUMBER('将来負担比率（分子）の構造'!J$52), IF('将来負担比率（分子）の構造'!J$52 &lt; 0, 0, '将来負担比率（分子）の構造'!J$52), NA())</f>
        <v>133</v>
      </c>
      <c r="G67" s="135" t="e">
        <f>NA()</f>
        <v>#N/A</v>
      </c>
      <c r="H67" s="135" t="e">
        <f>NA()</f>
        <v>#N/A</v>
      </c>
      <c r="I67" s="135">
        <f>IF(ISNUMBER('将来負担比率（分子）の構造'!K$52), IF('将来負担比率（分子）の構造'!K$52 &lt; 0, 0, '将来負担比率（分子）の構造'!K$52), NA())</f>
        <v>44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125400</v>
      </c>
      <c r="S5" s="583"/>
      <c r="T5" s="583"/>
      <c r="U5" s="583"/>
      <c r="V5" s="583"/>
      <c r="W5" s="583"/>
      <c r="X5" s="583"/>
      <c r="Y5" s="584"/>
      <c r="Z5" s="585">
        <v>5.9</v>
      </c>
      <c r="AA5" s="585"/>
      <c r="AB5" s="585"/>
      <c r="AC5" s="585"/>
      <c r="AD5" s="586">
        <v>125400</v>
      </c>
      <c r="AE5" s="586"/>
      <c r="AF5" s="586"/>
      <c r="AG5" s="586"/>
      <c r="AH5" s="586"/>
      <c r="AI5" s="586"/>
      <c r="AJ5" s="586"/>
      <c r="AK5" s="586"/>
      <c r="AL5" s="587">
        <v>10.6</v>
      </c>
      <c r="AM5" s="588"/>
      <c r="AN5" s="588"/>
      <c r="AO5" s="589"/>
      <c r="AP5" s="579" t="s">
        <v>209</v>
      </c>
      <c r="AQ5" s="580"/>
      <c r="AR5" s="580"/>
      <c r="AS5" s="580"/>
      <c r="AT5" s="580"/>
      <c r="AU5" s="580"/>
      <c r="AV5" s="580"/>
      <c r="AW5" s="580"/>
      <c r="AX5" s="580"/>
      <c r="AY5" s="580"/>
      <c r="AZ5" s="580"/>
      <c r="BA5" s="580"/>
      <c r="BB5" s="580"/>
      <c r="BC5" s="580"/>
      <c r="BD5" s="580"/>
      <c r="BE5" s="580"/>
      <c r="BF5" s="581"/>
      <c r="BG5" s="593">
        <v>125400</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22865</v>
      </c>
      <c r="S6" s="594"/>
      <c r="T6" s="594"/>
      <c r="U6" s="594"/>
      <c r="V6" s="594"/>
      <c r="W6" s="594"/>
      <c r="X6" s="594"/>
      <c r="Y6" s="595"/>
      <c r="Z6" s="596">
        <v>1.1000000000000001</v>
      </c>
      <c r="AA6" s="596"/>
      <c r="AB6" s="596"/>
      <c r="AC6" s="596"/>
      <c r="AD6" s="597">
        <v>22865</v>
      </c>
      <c r="AE6" s="597"/>
      <c r="AF6" s="597"/>
      <c r="AG6" s="597"/>
      <c r="AH6" s="597"/>
      <c r="AI6" s="597"/>
      <c r="AJ6" s="597"/>
      <c r="AK6" s="597"/>
      <c r="AL6" s="598">
        <v>1.9</v>
      </c>
      <c r="AM6" s="599"/>
      <c r="AN6" s="599"/>
      <c r="AO6" s="600"/>
      <c r="AP6" s="590" t="s">
        <v>215</v>
      </c>
      <c r="AQ6" s="591"/>
      <c r="AR6" s="591"/>
      <c r="AS6" s="591"/>
      <c r="AT6" s="591"/>
      <c r="AU6" s="591"/>
      <c r="AV6" s="591"/>
      <c r="AW6" s="591"/>
      <c r="AX6" s="591"/>
      <c r="AY6" s="591"/>
      <c r="AZ6" s="591"/>
      <c r="BA6" s="591"/>
      <c r="BB6" s="591"/>
      <c r="BC6" s="591"/>
      <c r="BD6" s="591"/>
      <c r="BE6" s="591"/>
      <c r="BF6" s="592"/>
      <c r="BG6" s="593">
        <v>125400</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36883</v>
      </c>
      <c r="CS6" s="594"/>
      <c r="CT6" s="594"/>
      <c r="CU6" s="594"/>
      <c r="CV6" s="594"/>
      <c r="CW6" s="594"/>
      <c r="CX6" s="594"/>
      <c r="CY6" s="595"/>
      <c r="CZ6" s="596">
        <v>1.9</v>
      </c>
      <c r="DA6" s="596"/>
      <c r="DB6" s="596"/>
      <c r="DC6" s="596"/>
      <c r="DD6" s="602" t="s">
        <v>216</v>
      </c>
      <c r="DE6" s="594"/>
      <c r="DF6" s="594"/>
      <c r="DG6" s="594"/>
      <c r="DH6" s="594"/>
      <c r="DI6" s="594"/>
      <c r="DJ6" s="594"/>
      <c r="DK6" s="594"/>
      <c r="DL6" s="594"/>
      <c r="DM6" s="594"/>
      <c r="DN6" s="594"/>
      <c r="DO6" s="594"/>
      <c r="DP6" s="595"/>
      <c r="DQ6" s="602">
        <v>36883</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430</v>
      </c>
      <c r="S7" s="594"/>
      <c r="T7" s="594"/>
      <c r="U7" s="594"/>
      <c r="V7" s="594"/>
      <c r="W7" s="594"/>
      <c r="X7" s="594"/>
      <c r="Y7" s="595"/>
      <c r="Z7" s="596">
        <v>0</v>
      </c>
      <c r="AA7" s="596"/>
      <c r="AB7" s="596"/>
      <c r="AC7" s="596"/>
      <c r="AD7" s="597">
        <v>430</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54939</v>
      </c>
      <c r="BH7" s="594"/>
      <c r="BI7" s="594"/>
      <c r="BJ7" s="594"/>
      <c r="BK7" s="594"/>
      <c r="BL7" s="594"/>
      <c r="BM7" s="594"/>
      <c r="BN7" s="595"/>
      <c r="BO7" s="596">
        <v>43.8</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405214</v>
      </c>
      <c r="CS7" s="594"/>
      <c r="CT7" s="594"/>
      <c r="CU7" s="594"/>
      <c r="CV7" s="594"/>
      <c r="CW7" s="594"/>
      <c r="CX7" s="594"/>
      <c r="CY7" s="595"/>
      <c r="CZ7" s="596">
        <v>20.399999999999999</v>
      </c>
      <c r="DA7" s="596"/>
      <c r="DB7" s="596"/>
      <c r="DC7" s="596"/>
      <c r="DD7" s="602">
        <v>16146</v>
      </c>
      <c r="DE7" s="594"/>
      <c r="DF7" s="594"/>
      <c r="DG7" s="594"/>
      <c r="DH7" s="594"/>
      <c r="DI7" s="594"/>
      <c r="DJ7" s="594"/>
      <c r="DK7" s="594"/>
      <c r="DL7" s="594"/>
      <c r="DM7" s="594"/>
      <c r="DN7" s="594"/>
      <c r="DO7" s="594"/>
      <c r="DP7" s="595"/>
      <c r="DQ7" s="602">
        <v>361579</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1906</v>
      </c>
      <c r="S8" s="594"/>
      <c r="T8" s="594"/>
      <c r="U8" s="594"/>
      <c r="V8" s="594"/>
      <c r="W8" s="594"/>
      <c r="X8" s="594"/>
      <c r="Y8" s="595"/>
      <c r="Z8" s="596">
        <v>0.1</v>
      </c>
      <c r="AA8" s="596"/>
      <c r="AB8" s="596"/>
      <c r="AC8" s="596"/>
      <c r="AD8" s="597">
        <v>1906</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2376</v>
      </c>
      <c r="BH8" s="594"/>
      <c r="BI8" s="594"/>
      <c r="BJ8" s="594"/>
      <c r="BK8" s="594"/>
      <c r="BL8" s="594"/>
      <c r="BM8" s="594"/>
      <c r="BN8" s="595"/>
      <c r="BO8" s="596">
        <v>1.9</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326485</v>
      </c>
      <c r="CS8" s="594"/>
      <c r="CT8" s="594"/>
      <c r="CU8" s="594"/>
      <c r="CV8" s="594"/>
      <c r="CW8" s="594"/>
      <c r="CX8" s="594"/>
      <c r="CY8" s="595"/>
      <c r="CZ8" s="596">
        <v>16.399999999999999</v>
      </c>
      <c r="DA8" s="596"/>
      <c r="DB8" s="596"/>
      <c r="DC8" s="596"/>
      <c r="DD8" s="602">
        <v>4410</v>
      </c>
      <c r="DE8" s="594"/>
      <c r="DF8" s="594"/>
      <c r="DG8" s="594"/>
      <c r="DH8" s="594"/>
      <c r="DI8" s="594"/>
      <c r="DJ8" s="594"/>
      <c r="DK8" s="594"/>
      <c r="DL8" s="594"/>
      <c r="DM8" s="594"/>
      <c r="DN8" s="594"/>
      <c r="DO8" s="594"/>
      <c r="DP8" s="595"/>
      <c r="DQ8" s="602">
        <v>226989</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1033</v>
      </c>
      <c r="S9" s="594"/>
      <c r="T9" s="594"/>
      <c r="U9" s="594"/>
      <c r="V9" s="594"/>
      <c r="W9" s="594"/>
      <c r="X9" s="594"/>
      <c r="Y9" s="595"/>
      <c r="Z9" s="596">
        <v>0</v>
      </c>
      <c r="AA9" s="596"/>
      <c r="AB9" s="596"/>
      <c r="AC9" s="596"/>
      <c r="AD9" s="597">
        <v>1033</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47684</v>
      </c>
      <c r="BH9" s="594"/>
      <c r="BI9" s="594"/>
      <c r="BJ9" s="594"/>
      <c r="BK9" s="594"/>
      <c r="BL9" s="594"/>
      <c r="BM9" s="594"/>
      <c r="BN9" s="595"/>
      <c r="BO9" s="596">
        <v>38</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118710</v>
      </c>
      <c r="CS9" s="594"/>
      <c r="CT9" s="594"/>
      <c r="CU9" s="594"/>
      <c r="CV9" s="594"/>
      <c r="CW9" s="594"/>
      <c r="CX9" s="594"/>
      <c r="CY9" s="595"/>
      <c r="CZ9" s="596">
        <v>6</v>
      </c>
      <c r="DA9" s="596"/>
      <c r="DB9" s="596"/>
      <c r="DC9" s="596"/>
      <c r="DD9" s="602">
        <v>486</v>
      </c>
      <c r="DE9" s="594"/>
      <c r="DF9" s="594"/>
      <c r="DG9" s="594"/>
      <c r="DH9" s="594"/>
      <c r="DI9" s="594"/>
      <c r="DJ9" s="594"/>
      <c r="DK9" s="594"/>
      <c r="DL9" s="594"/>
      <c r="DM9" s="594"/>
      <c r="DN9" s="594"/>
      <c r="DO9" s="594"/>
      <c r="DP9" s="595"/>
      <c r="DQ9" s="602">
        <v>95169</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18453</v>
      </c>
      <c r="S10" s="594"/>
      <c r="T10" s="594"/>
      <c r="U10" s="594"/>
      <c r="V10" s="594"/>
      <c r="W10" s="594"/>
      <c r="X10" s="594"/>
      <c r="Y10" s="595"/>
      <c r="Z10" s="596">
        <v>0.9</v>
      </c>
      <c r="AA10" s="596"/>
      <c r="AB10" s="596"/>
      <c r="AC10" s="596"/>
      <c r="AD10" s="597">
        <v>18453</v>
      </c>
      <c r="AE10" s="597"/>
      <c r="AF10" s="597"/>
      <c r="AG10" s="597"/>
      <c r="AH10" s="597"/>
      <c r="AI10" s="597"/>
      <c r="AJ10" s="597"/>
      <c r="AK10" s="597"/>
      <c r="AL10" s="598">
        <v>1.6</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2535</v>
      </c>
      <c r="BH10" s="594"/>
      <c r="BI10" s="594"/>
      <c r="BJ10" s="594"/>
      <c r="BK10" s="594"/>
      <c r="BL10" s="594"/>
      <c r="BM10" s="594"/>
      <c r="BN10" s="595"/>
      <c r="BO10" s="596">
        <v>2</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t="s">
        <v>223</v>
      </c>
      <c r="CS10" s="594"/>
      <c r="CT10" s="594"/>
      <c r="CU10" s="594"/>
      <c r="CV10" s="594"/>
      <c r="CW10" s="594"/>
      <c r="CX10" s="594"/>
      <c r="CY10" s="595"/>
      <c r="CZ10" s="596" t="s">
        <v>223</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2344</v>
      </c>
      <c r="BH11" s="594"/>
      <c r="BI11" s="594"/>
      <c r="BJ11" s="594"/>
      <c r="BK11" s="594"/>
      <c r="BL11" s="594"/>
      <c r="BM11" s="594"/>
      <c r="BN11" s="595"/>
      <c r="BO11" s="596">
        <v>1.9</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222393</v>
      </c>
      <c r="CS11" s="594"/>
      <c r="CT11" s="594"/>
      <c r="CU11" s="594"/>
      <c r="CV11" s="594"/>
      <c r="CW11" s="594"/>
      <c r="CX11" s="594"/>
      <c r="CY11" s="595"/>
      <c r="CZ11" s="596">
        <v>11.2</v>
      </c>
      <c r="DA11" s="596"/>
      <c r="DB11" s="596"/>
      <c r="DC11" s="596"/>
      <c r="DD11" s="602">
        <v>115887</v>
      </c>
      <c r="DE11" s="594"/>
      <c r="DF11" s="594"/>
      <c r="DG11" s="594"/>
      <c r="DH11" s="594"/>
      <c r="DI11" s="594"/>
      <c r="DJ11" s="594"/>
      <c r="DK11" s="594"/>
      <c r="DL11" s="594"/>
      <c r="DM11" s="594"/>
      <c r="DN11" s="594"/>
      <c r="DO11" s="594"/>
      <c r="DP11" s="595"/>
      <c r="DQ11" s="602">
        <v>52097</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59139</v>
      </c>
      <c r="BH12" s="594"/>
      <c r="BI12" s="594"/>
      <c r="BJ12" s="594"/>
      <c r="BK12" s="594"/>
      <c r="BL12" s="594"/>
      <c r="BM12" s="594"/>
      <c r="BN12" s="595"/>
      <c r="BO12" s="596">
        <v>47.2</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49669</v>
      </c>
      <c r="CS12" s="594"/>
      <c r="CT12" s="594"/>
      <c r="CU12" s="594"/>
      <c r="CV12" s="594"/>
      <c r="CW12" s="594"/>
      <c r="CX12" s="594"/>
      <c r="CY12" s="595"/>
      <c r="CZ12" s="596">
        <v>2.5</v>
      </c>
      <c r="DA12" s="596"/>
      <c r="DB12" s="596"/>
      <c r="DC12" s="596"/>
      <c r="DD12" s="602">
        <v>25945</v>
      </c>
      <c r="DE12" s="594"/>
      <c r="DF12" s="594"/>
      <c r="DG12" s="594"/>
      <c r="DH12" s="594"/>
      <c r="DI12" s="594"/>
      <c r="DJ12" s="594"/>
      <c r="DK12" s="594"/>
      <c r="DL12" s="594"/>
      <c r="DM12" s="594"/>
      <c r="DN12" s="594"/>
      <c r="DO12" s="594"/>
      <c r="DP12" s="595"/>
      <c r="DQ12" s="602">
        <v>18771</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3007</v>
      </c>
      <c r="S13" s="594"/>
      <c r="T13" s="594"/>
      <c r="U13" s="594"/>
      <c r="V13" s="594"/>
      <c r="W13" s="594"/>
      <c r="X13" s="594"/>
      <c r="Y13" s="595"/>
      <c r="Z13" s="596">
        <v>0.1</v>
      </c>
      <c r="AA13" s="596"/>
      <c r="AB13" s="596"/>
      <c r="AC13" s="596"/>
      <c r="AD13" s="597">
        <v>3007</v>
      </c>
      <c r="AE13" s="597"/>
      <c r="AF13" s="597"/>
      <c r="AG13" s="597"/>
      <c r="AH13" s="597"/>
      <c r="AI13" s="597"/>
      <c r="AJ13" s="597"/>
      <c r="AK13" s="597"/>
      <c r="AL13" s="598">
        <v>0.3</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59045</v>
      </c>
      <c r="BH13" s="594"/>
      <c r="BI13" s="594"/>
      <c r="BJ13" s="594"/>
      <c r="BK13" s="594"/>
      <c r="BL13" s="594"/>
      <c r="BM13" s="594"/>
      <c r="BN13" s="595"/>
      <c r="BO13" s="596">
        <v>47.1</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95839</v>
      </c>
      <c r="CS13" s="594"/>
      <c r="CT13" s="594"/>
      <c r="CU13" s="594"/>
      <c r="CV13" s="594"/>
      <c r="CW13" s="594"/>
      <c r="CX13" s="594"/>
      <c r="CY13" s="595"/>
      <c r="CZ13" s="596">
        <v>4.8</v>
      </c>
      <c r="DA13" s="596"/>
      <c r="DB13" s="596"/>
      <c r="DC13" s="596"/>
      <c r="DD13" s="602">
        <v>70991</v>
      </c>
      <c r="DE13" s="594"/>
      <c r="DF13" s="594"/>
      <c r="DG13" s="594"/>
      <c r="DH13" s="594"/>
      <c r="DI13" s="594"/>
      <c r="DJ13" s="594"/>
      <c r="DK13" s="594"/>
      <c r="DL13" s="594"/>
      <c r="DM13" s="594"/>
      <c r="DN13" s="594"/>
      <c r="DO13" s="594"/>
      <c r="DP13" s="595"/>
      <c r="DQ13" s="602">
        <v>36804</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4949</v>
      </c>
      <c r="BH14" s="594"/>
      <c r="BI14" s="594"/>
      <c r="BJ14" s="594"/>
      <c r="BK14" s="594"/>
      <c r="BL14" s="594"/>
      <c r="BM14" s="594"/>
      <c r="BN14" s="595"/>
      <c r="BO14" s="596">
        <v>3.9</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100397</v>
      </c>
      <c r="CS14" s="594"/>
      <c r="CT14" s="594"/>
      <c r="CU14" s="594"/>
      <c r="CV14" s="594"/>
      <c r="CW14" s="594"/>
      <c r="CX14" s="594"/>
      <c r="CY14" s="595"/>
      <c r="CZ14" s="596">
        <v>5.0999999999999996</v>
      </c>
      <c r="DA14" s="596"/>
      <c r="DB14" s="596"/>
      <c r="DC14" s="596"/>
      <c r="DD14" s="602" t="s">
        <v>223</v>
      </c>
      <c r="DE14" s="594"/>
      <c r="DF14" s="594"/>
      <c r="DG14" s="594"/>
      <c r="DH14" s="594"/>
      <c r="DI14" s="594"/>
      <c r="DJ14" s="594"/>
      <c r="DK14" s="594"/>
      <c r="DL14" s="594"/>
      <c r="DM14" s="594"/>
      <c r="DN14" s="594"/>
      <c r="DO14" s="594"/>
      <c r="DP14" s="595"/>
      <c r="DQ14" s="602">
        <v>91811</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135</v>
      </c>
      <c r="S15" s="594"/>
      <c r="T15" s="594"/>
      <c r="U15" s="594"/>
      <c r="V15" s="594"/>
      <c r="W15" s="594"/>
      <c r="X15" s="594"/>
      <c r="Y15" s="595"/>
      <c r="Z15" s="596">
        <v>0</v>
      </c>
      <c r="AA15" s="596"/>
      <c r="AB15" s="596"/>
      <c r="AC15" s="596"/>
      <c r="AD15" s="597">
        <v>135</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6373</v>
      </c>
      <c r="BH15" s="594"/>
      <c r="BI15" s="594"/>
      <c r="BJ15" s="594"/>
      <c r="BK15" s="594"/>
      <c r="BL15" s="594"/>
      <c r="BM15" s="594"/>
      <c r="BN15" s="595"/>
      <c r="BO15" s="596">
        <v>5.0999999999999996</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135925</v>
      </c>
      <c r="CS15" s="594"/>
      <c r="CT15" s="594"/>
      <c r="CU15" s="594"/>
      <c r="CV15" s="594"/>
      <c r="CW15" s="594"/>
      <c r="CX15" s="594"/>
      <c r="CY15" s="595"/>
      <c r="CZ15" s="596">
        <v>6.8</v>
      </c>
      <c r="DA15" s="596"/>
      <c r="DB15" s="596"/>
      <c r="DC15" s="596"/>
      <c r="DD15" s="602">
        <v>34832</v>
      </c>
      <c r="DE15" s="594"/>
      <c r="DF15" s="594"/>
      <c r="DG15" s="594"/>
      <c r="DH15" s="594"/>
      <c r="DI15" s="594"/>
      <c r="DJ15" s="594"/>
      <c r="DK15" s="594"/>
      <c r="DL15" s="594"/>
      <c r="DM15" s="594"/>
      <c r="DN15" s="594"/>
      <c r="DO15" s="594"/>
      <c r="DP15" s="595"/>
      <c r="DQ15" s="602">
        <v>117333</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1171070</v>
      </c>
      <c r="S16" s="594"/>
      <c r="T16" s="594"/>
      <c r="U16" s="594"/>
      <c r="V16" s="594"/>
      <c r="W16" s="594"/>
      <c r="X16" s="594"/>
      <c r="Y16" s="595"/>
      <c r="Z16" s="596">
        <v>55</v>
      </c>
      <c r="AA16" s="596"/>
      <c r="AB16" s="596"/>
      <c r="AC16" s="596"/>
      <c r="AD16" s="597">
        <v>1002854</v>
      </c>
      <c r="AE16" s="597"/>
      <c r="AF16" s="597"/>
      <c r="AG16" s="597"/>
      <c r="AH16" s="597"/>
      <c r="AI16" s="597"/>
      <c r="AJ16" s="597"/>
      <c r="AK16" s="597"/>
      <c r="AL16" s="598">
        <v>84.9</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4875</v>
      </c>
      <c r="CS16" s="594"/>
      <c r="CT16" s="594"/>
      <c r="CU16" s="594"/>
      <c r="CV16" s="594"/>
      <c r="CW16" s="594"/>
      <c r="CX16" s="594"/>
      <c r="CY16" s="595"/>
      <c r="CZ16" s="596">
        <v>0.2</v>
      </c>
      <c r="DA16" s="596"/>
      <c r="DB16" s="596"/>
      <c r="DC16" s="596"/>
      <c r="DD16" s="602" t="s">
        <v>223</v>
      </c>
      <c r="DE16" s="594"/>
      <c r="DF16" s="594"/>
      <c r="DG16" s="594"/>
      <c r="DH16" s="594"/>
      <c r="DI16" s="594"/>
      <c r="DJ16" s="594"/>
      <c r="DK16" s="594"/>
      <c r="DL16" s="594"/>
      <c r="DM16" s="594"/>
      <c r="DN16" s="594"/>
      <c r="DO16" s="594"/>
      <c r="DP16" s="595"/>
      <c r="DQ16" s="602">
        <v>832</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1002854</v>
      </c>
      <c r="S17" s="594"/>
      <c r="T17" s="594"/>
      <c r="U17" s="594"/>
      <c r="V17" s="594"/>
      <c r="W17" s="594"/>
      <c r="X17" s="594"/>
      <c r="Y17" s="595"/>
      <c r="Z17" s="596">
        <v>47.1</v>
      </c>
      <c r="AA17" s="596"/>
      <c r="AB17" s="596"/>
      <c r="AC17" s="596"/>
      <c r="AD17" s="597">
        <v>1002854</v>
      </c>
      <c r="AE17" s="597"/>
      <c r="AF17" s="597"/>
      <c r="AG17" s="597"/>
      <c r="AH17" s="597"/>
      <c r="AI17" s="597"/>
      <c r="AJ17" s="597"/>
      <c r="AK17" s="597"/>
      <c r="AL17" s="598">
        <v>84.9</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491600</v>
      </c>
      <c r="CS17" s="594"/>
      <c r="CT17" s="594"/>
      <c r="CU17" s="594"/>
      <c r="CV17" s="594"/>
      <c r="CW17" s="594"/>
      <c r="CX17" s="594"/>
      <c r="CY17" s="595"/>
      <c r="CZ17" s="596">
        <v>24.7</v>
      </c>
      <c r="DA17" s="596"/>
      <c r="DB17" s="596"/>
      <c r="DC17" s="596"/>
      <c r="DD17" s="602" t="s">
        <v>223</v>
      </c>
      <c r="DE17" s="594"/>
      <c r="DF17" s="594"/>
      <c r="DG17" s="594"/>
      <c r="DH17" s="594"/>
      <c r="DI17" s="594"/>
      <c r="DJ17" s="594"/>
      <c r="DK17" s="594"/>
      <c r="DL17" s="594"/>
      <c r="DM17" s="594"/>
      <c r="DN17" s="594"/>
      <c r="DO17" s="594"/>
      <c r="DP17" s="595"/>
      <c r="DQ17" s="602">
        <v>484459</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168216</v>
      </c>
      <c r="S18" s="594"/>
      <c r="T18" s="594"/>
      <c r="U18" s="594"/>
      <c r="V18" s="594"/>
      <c r="W18" s="594"/>
      <c r="X18" s="594"/>
      <c r="Y18" s="595"/>
      <c r="Z18" s="596">
        <v>7.9</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1344299</v>
      </c>
      <c r="S20" s="594"/>
      <c r="T20" s="594"/>
      <c r="U20" s="594"/>
      <c r="V20" s="594"/>
      <c r="W20" s="594"/>
      <c r="X20" s="594"/>
      <c r="Y20" s="595"/>
      <c r="Z20" s="596">
        <v>63.1</v>
      </c>
      <c r="AA20" s="596"/>
      <c r="AB20" s="596"/>
      <c r="AC20" s="596"/>
      <c r="AD20" s="597">
        <v>1176083</v>
      </c>
      <c r="AE20" s="597"/>
      <c r="AF20" s="597"/>
      <c r="AG20" s="597"/>
      <c r="AH20" s="597"/>
      <c r="AI20" s="597"/>
      <c r="AJ20" s="597"/>
      <c r="AK20" s="597"/>
      <c r="AL20" s="598">
        <v>99.6</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1987990</v>
      </c>
      <c r="CS20" s="594"/>
      <c r="CT20" s="594"/>
      <c r="CU20" s="594"/>
      <c r="CV20" s="594"/>
      <c r="CW20" s="594"/>
      <c r="CX20" s="594"/>
      <c r="CY20" s="595"/>
      <c r="CZ20" s="596">
        <v>100</v>
      </c>
      <c r="DA20" s="596"/>
      <c r="DB20" s="596"/>
      <c r="DC20" s="596"/>
      <c r="DD20" s="602">
        <v>268697</v>
      </c>
      <c r="DE20" s="594"/>
      <c r="DF20" s="594"/>
      <c r="DG20" s="594"/>
      <c r="DH20" s="594"/>
      <c r="DI20" s="594"/>
      <c r="DJ20" s="594"/>
      <c r="DK20" s="594"/>
      <c r="DL20" s="594"/>
      <c r="DM20" s="594"/>
      <c r="DN20" s="594"/>
      <c r="DO20" s="594"/>
      <c r="DP20" s="595"/>
      <c r="DQ20" s="602">
        <v>1522727</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t="s">
        <v>223</v>
      </c>
      <c r="S21" s="594"/>
      <c r="T21" s="594"/>
      <c r="U21" s="594"/>
      <c r="V21" s="594"/>
      <c r="W21" s="594"/>
      <c r="X21" s="594"/>
      <c r="Y21" s="595"/>
      <c r="Z21" s="596" t="s">
        <v>223</v>
      </c>
      <c r="AA21" s="596"/>
      <c r="AB21" s="596"/>
      <c r="AC21" s="596"/>
      <c r="AD21" s="597" t="s">
        <v>223</v>
      </c>
      <c r="AE21" s="597"/>
      <c r="AF21" s="597"/>
      <c r="AG21" s="597"/>
      <c r="AH21" s="597"/>
      <c r="AI21" s="597"/>
      <c r="AJ21" s="597"/>
      <c r="AK21" s="597"/>
      <c r="AL21" s="598" t="s">
        <v>223</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4753</v>
      </c>
      <c r="S22" s="594"/>
      <c r="T22" s="594"/>
      <c r="U22" s="594"/>
      <c r="V22" s="594"/>
      <c r="W22" s="594"/>
      <c r="X22" s="594"/>
      <c r="Y22" s="595"/>
      <c r="Z22" s="596">
        <v>0.2</v>
      </c>
      <c r="AA22" s="596"/>
      <c r="AB22" s="596"/>
      <c r="AC22" s="596"/>
      <c r="AD22" s="597">
        <v>3552</v>
      </c>
      <c r="AE22" s="597"/>
      <c r="AF22" s="597"/>
      <c r="AG22" s="597"/>
      <c r="AH22" s="597"/>
      <c r="AI22" s="597"/>
      <c r="AJ22" s="597"/>
      <c r="AK22" s="597"/>
      <c r="AL22" s="598">
        <v>0.3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13540</v>
      </c>
      <c r="S23" s="594"/>
      <c r="T23" s="594"/>
      <c r="U23" s="594"/>
      <c r="V23" s="594"/>
      <c r="W23" s="594"/>
      <c r="X23" s="594"/>
      <c r="Y23" s="595"/>
      <c r="Z23" s="596">
        <v>0.6</v>
      </c>
      <c r="AA23" s="596"/>
      <c r="AB23" s="596"/>
      <c r="AC23" s="596"/>
      <c r="AD23" s="597">
        <v>487</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1342</v>
      </c>
      <c r="S24" s="594"/>
      <c r="T24" s="594"/>
      <c r="U24" s="594"/>
      <c r="V24" s="594"/>
      <c r="W24" s="594"/>
      <c r="X24" s="594"/>
      <c r="Y24" s="595"/>
      <c r="Z24" s="596">
        <v>0.1</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953715</v>
      </c>
      <c r="CS24" s="583"/>
      <c r="CT24" s="583"/>
      <c r="CU24" s="583"/>
      <c r="CV24" s="583"/>
      <c r="CW24" s="583"/>
      <c r="CX24" s="583"/>
      <c r="CY24" s="584"/>
      <c r="CZ24" s="624">
        <v>48</v>
      </c>
      <c r="DA24" s="625"/>
      <c r="DB24" s="625"/>
      <c r="DC24" s="626"/>
      <c r="DD24" s="623">
        <v>855002</v>
      </c>
      <c r="DE24" s="583"/>
      <c r="DF24" s="583"/>
      <c r="DG24" s="583"/>
      <c r="DH24" s="583"/>
      <c r="DI24" s="583"/>
      <c r="DJ24" s="583"/>
      <c r="DK24" s="584"/>
      <c r="DL24" s="623">
        <v>735243</v>
      </c>
      <c r="DM24" s="583"/>
      <c r="DN24" s="583"/>
      <c r="DO24" s="583"/>
      <c r="DP24" s="583"/>
      <c r="DQ24" s="583"/>
      <c r="DR24" s="583"/>
      <c r="DS24" s="583"/>
      <c r="DT24" s="583"/>
      <c r="DU24" s="583"/>
      <c r="DV24" s="584"/>
      <c r="DW24" s="587">
        <v>59.1</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196576</v>
      </c>
      <c r="S25" s="594"/>
      <c r="T25" s="594"/>
      <c r="U25" s="594"/>
      <c r="V25" s="594"/>
      <c r="W25" s="594"/>
      <c r="X25" s="594"/>
      <c r="Y25" s="595"/>
      <c r="Z25" s="596">
        <v>9.1999999999999993</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362778</v>
      </c>
      <c r="CS25" s="619"/>
      <c r="CT25" s="619"/>
      <c r="CU25" s="619"/>
      <c r="CV25" s="619"/>
      <c r="CW25" s="619"/>
      <c r="CX25" s="619"/>
      <c r="CY25" s="620"/>
      <c r="CZ25" s="627">
        <v>18.2</v>
      </c>
      <c r="DA25" s="628"/>
      <c r="DB25" s="628"/>
      <c r="DC25" s="629"/>
      <c r="DD25" s="602">
        <v>329391</v>
      </c>
      <c r="DE25" s="619"/>
      <c r="DF25" s="619"/>
      <c r="DG25" s="619"/>
      <c r="DH25" s="619"/>
      <c r="DI25" s="619"/>
      <c r="DJ25" s="619"/>
      <c r="DK25" s="620"/>
      <c r="DL25" s="602">
        <v>317277</v>
      </c>
      <c r="DM25" s="619"/>
      <c r="DN25" s="619"/>
      <c r="DO25" s="619"/>
      <c r="DP25" s="619"/>
      <c r="DQ25" s="619"/>
      <c r="DR25" s="619"/>
      <c r="DS25" s="619"/>
      <c r="DT25" s="619"/>
      <c r="DU25" s="619"/>
      <c r="DV25" s="620"/>
      <c r="DW25" s="598">
        <v>25.5</v>
      </c>
      <c r="DX25" s="621"/>
      <c r="DY25" s="621"/>
      <c r="DZ25" s="621"/>
      <c r="EA25" s="621"/>
      <c r="EB25" s="621"/>
      <c r="EC25" s="622"/>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207497</v>
      </c>
      <c r="CS26" s="594"/>
      <c r="CT26" s="594"/>
      <c r="CU26" s="594"/>
      <c r="CV26" s="594"/>
      <c r="CW26" s="594"/>
      <c r="CX26" s="594"/>
      <c r="CY26" s="595"/>
      <c r="CZ26" s="627">
        <v>10.4</v>
      </c>
      <c r="DA26" s="628"/>
      <c r="DB26" s="628"/>
      <c r="DC26" s="629"/>
      <c r="DD26" s="602">
        <v>207497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1"/>
      <c r="DY26" s="621"/>
      <c r="DZ26" s="621"/>
      <c r="EA26" s="621"/>
      <c r="EB26" s="621"/>
      <c r="EC26" s="622"/>
    </row>
    <row r="27" spans="2:133" ht="11.25" customHeight="1">
      <c r="B27" s="590" t="s">
        <v>282</v>
      </c>
      <c r="C27" s="591"/>
      <c r="D27" s="591"/>
      <c r="E27" s="591"/>
      <c r="F27" s="591"/>
      <c r="G27" s="591"/>
      <c r="H27" s="591"/>
      <c r="I27" s="591"/>
      <c r="J27" s="591"/>
      <c r="K27" s="591"/>
      <c r="L27" s="591"/>
      <c r="M27" s="591"/>
      <c r="N27" s="591"/>
      <c r="O27" s="591"/>
      <c r="P27" s="591"/>
      <c r="Q27" s="592"/>
      <c r="R27" s="593">
        <v>125019</v>
      </c>
      <c r="S27" s="594"/>
      <c r="T27" s="594"/>
      <c r="U27" s="594"/>
      <c r="V27" s="594"/>
      <c r="W27" s="594"/>
      <c r="X27" s="594"/>
      <c r="Y27" s="595"/>
      <c r="Z27" s="596">
        <v>5.9</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125400</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103543</v>
      </c>
      <c r="CS27" s="619"/>
      <c r="CT27" s="619"/>
      <c r="CU27" s="619"/>
      <c r="CV27" s="619"/>
      <c r="CW27" s="619"/>
      <c r="CX27" s="619"/>
      <c r="CY27" s="620"/>
      <c r="CZ27" s="627">
        <v>5.2</v>
      </c>
      <c r="DA27" s="628"/>
      <c r="DB27" s="628"/>
      <c r="DC27" s="629"/>
      <c r="DD27" s="602">
        <v>42158</v>
      </c>
      <c r="DE27" s="619"/>
      <c r="DF27" s="619"/>
      <c r="DG27" s="619"/>
      <c r="DH27" s="619"/>
      <c r="DI27" s="619"/>
      <c r="DJ27" s="619"/>
      <c r="DK27" s="620"/>
      <c r="DL27" s="602">
        <v>33012</v>
      </c>
      <c r="DM27" s="619"/>
      <c r="DN27" s="619"/>
      <c r="DO27" s="619"/>
      <c r="DP27" s="619"/>
      <c r="DQ27" s="619"/>
      <c r="DR27" s="619"/>
      <c r="DS27" s="619"/>
      <c r="DT27" s="619"/>
      <c r="DU27" s="619"/>
      <c r="DV27" s="620"/>
      <c r="DW27" s="598">
        <v>2.7</v>
      </c>
      <c r="DX27" s="621"/>
      <c r="DY27" s="621"/>
      <c r="DZ27" s="621"/>
      <c r="EA27" s="621"/>
      <c r="EB27" s="621"/>
      <c r="EC27" s="622"/>
    </row>
    <row r="28" spans="2:133" ht="11.25" customHeight="1">
      <c r="B28" s="590" t="s">
        <v>285</v>
      </c>
      <c r="C28" s="591"/>
      <c r="D28" s="591"/>
      <c r="E28" s="591"/>
      <c r="F28" s="591"/>
      <c r="G28" s="591"/>
      <c r="H28" s="591"/>
      <c r="I28" s="591"/>
      <c r="J28" s="591"/>
      <c r="K28" s="591"/>
      <c r="L28" s="591"/>
      <c r="M28" s="591"/>
      <c r="N28" s="591"/>
      <c r="O28" s="591"/>
      <c r="P28" s="591"/>
      <c r="Q28" s="592"/>
      <c r="R28" s="593">
        <v>3498</v>
      </c>
      <c r="S28" s="594"/>
      <c r="T28" s="594"/>
      <c r="U28" s="594"/>
      <c r="V28" s="594"/>
      <c r="W28" s="594"/>
      <c r="X28" s="594"/>
      <c r="Y28" s="595"/>
      <c r="Z28" s="596">
        <v>0.2</v>
      </c>
      <c r="AA28" s="596"/>
      <c r="AB28" s="596"/>
      <c r="AC28" s="596"/>
      <c r="AD28" s="597">
        <v>720</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487394</v>
      </c>
      <c r="CS28" s="594"/>
      <c r="CT28" s="594"/>
      <c r="CU28" s="594"/>
      <c r="CV28" s="594"/>
      <c r="CW28" s="594"/>
      <c r="CX28" s="594"/>
      <c r="CY28" s="595"/>
      <c r="CZ28" s="627">
        <v>24.5</v>
      </c>
      <c r="DA28" s="628"/>
      <c r="DB28" s="628"/>
      <c r="DC28" s="629"/>
      <c r="DD28" s="602">
        <v>483453</v>
      </c>
      <c r="DE28" s="594"/>
      <c r="DF28" s="594"/>
      <c r="DG28" s="594"/>
      <c r="DH28" s="594"/>
      <c r="DI28" s="594"/>
      <c r="DJ28" s="594"/>
      <c r="DK28" s="595"/>
      <c r="DL28" s="602">
        <v>384954</v>
      </c>
      <c r="DM28" s="594"/>
      <c r="DN28" s="594"/>
      <c r="DO28" s="594"/>
      <c r="DP28" s="594"/>
      <c r="DQ28" s="594"/>
      <c r="DR28" s="594"/>
      <c r="DS28" s="594"/>
      <c r="DT28" s="594"/>
      <c r="DU28" s="594"/>
      <c r="DV28" s="595"/>
      <c r="DW28" s="598">
        <v>31</v>
      </c>
      <c r="DX28" s="621"/>
      <c r="DY28" s="621"/>
      <c r="DZ28" s="621"/>
      <c r="EA28" s="621"/>
      <c r="EB28" s="621"/>
      <c r="EC28" s="622"/>
    </row>
    <row r="29" spans="2:133" ht="11.25" customHeight="1">
      <c r="B29" s="590" t="s">
        <v>287</v>
      </c>
      <c r="C29" s="591"/>
      <c r="D29" s="591"/>
      <c r="E29" s="591"/>
      <c r="F29" s="591"/>
      <c r="G29" s="591"/>
      <c r="H29" s="591"/>
      <c r="I29" s="591"/>
      <c r="J29" s="591"/>
      <c r="K29" s="591"/>
      <c r="L29" s="591"/>
      <c r="M29" s="591"/>
      <c r="N29" s="591"/>
      <c r="O29" s="591"/>
      <c r="P29" s="591"/>
      <c r="Q29" s="592"/>
      <c r="R29" s="593">
        <v>1459</v>
      </c>
      <c r="S29" s="594"/>
      <c r="T29" s="594"/>
      <c r="U29" s="594"/>
      <c r="V29" s="594"/>
      <c r="W29" s="594"/>
      <c r="X29" s="594"/>
      <c r="Y29" s="595"/>
      <c r="Z29" s="596">
        <v>0.1</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487394</v>
      </c>
      <c r="CS29" s="619"/>
      <c r="CT29" s="619"/>
      <c r="CU29" s="619"/>
      <c r="CV29" s="619"/>
      <c r="CW29" s="619"/>
      <c r="CX29" s="619"/>
      <c r="CY29" s="620"/>
      <c r="CZ29" s="627">
        <v>24.5</v>
      </c>
      <c r="DA29" s="628"/>
      <c r="DB29" s="628"/>
      <c r="DC29" s="629"/>
      <c r="DD29" s="602">
        <v>483453</v>
      </c>
      <c r="DE29" s="619"/>
      <c r="DF29" s="619"/>
      <c r="DG29" s="619"/>
      <c r="DH29" s="619"/>
      <c r="DI29" s="619"/>
      <c r="DJ29" s="619"/>
      <c r="DK29" s="620"/>
      <c r="DL29" s="602">
        <v>384954</v>
      </c>
      <c r="DM29" s="619"/>
      <c r="DN29" s="619"/>
      <c r="DO29" s="619"/>
      <c r="DP29" s="619"/>
      <c r="DQ29" s="619"/>
      <c r="DR29" s="619"/>
      <c r="DS29" s="619"/>
      <c r="DT29" s="619"/>
      <c r="DU29" s="619"/>
      <c r="DV29" s="620"/>
      <c r="DW29" s="598">
        <v>31</v>
      </c>
      <c r="DX29" s="621"/>
      <c r="DY29" s="621"/>
      <c r="DZ29" s="621"/>
      <c r="EA29" s="621"/>
      <c r="EB29" s="621"/>
      <c r="EC29" s="622"/>
    </row>
    <row r="30" spans="2:133" ht="11.25" customHeight="1">
      <c r="B30" s="590" t="s">
        <v>292</v>
      </c>
      <c r="C30" s="591"/>
      <c r="D30" s="591"/>
      <c r="E30" s="591"/>
      <c r="F30" s="591"/>
      <c r="G30" s="591"/>
      <c r="H30" s="591"/>
      <c r="I30" s="591"/>
      <c r="J30" s="591"/>
      <c r="K30" s="591"/>
      <c r="L30" s="591"/>
      <c r="M30" s="591"/>
      <c r="N30" s="591"/>
      <c r="O30" s="591"/>
      <c r="P30" s="591"/>
      <c r="Q30" s="592"/>
      <c r="R30" s="593">
        <v>135623</v>
      </c>
      <c r="S30" s="594"/>
      <c r="T30" s="594"/>
      <c r="U30" s="594"/>
      <c r="V30" s="594"/>
      <c r="W30" s="594"/>
      <c r="X30" s="594"/>
      <c r="Y30" s="595"/>
      <c r="Z30" s="596">
        <v>6.4</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98.8</v>
      </c>
      <c r="BH30" s="652"/>
      <c r="BI30" s="652"/>
      <c r="BJ30" s="652"/>
      <c r="BK30" s="652"/>
      <c r="BL30" s="652"/>
      <c r="BM30" s="588">
        <v>94.3</v>
      </c>
      <c r="BN30" s="652"/>
      <c r="BO30" s="652"/>
      <c r="BP30" s="652"/>
      <c r="BQ30" s="653"/>
      <c r="BR30" s="651">
        <v>98.6</v>
      </c>
      <c r="BS30" s="652"/>
      <c r="BT30" s="652"/>
      <c r="BU30" s="652"/>
      <c r="BV30" s="652"/>
      <c r="BW30" s="652"/>
      <c r="BX30" s="588">
        <v>93.2</v>
      </c>
      <c r="BY30" s="652"/>
      <c r="BZ30" s="652"/>
      <c r="CA30" s="652"/>
      <c r="CB30" s="653"/>
      <c r="CD30" s="656"/>
      <c r="CE30" s="657"/>
      <c r="CF30" s="607" t="s">
        <v>295</v>
      </c>
      <c r="CG30" s="608"/>
      <c r="CH30" s="608"/>
      <c r="CI30" s="608"/>
      <c r="CJ30" s="608"/>
      <c r="CK30" s="608"/>
      <c r="CL30" s="608"/>
      <c r="CM30" s="608"/>
      <c r="CN30" s="608"/>
      <c r="CO30" s="608"/>
      <c r="CP30" s="608"/>
      <c r="CQ30" s="609"/>
      <c r="CR30" s="593">
        <v>458961</v>
      </c>
      <c r="CS30" s="594"/>
      <c r="CT30" s="594"/>
      <c r="CU30" s="594"/>
      <c r="CV30" s="594"/>
      <c r="CW30" s="594"/>
      <c r="CX30" s="594"/>
      <c r="CY30" s="595"/>
      <c r="CZ30" s="627">
        <v>23.1</v>
      </c>
      <c r="DA30" s="628"/>
      <c r="DB30" s="628"/>
      <c r="DC30" s="629"/>
      <c r="DD30" s="602">
        <v>455020</v>
      </c>
      <c r="DE30" s="594"/>
      <c r="DF30" s="594"/>
      <c r="DG30" s="594"/>
      <c r="DH30" s="594"/>
      <c r="DI30" s="594"/>
      <c r="DJ30" s="594"/>
      <c r="DK30" s="595"/>
      <c r="DL30" s="602">
        <v>356521</v>
      </c>
      <c r="DM30" s="594"/>
      <c r="DN30" s="594"/>
      <c r="DO30" s="594"/>
      <c r="DP30" s="594"/>
      <c r="DQ30" s="594"/>
      <c r="DR30" s="594"/>
      <c r="DS30" s="594"/>
      <c r="DT30" s="594"/>
      <c r="DU30" s="594"/>
      <c r="DV30" s="595"/>
      <c r="DW30" s="598">
        <v>28.7</v>
      </c>
      <c r="DX30" s="621"/>
      <c r="DY30" s="621"/>
      <c r="DZ30" s="621"/>
      <c r="EA30" s="621"/>
      <c r="EB30" s="621"/>
      <c r="EC30" s="622"/>
    </row>
    <row r="31" spans="2:133" ht="11.25" customHeight="1">
      <c r="B31" s="590" t="s">
        <v>296</v>
      </c>
      <c r="C31" s="591"/>
      <c r="D31" s="591"/>
      <c r="E31" s="591"/>
      <c r="F31" s="591"/>
      <c r="G31" s="591"/>
      <c r="H31" s="591"/>
      <c r="I31" s="591"/>
      <c r="J31" s="591"/>
      <c r="K31" s="591"/>
      <c r="L31" s="591"/>
      <c r="M31" s="591"/>
      <c r="N31" s="591"/>
      <c r="O31" s="591"/>
      <c r="P31" s="591"/>
      <c r="Q31" s="592"/>
      <c r="R31" s="593">
        <v>115159</v>
      </c>
      <c r="S31" s="594"/>
      <c r="T31" s="594"/>
      <c r="U31" s="594"/>
      <c r="V31" s="594"/>
      <c r="W31" s="594"/>
      <c r="X31" s="594"/>
      <c r="Y31" s="595"/>
      <c r="Z31" s="596">
        <v>5.4</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99.1</v>
      </c>
      <c r="BH31" s="619"/>
      <c r="BI31" s="619"/>
      <c r="BJ31" s="619"/>
      <c r="BK31" s="619"/>
      <c r="BL31" s="619"/>
      <c r="BM31" s="599">
        <v>96.4</v>
      </c>
      <c r="BN31" s="649"/>
      <c r="BO31" s="649"/>
      <c r="BP31" s="649"/>
      <c r="BQ31" s="650"/>
      <c r="BR31" s="648">
        <v>99.3</v>
      </c>
      <c r="BS31" s="619"/>
      <c r="BT31" s="619"/>
      <c r="BU31" s="619"/>
      <c r="BV31" s="619"/>
      <c r="BW31" s="619"/>
      <c r="BX31" s="599">
        <v>96</v>
      </c>
      <c r="BY31" s="649"/>
      <c r="BZ31" s="649"/>
      <c r="CA31" s="649"/>
      <c r="CB31" s="650"/>
      <c r="CD31" s="656"/>
      <c r="CE31" s="657"/>
      <c r="CF31" s="607" t="s">
        <v>299</v>
      </c>
      <c r="CG31" s="608"/>
      <c r="CH31" s="608"/>
      <c r="CI31" s="608"/>
      <c r="CJ31" s="608"/>
      <c r="CK31" s="608"/>
      <c r="CL31" s="608"/>
      <c r="CM31" s="608"/>
      <c r="CN31" s="608"/>
      <c r="CO31" s="608"/>
      <c r="CP31" s="608"/>
      <c r="CQ31" s="609"/>
      <c r="CR31" s="593">
        <v>28433</v>
      </c>
      <c r="CS31" s="619"/>
      <c r="CT31" s="619"/>
      <c r="CU31" s="619"/>
      <c r="CV31" s="619"/>
      <c r="CW31" s="619"/>
      <c r="CX31" s="619"/>
      <c r="CY31" s="620"/>
      <c r="CZ31" s="627">
        <v>1.4</v>
      </c>
      <c r="DA31" s="628"/>
      <c r="DB31" s="628"/>
      <c r="DC31" s="629"/>
      <c r="DD31" s="602">
        <v>28433</v>
      </c>
      <c r="DE31" s="619"/>
      <c r="DF31" s="619"/>
      <c r="DG31" s="619"/>
      <c r="DH31" s="619"/>
      <c r="DI31" s="619"/>
      <c r="DJ31" s="619"/>
      <c r="DK31" s="620"/>
      <c r="DL31" s="602">
        <v>28433</v>
      </c>
      <c r="DM31" s="619"/>
      <c r="DN31" s="619"/>
      <c r="DO31" s="619"/>
      <c r="DP31" s="619"/>
      <c r="DQ31" s="619"/>
      <c r="DR31" s="619"/>
      <c r="DS31" s="619"/>
      <c r="DT31" s="619"/>
      <c r="DU31" s="619"/>
      <c r="DV31" s="620"/>
      <c r="DW31" s="598">
        <v>2.2999999999999998</v>
      </c>
      <c r="DX31" s="621"/>
      <c r="DY31" s="621"/>
      <c r="DZ31" s="621"/>
      <c r="EA31" s="621"/>
      <c r="EB31" s="621"/>
      <c r="EC31" s="622"/>
    </row>
    <row r="32" spans="2:133" ht="11.25" customHeight="1">
      <c r="B32" s="590" t="s">
        <v>300</v>
      </c>
      <c r="C32" s="591"/>
      <c r="D32" s="591"/>
      <c r="E32" s="591"/>
      <c r="F32" s="591"/>
      <c r="G32" s="591"/>
      <c r="H32" s="591"/>
      <c r="I32" s="591"/>
      <c r="J32" s="591"/>
      <c r="K32" s="591"/>
      <c r="L32" s="591"/>
      <c r="M32" s="591"/>
      <c r="N32" s="591"/>
      <c r="O32" s="591"/>
      <c r="P32" s="591"/>
      <c r="Q32" s="592"/>
      <c r="R32" s="593">
        <v>38064</v>
      </c>
      <c r="S32" s="594"/>
      <c r="T32" s="594"/>
      <c r="U32" s="594"/>
      <c r="V32" s="594"/>
      <c r="W32" s="594"/>
      <c r="X32" s="594"/>
      <c r="Y32" s="595"/>
      <c r="Z32" s="596">
        <v>1.8</v>
      </c>
      <c r="AA32" s="596"/>
      <c r="AB32" s="596"/>
      <c r="AC32" s="596"/>
      <c r="AD32" s="597">
        <v>283</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98.4</v>
      </c>
      <c r="BH32" s="661"/>
      <c r="BI32" s="661"/>
      <c r="BJ32" s="661"/>
      <c r="BK32" s="661"/>
      <c r="BL32" s="661"/>
      <c r="BM32" s="662">
        <v>91.8</v>
      </c>
      <c r="BN32" s="661"/>
      <c r="BO32" s="661"/>
      <c r="BP32" s="661"/>
      <c r="BQ32" s="663"/>
      <c r="BR32" s="660">
        <v>97.7</v>
      </c>
      <c r="BS32" s="661"/>
      <c r="BT32" s="661"/>
      <c r="BU32" s="661"/>
      <c r="BV32" s="661"/>
      <c r="BW32" s="661"/>
      <c r="BX32" s="662">
        <v>89.7</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1"/>
      <c r="DY32" s="621"/>
      <c r="DZ32" s="621"/>
      <c r="EA32" s="621"/>
      <c r="EB32" s="621"/>
      <c r="EC32" s="622"/>
    </row>
    <row r="33" spans="2:133" ht="11.25" customHeight="1">
      <c r="B33" s="590" t="s">
        <v>303</v>
      </c>
      <c r="C33" s="591"/>
      <c r="D33" s="591"/>
      <c r="E33" s="591"/>
      <c r="F33" s="591"/>
      <c r="G33" s="591"/>
      <c r="H33" s="591"/>
      <c r="I33" s="591"/>
      <c r="J33" s="591"/>
      <c r="K33" s="591"/>
      <c r="L33" s="591"/>
      <c r="M33" s="591"/>
      <c r="N33" s="591"/>
      <c r="O33" s="591"/>
      <c r="P33" s="591"/>
      <c r="Q33" s="592"/>
      <c r="R33" s="593">
        <v>149990</v>
      </c>
      <c r="S33" s="594"/>
      <c r="T33" s="594"/>
      <c r="U33" s="594"/>
      <c r="V33" s="594"/>
      <c r="W33" s="594"/>
      <c r="X33" s="594"/>
      <c r="Y33" s="595"/>
      <c r="Z33" s="596">
        <v>7</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760703</v>
      </c>
      <c r="CS33" s="619"/>
      <c r="CT33" s="619"/>
      <c r="CU33" s="619"/>
      <c r="CV33" s="619"/>
      <c r="CW33" s="619"/>
      <c r="CX33" s="619"/>
      <c r="CY33" s="620"/>
      <c r="CZ33" s="627">
        <v>38.299999999999997</v>
      </c>
      <c r="DA33" s="628"/>
      <c r="DB33" s="628"/>
      <c r="DC33" s="629"/>
      <c r="DD33" s="602">
        <v>609623</v>
      </c>
      <c r="DE33" s="619"/>
      <c r="DF33" s="619"/>
      <c r="DG33" s="619"/>
      <c r="DH33" s="619"/>
      <c r="DI33" s="619"/>
      <c r="DJ33" s="619"/>
      <c r="DK33" s="620"/>
      <c r="DL33" s="602">
        <v>399294</v>
      </c>
      <c r="DM33" s="619"/>
      <c r="DN33" s="619"/>
      <c r="DO33" s="619"/>
      <c r="DP33" s="619"/>
      <c r="DQ33" s="619"/>
      <c r="DR33" s="619"/>
      <c r="DS33" s="619"/>
      <c r="DT33" s="619"/>
      <c r="DU33" s="619"/>
      <c r="DV33" s="620"/>
      <c r="DW33" s="598">
        <v>32.1</v>
      </c>
      <c r="DX33" s="621"/>
      <c r="DY33" s="621"/>
      <c r="DZ33" s="621"/>
      <c r="EA33" s="621"/>
      <c r="EB33" s="621"/>
      <c r="EC33" s="622"/>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190250</v>
      </c>
      <c r="CS34" s="594"/>
      <c r="CT34" s="594"/>
      <c r="CU34" s="594"/>
      <c r="CV34" s="594"/>
      <c r="CW34" s="594"/>
      <c r="CX34" s="594"/>
      <c r="CY34" s="595"/>
      <c r="CZ34" s="627">
        <v>9.6</v>
      </c>
      <c r="DA34" s="628"/>
      <c r="DB34" s="628"/>
      <c r="DC34" s="629"/>
      <c r="DD34" s="602">
        <v>113282</v>
      </c>
      <c r="DE34" s="594"/>
      <c r="DF34" s="594"/>
      <c r="DG34" s="594"/>
      <c r="DH34" s="594"/>
      <c r="DI34" s="594"/>
      <c r="DJ34" s="594"/>
      <c r="DK34" s="595"/>
      <c r="DL34" s="602">
        <v>91265</v>
      </c>
      <c r="DM34" s="594"/>
      <c r="DN34" s="594"/>
      <c r="DO34" s="594"/>
      <c r="DP34" s="594"/>
      <c r="DQ34" s="594"/>
      <c r="DR34" s="594"/>
      <c r="DS34" s="594"/>
      <c r="DT34" s="594"/>
      <c r="DU34" s="594"/>
      <c r="DV34" s="595"/>
      <c r="DW34" s="598">
        <v>7.3</v>
      </c>
      <c r="DX34" s="621"/>
      <c r="DY34" s="621"/>
      <c r="DZ34" s="621"/>
      <c r="EA34" s="621"/>
      <c r="EB34" s="621"/>
      <c r="EC34" s="622"/>
    </row>
    <row r="35" spans="2:133" ht="11.25" customHeight="1">
      <c r="B35" s="590" t="s">
        <v>309</v>
      </c>
      <c r="C35" s="591"/>
      <c r="D35" s="591"/>
      <c r="E35" s="591"/>
      <c r="F35" s="591"/>
      <c r="G35" s="591"/>
      <c r="H35" s="591"/>
      <c r="I35" s="591"/>
      <c r="J35" s="591"/>
      <c r="K35" s="591"/>
      <c r="L35" s="591"/>
      <c r="M35" s="591"/>
      <c r="N35" s="591"/>
      <c r="O35" s="591"/>
      <c r="P35" s="591"/>
      <c r="Q35" s="592"/>
      <c r="R35" s="593">
        <v>62090</v>
      </c>
      <c r="S35" s="594"/>
      <c r="T35" s="594"/>
      <c r="U35" s="594"/>
      <c r="V35" s="594"/>
      <c r="W35" s="594"/>
      <c r="X35" s="594"/>
      <c r="Y35" s="595"/>
      <c r="Z35" s="596">
        <v>2.9</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165384</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1711</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3296</v>
      </c>
      <c r="CS35" s="619"/>
      <c r="CT35" s="619"/>
      <c r="CU35" s="619"/>
      <c r="CV35" s="619"/>
      <c r="CW35" s="619"/>
      <c r="CX35" s="619"/>
      <c r="CY35" s="620"/>
      <c r="CZ35" s="627">
        <v>0.2</v>
      </c>
      <c r="DA35" s="628"/>
      <c r="DB35" s="628"/>
      <c r="DC35" s="629"/>
      <c r="DD35" s="602">
        <v>2041</v>
      </c>
      <c r="DE35" s="619"/>
      <c r="DF35" s="619"/>
      <c r="DG35" s="619"/>
      <c r="DH35" s="619"/>
      <c r="DI35" s="619"/>
      <c r="DJ35" s="619"/>
      <c r="DK35" s="620"/>
      <c r="DL35" s="602">
        <v>2041</v>
      </c>
      <c r="DM35" s="619"/>
      <c r="DN35" s="619"/>
      <c r="DO35" s="619"/>
      <c r="DP35" s="619"/>
      <c r="DQ35" s="619"/>
      <c r="DR35" s="619"/>
      <c r="DS35" s="619"/>
      <c r="DT35" s="619"/>
      <c r="DU35" s="619"/>
      <c r="DV35" s="620"/>
      <c r="DW35" s="598">
        <v>0.2</v>
      </c>
      <c r="DX35" s="621"/>
      <c r="DY35" s="621"/>
      <c r="DZ35" s="621"/>
      <c r="EA35" s="621"/>
      <c r="EB35" s="621"/>
      <c r="EC35" s="622"/>
    </row>
    <row r="36" spans="2:133" ht="11.25" customHeight="1">
      <c r="B36" s="636" t="s">
        <v>313</v>
      </c>
      <c r="C36" s="637"/>
      <c r="D36" s="637"/>
      <c r="E36" s="637"/>
      <c r="F36" s="637"/>
      <c r="G36" s="637"/>
      <c r="H36" s="637"/>
      <c r="I36" s="637"/>
      <c r="J36" s="637"/>
      <c r="K36" s="637"/>
      <c r="L36" s="637"/>
      <c r="M36" s="637"/>
      <c r="N36" s="637"/>
      <c r="O36" s="637"/>
      <c r="P36" s="637"/>
      <c r="Q36" s="638"/>
      <c r="R36" s="665">
        <v>2129322</v>
      </c>
      <c r="S36" s="666"/>
      <c r="T36" s="666"/>
      <c r="U36" s="666"/>
      <c r="V36" s="666"/>
      <c r="W36" s="666"/>
      <c r="X36" s="666"/>
      <c r="Y36" s="667"/>
      <c r="Z36" s="668">
        <v>100</v>
      </c>
      <c r="AA36" s="668"/>
      <c r="AB36" s="668"/>
      <c r="AC36" s="668"/>
      <c r="AD36" s="669">
        <v>1181125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29500</v>
      </c>
      <c r="BA36" s="594"/>
      <c r="BB36" s="594"/>
      <c r="BC36" s="594"/>
      <c r="BD36" s="619"/>
      <c r="BE36" s="619"/>
      <c r="BF36" s="650"/>
      <c r="BG36" s="607" t="s">
        <v>315</v>
      </c>
      <c r="BH36" s="608"/>
      <c r="BI36" s="608"/>
      <c r="BJ36" s="608"/>
      <c r="BK36" s="608"/>
      <c r="BL36" s="608"/>
      <c r="BM36" s="608"/>
      <c r="BN36" s="608"/>
      <c r="BO36" s="608"/>
      <c r="BP36" s="608"/>
      <c r="BQ36" s="608"/>
      <c r="BR36" s="608"/>
      <c r="BS36" s="608"/>
      <c r="BT36" s="608"/>
      <c r="BU36" s="609"/>
      <c r="BV36" s="593">
        <v>-2178</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232319</v>
      </c>
      <c r="CS36" s="594"/>
      <c r="CT36" s="594"/>
      <c r="CU36" s="594"/>
      <c r="CV36" s="594"/>
      <c r="CW36" s="594"/>
      <c r="CX36" s="594"/>
      <c r="CY36" s="595"/>
      <c r="CZ36" s="627">
        <v>11.7</v>
      </c>
      <c r="DA36" s="628"/>
      <c r="DB36" s="628"/>
      <c r="DC36" s="629"/>
      <c r="DD36" s="602">
        <v>189399</v>
      </c>
      <c r="DE36" s="594"/>
      <c r="DF36" s="594"/>
      <c r="DG36" s="594"/>
      <c r="DH36" s="594"/>
      <c r="DI36" s="594"/>
      <c r="DJ36" s="594"/>
      <c r="DK36" s="595"/>
      <c r="DL36" s="602">
        <v>173790</v>
      </c>
      <c r="DM36" s="594"/>
      <c r="DN36" s="594"/>
      <c r="DO36" s="594"/>
      <c r="DP36" s="594"/>
      <c r="DQ36" s="594"/>
      <c r="DR36" s="594"/>
      <c r="DS36" s="594"/>
      <c r="DT36" s="594"/>
      <c r="DU36" s="594"/>
      <c r="DV36" s="595"/>
      <c r="DW36" s="598">
        <v>14</v>
      </c>
      <c r="DX36" s="621"/>
      <c r="DY36" s="621"/>
      <c r="DZ36" s="621"/>
      <c r="EA36" s="621"/>
      <c r="EB36" s="621"/>
      <c r="EC36" s="622"/>
    </row>
    <row r="37" spans="2:133" ht="11.25" customHeight="1">
      <c r="AQ37" s="672" t="s">
        <v>317</v>
      </c>
      <c r="AR37" s="673"/>
      <c r="AS37" s="673"/>
      <c r="AT37" s="673"/>
      <c r="AU37" s="673"/>
      <c r="AV37" s="673"/>
      <c r="AW37" s="673"/>
      <c r="AX37" s="673"/>
      <c r="AY37" s="674"/>
      <c r="AZ37" s="593">
        <v>9703</v>
      </c>
      <c r="BA37" s="594"/>
      <c r="BB37" s="594"/>
      <c r="BC37" s="594"/>
      <c r="BD37" s="619"/>
      <c r="BE37" s="619"/>
      <c r="BF37" s="650"/>
      <c r="BG37" s="607" t="s">
        <v>318</v>
      </c>
      <c r="BH37" s="608"/>
      <c r="BI37" s="608"/>
      <c r="BJ37" s="608"/>
      <c r="BK37" s="608"/>
      <c r="BL37" s="608"/>
      <c r="BM37" s="608"/>
      <c r="BN37" s="608"/>
      <c r="BO37" s="608"/>
      <c r="BP37" s="608"/>
      <c r="BQ37" s="608"/>
      <c r="BR37" s="608"/>
      <c r="BS37" s="608"/>
      <c r="BT37" s="608"/>
      <c r="BU37" s="609"/>
      <c r="BV37" s="593">
        <v>289</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149193</v>
      </c>
      <c r="CS37" s="619"/>
      <c r="CT37" s="619"/>
      <c r="CU37" s="619"/>
      <c r="CV37" s="619"/>
      <c r="CW37" s="619"/>
      <c r="CX37" s="619"/>
      <c r="CY37" s="620"/>
      <c r="CZ37" s="627">
        <v>7.5</v>
      </c>
      <c r="DA37" s="628"/>
      <c r="DB37" s="628"/>
      <c r="DC37" s="629"/>
      <c r="DD37" s="602">
        <v>139193</v>
      </c>
      <c r="DE37" s="619"/>
      <c r="DF37" s="619"/>
      <c r="DG37" s="619"/>
      <c r="DH37" s="619"/>
      <c r="DI37" s="619"/>
      <c r="DJ37" s="619"/>
      <c r="DK37" s="620"/>
      <c r="DL37" s="602">
        <v>136719</v>
      </c>
      <c r="DM37" s="619"/>
      <c r="DN37" s="619"/>
      <c r="DO37" s="619"/>
      <c r="DP37" s="619"/>
      <c r="DQ37" s="619"/>
      <c r="DR37" s="619"/>
      <c r="DS37" s="619"/>
      <c r="DT37" s="619"/>
      <c r="DU37" s="619"/>
      <c r="DV37" s="620"/>
      <c r="DW37" s="598">
        <v>11</v>
      </c>
      <c r="DX37" s="621"/>
      <c r="DY37" s="621"/>
      <c r="DZ37" s="621"/>
      <c r="EA37" s="621"/>
      <c r="EB37" s="621"/>
      <c r="EC37" s="622"/>
    </row>
    <row r="38" spans="2:133" ht="11.25" customHeight="1">
      <c r="AQ38" s="672" t="s">
        <v>320</v>
      </c>
      <c r="AR38" s="673"/>
      <c r="AS38" s="673"/>
      <c r="AT38" s="673"/>
      <c r="AU38" s="673"/>
      <c r="AV38" s="673"/>
      <c r="AW38" s="673"/>
      <c r="AX38" s="673"/>
      <c r="AY38" s="674"/>
      <c r="AZ38" s="593" t="s">
        <v>321</v>
      </c>
      <c r="BA38" s="594"/>
      <c r="BB38" s="594"/>
      <c r="BC38" s="594"/>
      <c r="BD38" s="619"/>
      <c r="BE38" s="619"/>
      <c r="BF38" s="650"/>
      <c r="BG38" s="607" t="s">
        <v>322</v>
      </c>
      <c r="BH38" s="608"/>
      <c r="BI38" s="608"/>
      <c r="BJ38" s="608"/>
      <c r="BK38" s="608"/>
      <c r="BL38" s="608"/>
      <c r="BM38" s="608"/>
      <c r="BN38" s="608"/>
      <c r="BO38" s="608"/>
      <c r="BP38" s="608"/>
      <c r="BQ38" s="608"/>
      <c r="BR38" s="608"/>
      <c r="BS38" s="608"/>
      <c r="BT38" s="608"/>
      <c r="BU38" s="609"/>
      <c r="BV38" s="593">
        <v>483</v>
      </c>
      <c r="BW38" s="594"/>
      <c r="BX38" s="594"/>
      <c r="BY38" s="594"/>
      <c r="BZ38" s="594"/>
      <c r="CA38" s="594"/>
      <c r="CB38" s="603"/>
      <c r="CD38" s="607" t="s">
        <v>323</v>
      </c>
      <c r="CE38" s="608"/>
      <c r="CF38" s="608"/>
      <c r="CG38" s="608"/>
      <c r="CH38" s="608"/>
      <c r="CI38" s="608"/>
      <c r="CJ38" s="608"/>
      <c r="CK38" s="608"/>
      <c r="CL38" s="608"/>
      <c r="CM38" s="608"/>
      <c r="CN38" s="608"/>
      <c r="CO38" s="608"/>
      <c r="CP38" s="608"/>
      <c r="CQ38" s="609"/>
      <c r="CR38" s="593">
        <v>165384</v>
      </c>
      <c r="CS38" s="594"/>
      <c r="CT38" s="594"/>
      <c r="CU38" s="594"/>
      <c r="CV38" s="594"/>
      <c r="CW38" s="594"/>
      <c r="CX38" s="594"/>
      <c r="CY38" s="595"/>
      <c r="CZ38" s="627">
        <v>8.3000000000000007</v>
      </c>
      <c r="DA38" s="628"/>
      <c r="DB38" s="628"/>
      <c r="DC38" s="629"/>
      <c r="DD38" s="602">
        <v>138555</v>
      </c>
      <c r="DE38" s="594"/>
      <c r="DF38" s="594"/>
      <c r="DG38" s="594"/>
      <c r="DH38" s="594"/>
      <c r="DI38" s="594"/>
      <c r="DJ38" s="594"/>
      <c r="DK38" s="595"/>
      <c r="DL38" s="602">
        <v>132198</v>
      </c>
      <c r="DM38" s="594"/>
      <c r="DN38" s="594"/>
      <c r="DO38" s="594"/>
      <c r="DP38" s="594"/>
      <c r="DQ38" s="594"/>
      <c r="DR38" s="594"/>
      <c r="DS38" s="594"/>
      <c r="DT38" s="594"/>
      <c r="DU38" s="594"/>
      <c r="DV38" s="595"/>
      <c r="DW38" s="598">
        <v>10.6</v>
      </c>
      <c r="DX38" s="621"/>
      <c r="DY38" s="621"/>
      <c r="DZ38" s="621"/>
      <c r="EA38" s="621"/>
      <c r="EB38" s="621"/>
      <c r="EC38" s="622"/>
    </row>
    <row r="39" spans="2:133" ht="11.25" customHeight="1">
      <c r="AQ39" s="672" t="s">
        <v>324</v>
      </c>
      <c r="AR39" s="673"/>
      <c r="AS39" s="673"/>
      <c r="AT39" s="673"/>
      <c r="AU39" s="673"/>
      <c r="AV39" s="673"/>
      <c r="AW39" s="673"/>
      <c r="AX39" s="673"/>
      <c r="AY39" s="674"/>
      <c r="AZ39" s="593" t="s">
        <v>321</v>
      </c>
      <c r="BA39" s="594"/>
      <c r="BB39" s="594"/>
      <c r="BC39" s="594"/>
      <c r="BD39" s="619"/>
      <c r="BE39" s="619"/>
      <c r="BF39" s="650"/>
      <c r="BG39" s="676" t="s">
        <v>325</v>
      </c>
      <c r="BH39" s="677"/>
      <c r="BI39" s="677"/>
      <c r="BJ39" s="677"/>
      <c r="BK39" s="677"/>
      <c r="BL39" s="187"/>
      <c r="BM39" s="608" t="s">
        <v>326</v>
      </c>
      <c r="BN39" s="608"/>
      <c r="BO39" s="608"/>
      <c r="BP39" s="608"/>
      <c r="BQ39" s="608"/>
      <c r="BR39" s="608"/>
      <c r="BS39" s="608"/>
      <c r="BT39" s="608"/>
      <c r="BU39" s="609"/>
      <c r="BV39" s="593">
        <v>91</v>
      </c>
      <c r="BW39" s="594"/>
      <c r="BX39" s="594"/>
      <c r="BY39" s="594"/>
      <c r="BZ39" s="594"/>
      <c r="CA39" s="594"/>
      <c r="CB39" s="603"/>
      <c r="CD39" s="607" t="s">
        <v>327</v>
      </c>
      <c r="CE39" s="608"/>
      <c r="CF39" s="608"/>
      <c r="CG39" s="608"/>
      <c r="CH39" s="608"/>
      <c r="CI39" s="608"/>
      <c r="CJ39" s="608"/>
      <c r="CK39" s="608"/>
      <c r="CL39" s="608"/>
      <c r="CM39" s="608"/>
      <c r="CN39" s="608"/>
      <c r="CO39" s="608"/>
      <c r="CP39" s="608"/>
      <c r="CQ39" s="609"/>
      <c r="CR39" s="593">
        <v>169454</v>
      </c>
      <c r="CS39" s="619"/>
      <c r="CT39" s="619"/>
      <c r="CU39" s="619"/>
      <c r="CV39" s="619"/>
      <c r="CW39" s="619"/>
      <c r="CX39" s="619"/>
      <c r="CY39" s="620"/>
      <c r="CZ39" s="627">
        <v>8.5</v>
      </c>
      <c r="DA39" s="628"/>
      <c r="DB39" s="628"/>
      <c r="DC39" s="629"/>
      <c r="DD39" s="602">
        <v>166346</v>
      </c>
      <c r="DE39" s="619"/>
      <c r="DF39" s="619"/>
      <c r="DG39" s="619"/>
      <c r="DH39" s="619"/>
      <c r="DI39" s="619"/>
      <c r="DJ39" s="619"/>
      <c r="DK39" s="620"/>
      <c r="DL39" s="602" t="s">
        <v>321</v>
      </c>
      <c r="DM39" s="619"/>
      <c r="DN39" s="619"/>
      <c r="DO39" s="619"/>
      <c r="DP39" s="619"/>
      <c r="DQ39" s="619"/>
      <c r="DR39" s="619"/>
      <c r="DS39" s="619"/>
      <c r="DT39" s="619"/>
      <c r="DU39" s="619"/>
      <c r="DV39" s="620"/>
      <c r="DW39" s="598"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36115</v>
      </c>
      <c r="BA40" s="594"/>
      <c r="BB40" s="594"/>
      <c r="BC40" s="594"/>
      <c r="BD40" s="619"/>
      <c r="BE40" s="619"/>
      <c r="BF40" s="650"/>
      <c r="BG40" s="676"/>
      <c r="BH40" s="677"/>
      <c r="BI40" s="677"/>
      <c r="BJ40" s="677"/>
      <c r="BK40" s="677"/>
      <c r="BL40" s="187"/>
      <c r="BM40" s="608" t="s">
        <v>329</v>
      </c>
      <c r="BN40" s="608"/>
      <c r="BO40" s="608"/>
      <c r="BP40" s="608"/>
      <c r="BQ40" s="608"/>
      <c r="BR40" s="608"/>
      <c r="BS40" s="608"/>
      <c r="BT40" s="608"/>
      <c r="BU40" s="609"/>
      <c r="BV40" s="593">
        <v>136</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321</v>
      </c>
      <c r="CS40" s="594"/>
      <c r="CT40" s="594"/>
      <c r="CU40" s="594"/>
      <c r="CV40" s="594"/>
      <c r="CW40" s="594"/>
      <c r="CX40" s="594"/>
      <c r="CY40" s="595"/>
      <c r="CZ40" s="627" t="s">
        <v>321</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90066</v>
      </c>
      <c r="BA41" s="666"/>
      <c r="BB41" s="666"/>
      <c r="BC41" s="666"/>
      <c r="BD41" s="661"/>
      <c r="BE41" s="661"/>
      <c r="BF41" s="663"/>
      <c r="BG41" s="678"/>
      <c r="BH41" s="679"/>
      <c r="BI41" s="679"/>
      <c r="BJ41" s="679"/>
      <c r="BK41" s="679"/>
      <c r="BL41" s="189"/>
      <c r="BM41" s="614" t="s">
        <v>332</v>
      </c>
      <c r="BN41" s="614"/>
      <c r="BO41" s="614"/>
      <c r="BP41" s="614"/>
      <c r="BQ41" s="614"/>
      <c r="BR41" s="614"/>
      <c r="BS41" s="614"/>
      <c r="BT41" s="614"/>
      <c r="BU41" s="615"/>
      <c r="BV41" s="665">
        <v>355</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19"/>
      <c r="CT41" s="619"/>
      <c r="CU41" s="619"/>
      <c r="CV41" s="619"/>
      <c r="CW41" s="619"/>
      <c r="CX41" s="619"/>
      <c r="CY41" s="620"/>
      <c r="CZ41" s="627" t="s">
        <v>210</v>
      </c>
      <c r="DA41" s="628"/>
      <c r="DB41" s="628"/>
      <c r="DC41" s="629"/>
      <c r="DD41" s="602" t="s">
        <v>210</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273572</v>
      </c>
      <c r="CS42" s="594"/>
      <c r="CT42" s="594"/>
      <c r="CU42" s="594"/>
      <c r="CV42" s="594"/>
      <c r="CW42" s="594"/>
      <c r="CX42" s="594"/>
      <c r="CY42" s="595"/>
      <c r="CZ42" s="627">
        <v>13.8</v>
      </c>
      <c r="DA42" s="686"/>
      <c r="DB42" s="686"/>
      <c r="DC42" s="687"/>
      <c r="DD42" s="602">
        <v>58102</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20773</v>
      </c>
      <c r="CS43" s="619"/>
      <c r="CT43" s="619"/>
      <c r="CU43" s="619"/>
      <c r="CV43" s="619"/>
      <c r="CW43" s="619"/>
      <c r="CX43" s="619"/>
      <c r="CY43" s="620"/>
      <c r="CZ43" s="627">
        <v>1</v>
      </c>
      <c r="DA43" s="628"/>
      <c r="DB43" s="628"/>
      <c r="DC43" s="629"/>
      <c r="DD43" s="602">
        <v>20773</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268697</v>
      </c>
      <c r="CS44" s="594"/>
      <c r="CT44" s="594"/>
      <c r="CU44" s="594"/>
      <c r="CV44" s="594"/>
      <c r="CW44" s="594"/>
      <c r="CX44" s="594"/>
      <c r="CY44" s="595"/>
      <c r="CZ44" s="627">
        <v>13.5</v>
      </c>
      <c r="DA44" s="686"/>
      <c r="DB44" s="686"/>
      <c r="DC44" s="687"/>
      <c r="DD44" s="602">
        <v>57270</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340</v>
      </c>
      <c r="CG45" s="591"/>
      <c r="CH45" s="591"/>
      <c r="CI45" s="591"/>
      <c r="CJ45" s="591"/>
      <c r="CK45" s="591"/>
      <c r="CL45" s="591"/>
      <c r="CM45" s="591"/>
      <c r="CN45" s="591"/>
      <c r="CO45" s="591"/>
      <c r="CP45" s="591"/>
      <c r="CQ45" s="592"/>
      <c r="CR45" s="593">
        <v>133242</v>
      </c>
      <c r="CS45" s="619"/>
      <c r="CT45" s="619"/>
      <c r="CU45" s="619"/>
      <c r="CV45" s="619"/>
      <c r="CW45" s="619"/>
      <c r="CX45" s="619"/>
      <c r="CY45" s="620"/>
      <c r="CZ45" s="627">
        <v>6.7</v>
      </c>
      <c r="DA45" s="628"/>
      <c r="DB45" s="628"/>
      <c r="DC45" s="629"/>
      <c r="DD45" s="602">
        <v>975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341</v>
      </c>
      <c r="CG46" s="591"/>
      <c r="CH46" s="591"/>
      <c r="CI46" s="591"/>
      <c r="CJ46" s="591"/>
      <c r="CK46" s="591"/>
      <c r="CL46" s="591"/>
      <c r="CM46" s="591"/>
      <c r="CN46" s="591"/>
      <c r="CO46" s="591"/>
      <c r="CP46" s="591"/>
      <c r="CQ46" s="592"/>
      <c r="CR46" s="593">
        <v>133247</v>
      </c>
      <c r="CS46" s="594"/>
      <c r="CT46" s="594"/>
      <c r="CU46" s="594"/>
      <c r="CV46" s="594"/>
      <c r="CW46" s="594"/>
      <c r="CX46" s="594"/>
      <c r="CY46" s="595"/>
      <c r="CZ46" s="627">
        <v>6.7</v>
      </c>
      <c r="DA46" s="686"/>
      <c r="DB46" s="686"/>
      <c r="DC46" s="687"/>
      <c r="DD46" s="602">
        <v>56287</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342</v>
      </c>
      <c r="CG47" s="591"/>
      <c r="CH47" s="591"/>
      <c r="CI47" s="591"/>
      <c r="CJ47" s="591"/>
      <c r="CK47" s="591"/>
      <c r="CL47" s="591"/>
      <c r="CM47" s="591"/>
      <c r="CN47" s="591"/>
      <c r="CO47" s="591"/>
      <c r="CP47" s="591"/>
      <c r="CQ47" s="592"/>
      <c r="CR47" s="593">
        <v>4875</v>
      </c>
      <c r="CS47" s="619"/>
      <c r="CT47" s="619"/>
      <c r="CU47" s="619"/>
      <c r="CV47" s="619"/>
      <c r="CW47" s="619"/>
      <c r="CX47" s="619"/>
      <c r="CY47" s="620"/>
      <c r="CZ47" s="627">
        <v>0.2</v>
      </c>
      <c r="DA47" s="628"/>
      <c r="DB47" s="628"/>
      <c r="DC47" s="629"/>
      <c r="DD47" s="602">
        <v>832</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343</v>
      </c>
      <c r="CG48" s="591"/>
      <c r="CH48" s="591"/>
      <c r="CI48" s="591"/>
      <c r="CJ48" s="591"/>
      <c r="CK48" s="591"/>
      <c r="CL48" s="591"/>
      <c r="CM48" s="591"/>
      <c r="CN48" s="591"/>
      <c r="CO48" s="591"/>
      <c r="CP48" s="591"/>
      <c r="CQ48" s="592"/>
      <c r="CR48" s="593" t="s">
        <v>321</v>
      </c>
      <c r="CS48" s="594"/>
      <c r="CT48" s="594"/>
      <c r="CU48" s="594"/>
      <c r="CV48" s="594"/>
      <c r="CW48" s="594"/>
      <c r="CX48" s="594"/>
      <c r="CY48" s="595"/>
      <c r="CZ48" s="627" t="s">
        <v>321</v>
      </c>
      <c r="DA48" s="686"/>
      <c r="DB48" s="686"/>
      <c r="DC48" s="687"/>
      <c r="DD48" s="602" t="s">
        <v>321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344</v>
      </c>
      <c r="CE49" s="637"/>
      <c r="CF49" s="637"/>
      <c r="CG49" s="637"/>
      <c r="CH49" s="637"/>
      <c r="CI49" s="637"/>
      <c r="CJ49" s="637"/>
      <c r="CK49" s="637"/>
      <c r="CL49" s="637"/>
      <c r="CM49" s="637"/>
      <c r="CN49" s="637"/>
      <c r="CO49" s="637"/>
      <c r="CP49" s="637"/>
      <c r="CQ49" s="638"/>
      <c r="CR49" s="665">
        <v>1987990</v>
      </c>
      <c r="CS49" s="661"/>
      <c r="CT49" s="661"/>
      <c r="CU49" s="661"/>
      <c r="CV49" s="661"/>
      <c r="CW49" s="661"/>
      <c r="CX49" s="661"/>
      <c r="CY49" s="688"/>
      <c r="CZ49" s="689">
        <v>100</v>
      </c>
      <c r="DA49" s="690"/>
      <c r="DB49" s="690"/>
      <c r="DC49" s="691"/>
      <c r="DD49" s="692">
        <v>1522727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c r="R7" s="723"/>
      <c r="S7" s="723"/>
      <c r="T7" s="723"/>
      <c r="U7" s="723"/>
      <c r="V7" s="723"/>
      <c r="W7" s="723"/>
      <c r="X7" s="723"/>
      <c r="Y7" s="723"/>
      <c r="Z7" s="723"/>
      <c r="AA7" s="723"/>
      <c r="AB7" s="723"/>
      <c r="AC7" s="723"/>
      <c r="AD7" s="723"/>
      <c r="AE7" s="724"/>
      <c r="AF7" s="725">
        <v>218</v>
      </c>
      <c r="AG7" s="726"/>
      <c r="AH7" s="726"/>
      <c r="AI7" s="726"/>
      <c r="AJ7" s="727"/>
      <c r="AK7" s="762"/>
      <c r="AL7" s="763"/>
      <c r="AM7" s="763"/>
      <c r="AN7" s="763"/>
      <c r="AO7" s="763"/>
      <c r="AP7" s="763"/>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v>-106</v>
      </c>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112</v>
      </c>
      <c r="AG23" s="782"/>
      <c r="AH23" s="782"/>
      <c r="AI23" s="782"/>
      <c r="AJ23" s="785"/>
      <c r="AK23" s="786"/>
      <c r="AL23" s="787"/>
      <c r="AM23" s="787"/>
      <c r="AN23" s="787"/>
      <c r="AO23" s="787"/>
      <c r="AP23" s="782"/>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c r="R28" s="811"/>
      <c r="S28" s="811"/>
      <c r="T28" s="811"/>
      <c r="U28" s="811"/>
      <c r="V28" s="811"/>
      <c r="W28" s="811"/>
      <c r="X28" s="811"/>
      <c r="Y28" s="811"/>
      <c r="Z28" s="811"/>
      <c r="AA28" s="811"/>
      <c r="AB28" s="811"/>
      <c r="AC28" s="811"/>
      <c r="AD28" s="811"/>
      <c r="AE28" s="812"/>
      <c r="AF28" s="813">
        <v>2</v>
      </c>
      <c r="AG28" s="811"/>
      <c r="AH28" s="811"/>
      <c r="AI28" s="811"/>
      <c r="AJ28" s="814"/>
      <c r="AK28" s="815"/>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c r="R29" s="747"/>
      <c r="S29" s="747"/>
      <c r="T29" s="747"/>
      <c r="U29" s="747"/>
      <c r="V29" s="747"/>
      <c r="W29" s="747"/>
      <c r="X29" s="747"/>
      <c r="Y29" s="747"/>
      <c r="Z29" s="747"/>
      <c r="AA29" s="747"/>
      <c r="AB29" s="747"/>
      <c r="AC29" s="747"/>
      <c r="AD29" s="747"/>
      <c r="AE29" s="748"/>
      <c r="AF29" s="749">
        <v>-17</v>
      </c>
      <c r="AG29" s="750"/>
      <c r="AH29" s="750"/>
      <c r="AI29" s="750"/>
      <c r="AJ29" s="751"/>
      <c r="AK29" s="818"/>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c r="R30" s="747"/>
      <c r="S30" s="747"/>
      <c r="T30" s="747"/>
      <c r="U30" s="747"/>
      <c r="V30" s="747"/>
      <c r="W30" s="747"/>
      <c r="X30" s="747"/>
      <c r="Y30" s="747"/>
      <c r="Z30" s="747"/>
      <c r="AA30" s="747"/>
      <c r="AB30" s="747"/>
      <c r="AC30" s="747"/>
      <c r="AD30" s="747"/>
      <c r="AE30" s="748"/>
      <c r="AF30" s="749">
        <v>2</v>
      </c>
      <c r="AG30" s="750"/>
      <c r="AH30" s="750"/>
      <c r="AI30" s="750"/>
      <c r="AJ30" s="751"/>
      <c r="AK30" s="818"/>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v>0</v>
      </c>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v>1</v>
      </c>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c r="C68" s="858"/>
      <c r="D68" s="858"/>
      <c r="E68" s="858"/>
      <c r="F68" s="858"/>
      <c r="G68" s="858"/>
      <c r="H68" s="858"/>
      <c r="I68" s="858"/>
      <c r="J68" s="858"/>
      <c r="K68" s="858"/>
      <c r="L68" s="858"/>
      <c r="M68" s="858"/>
      <c r="N68" s="858"/>
      <c r="O68" s="858"/>
      <c r="P68" s="859"/>
      <c r="Q68" s="860"/>
      <c r="R68" s="854"/>
      <c r="S68" s="854"/>
      <c r="T68" s="854"/>
      <c r="U68" s="854"/>
      <c r="V68" s="854"/>
      <c r="W68" s="854"/>
      <c r="X68" s="854"/>
      <c r="Y68" s="854"/>
      <c r="Z68" s="854"/>
      <c r="AA68" s="854"/>
      <c r="AB68" s="854"/>
      <c r="AC68" s="854"/>
      <c r="AD68" s="854"/>
      <c r="AE68" s="854"/>
      <c r="AF68" s="854"/>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289</v>
      </c>
      <c r="AG109" s="883"/>
      <c r="AH109" s="883"/>
      <c r="AI109" s="883"/>
      <c r="AJ109" s="884"/>
      <c r="AK109" s="882" t="s">
        <v>288</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289</v>
      </c>
      <c r="BW109" s="883"/>
      <c r="BX109" s="883"/>
      <c r="BY109" s="883"/>
      <c r="BZ109" s="884"/>
      <c r="CA109" s="882" t="s">
        <v>288</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289</v>
      </c>
      <c r="DM109" s="883"/>
      <c r="DN109" s="883"/>
      <c r="DO109" s="883"/>
      <c r="DP109" s="884"/>
      <c r="DQ109" s="882" t="s">
        <v>288</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471643</v>
      </c>
      <c r="AB110" s="890"/>
      <c r="AC110" s="890"/>
      <c r="AD110" s="890"/>
      <c r="AE110" s="891"/>
      <c r="AF110" s="892">
        <v>460814</v>
      </c>
      <c r="AG110" s="890"/>
      <c r="AH110" s="890"/>
      <c r="AI110" s="890"/>
      <c r="AJ110" s="891"/>
      <c r="AK110" s="892">
        <v>398736</v>
      </c>
      <c r="AL110" s="890"/>
      <c r="AM110" s="890"/>
      <c r="AN110" s="890"/>
      <c r="AO110" s="891"/>
      <c r="AP110" s="893">
        <v>44.4</v>
      </c>
      <c r="AQ110" s="894"/>
      <c r="AR110" s="894"/>
      <c r="AS110" s="894"/>
      <c r="AT110" s="895"/>
      <c r="AU110" s="896" t="s">
        <v>61</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2803598</v>
      </c>
      <c r="BR110" s="927"/>
      <c r="BS110" s="927"/>
      <c r="BT110" s="927"/>
      <c r="BU110" s="927"/>
      <c r="BV110" s="927">
        <v>2543151</v>
      </c>
      <c r="BW110" s="927"/>
      <c r="BX110" s="927"/>
      <c r="BY110" s="927"/>
      <c r="BZ110" s="927"/>
      <c r="CA110" s="927">
        <v>2234180</v>
      </c>
      <c r="CB110" s="927"/>
      <c r="CC110" s="927"/>
      <c r="CD110" s="927"/>
      <c r="CE110" s="927"/>
      <c r="CF110" s="941">
        <v>248.6</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3150</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253977</v>
      </c>
      <c r="BR112" s="920"/>
      <c r="BS112" s="920"/>
      <c r="BT112" s="920"/>
      <c r="BU112" s="920"/>
      <c r="BV112" s="920">
        <v>292147</v>
      </c>
      <c r="BW112" s="920"/>
      <c r="BX112" s="920"/>
      <c r="BY112" s="920"/>
      <c r="BZ112" s="920"/>
      <c r="CA112" s="920">
        <v>343629</v>
      </c>
      <c r="CB112" s="920"/>
      <c r="CC112" s="920"/>
      <c r="CD112" s="920"/>
      <c r="CE112" s="920"/>
      <c r="CF112" s="914">
        <v>38.200000000000003</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28004</v>
      </c>
      <c r="AB113" s="934"/>
      <c r="AC113" s="934"/>
      <c r="AD113" s="934"/>
      <c r="AE113" s="935"/>
      <c r="AF113" s="936">
        <v>16159</v>
      </c>
      <c r="AG113" s="934"/>
      <c r="AH113" s="934"/>
      <c r="AI113" s="934"/>
      <c r="AJ113" s="935"/>
      <c r="AK113" s="936">
        <v>27614</v>
      </c>
      <c r="AL113" s="934"/>
      <c r="AM113" s="934"/>
      <c r="AN113" s="934"/>
      <c r="AO113" s="935"/>
      <c r="AP113" s="937">
        <v>3.1</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5138</v>
      </c>
      <c r="BR113" s="920"/>
      <c r="BS113" s="920"/>
      <c r="BT113" s="920"/>
      <c r="BU113" s="920"/>
      <c r="BV113" s="920">
        <v>4974</v>
      </c>
      <c r="BW113" s="920"/>
      <c r="BX113" s="920"/>
      <c r="BY113" s="920"/>
      <c r="BZ113" s="920"/>
      <c r="CA113" s="920">
        <v>15333</v>
      </c>
      <c r="CB113" s="920"/>
      <c r="CC113" s="920"/>
      <c r="CD113" s="920"/>
      <c r="CE113" s="920"/>
      <c r="CF113" s="914">
        <v>1.7</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1795</v>
      </c>
      <c r="AB114" s="959"/>
      <c r="AC114" s="959"/>
      <c r="AD114" s="959"/>
      <c r="AE114" s="960"/>
      <c r="AF114" s="961">
        <v>1274</v>
      </c>
      <c r="AG114" s="959"/>
      <c r="AH114" s="959"/>
      <c r="AI114" s="959"/>
      <c r="AJ114" s="960"/>
      <c r="AK114" s="961">
        <v>1160</v>
      </c>
      <c r="AL114" s="959"/>
      <c r="AM114" s="959"/>
      <c r="AN114" s="959"/>
      <c r="AO114" s="960"/>
      <c r="AP114" s="962">
        <v>0.1</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570834</v>
      </c>
      <c r="BR114" s="920"/>
      <c r="BS114" s="920"/>
      <c r="BT114" s="920"/>
      <c r="BU114" s="920"/>
      <c r="BV114" s="920">
        <v>267942</v>
      </c>
      <c r="BW114" s="920"/>
      <c r="BX114" s="920"/>
      <c r="BY114" s="920"/>
      <c r="BZ114" s="920"/>
      <c r="CA114" s="920">
        <v>490893</v>
      </c>
      <c r="CB114" s="920"/>
      <c r="CC114" s="920"/>
      <c r="CD114" s="920"/>
      <c r="CE114" s="920"/>
      <c r="CF114" s="914">
        <v>54.6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113</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233</v>
      </c>
      <c r="AB116" s="959"/>
      <c r="AC116" s="959"/>
      <c r="AD116" s="959"/>
      <c r="AE116" s="960"/>
      <c r="AF116" s="961">
        <v>512</v>
      </c>
      <c r="AG116" s="959"/>
      <c r="AH116" s="959"/>
      <c r="AI116" s="959"/>
      <c r="AJ116" s="960"/>
      <c r="AK116" s="961" t="s">
        <v>113</v>
      </c>
      <c r="AL116" s="959"/>
      <c r="AM116" s="959"/>
      <c r="AN116" s="959"/>
      <c r="AO116" s="960"/>
      <c r="AP116" s="962" t="s">
        <v>113</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501675</v>
      </c>
      <c r="AB117" s="966"/>
      <c r="AC117" s="966"/>
      <c r="AD117" s="966"/>
      <c r="AE117" s="967"/>
      <c r="AF117" s="965">
        <v>478759</v>
      </c>
      <c r="AG117" s="966"/>
      <c r="AH117" s="966"/>
      <c r="AI117" s="966"/>
      <c r="AJ117" s="967"/>
      <c r="AK117" s="965">
        <v>427510</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289</v>
      </c>
      <c r="AG118" s="883"/>
      <c r="AH118" s="883"/>
      <c r="AI118" s="883"/>
      <c r="AJ118" s="884"/>
      <c r="AK118" s="882" t="s">
        <v>288</v>
      </c>
      <c r="AL118" s="883"/>
      <c r="AM118" s="883"/>
      <c r="AN118" s="883"/>
      <c r="AO118" s="884"/>
      <c r="AP118" s="990" t="s">
        <v>403</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431</v>
      </c>
      <c r="BP118" s="994"/>
      <c r="BQ118" s="985">
        <v>3636697</v>
      </c>
      <c r="BR118" s="986"/>
      <c r="BS118" s="986"/>
      <c r="BT118" s="986"/>
      <c r="BU118" s="986"/>
      <c r="BV118" s="986">
        <v>3108214</v>
      </c>
      <c r="BW118" s="986"/>
      <c r="BX118" s="986"/>
      <c r="BY118" s="986"/>
      <c r="BZ118" s="986"/>
      <c r="CA118" s="986">
        <v>3084035</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v>3150</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1356688</v>
      </c>
      <c r="BR119" s="927"/>
      <c r="BS119" s="927"/>
      <c r="BT119" s="927"/>
      <c r="BU119" s="927"/>
      <c r="BV119" s="927">
        <v>1324943</v>
      </c>
      <c r="BW119" s="927"/>
      <c r="BX119" s="927"/>
      <c r="BY119" s="927"/>
      <c r="BZ119" s="927"/>
      <c r="CA119" s="927">
        <v>1306019</v>
      </c>
      <c r="CB119" s="927"/>
      <c r="CC119" s="927"/>
      <c r="CD119" s="927"/>
      <c r="CE119" s="927"/>
      <c r="CF119" s="941">
        <v>145.30000000000001</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18816</v>
      </c>
      <c r="BR120" s="920"/>
      <c r="BS120" s="920"/>
      <c r="BT120" s="920"/>
      <c r="BU120" s="920"/>
      <c r="BV120" s="920">
        <v>14414</v>
      </c>
      <c r="BW120" s="920"/>
      <c r="BX120" s="920"/>
      <c r="BY120" s="920"/>
      <c r="BZ120" s="920"/>
      <c r="CA120" s="920">
        <v>20534</v>
      </c>
      <c r="CB120" s="920"/>
      <c r="CC120" s="920"/>
      <c r="CD120" s="920"/>
      <c r="CE120" s="920"/>
      <c r="CF120" s="914">
        <v>2.2999999999999998</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242079</v>
      </c>
      <c r="DH120" s="927"/>
      <c r="DI120" s="927"/>
      <c r="DJ120" s="927"/>
      <c r="DK120" s="927"/>
      <c r="DL120" s="927">
        <v>288926</v>
      </c>
      <c r="DM120" s="927"/>
      <c r="DN120" s="927"/>
      <c r="DO120" s="927"/>
      <c r="DP120" s="927"/>
      <c r="DQ120" s="927">
        <v>338836</v>
      </c>
      <c r="DR120" s="927"/>
      <c r="DS120" s="927"/>
      <c r="DT120" s="927"/>
      <c r="DU120" s="927"/>
      <c r="DV120" s="928">
        <v>37.700000000000003</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2217359</v>
      </c>
      <c r="BR121" s="986"/>
      <c r="BS121" s="986"/>
      <c r="BT121" s="986"/>
      <c r="BU121" s="986"/>
      <c r="BV121" s="986">
        <v>2258022</v>
      </c>
      <c r="BW121" s="986"/>
      <c r="BX121" s="986"/>
      <c r="BY121" s="986"/>
      <c r="BZ121" s="986"/>
      <c r="CA121" s="986">
        <v>2081113</v>
      </c>
      <c r="CB121" s="986"/>
      <c r="CC121" s="986"/>
      <c r="CD121" s="986"/>
      <c r="CE121" s="986"/>
      <c r="CF121" s="1024">
        <v>231.6</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440</v>
      </c>
      <c r="BP122" s="994"/>
      <c r="BQ122" s="1034">
        <v>3592863</v>
      </c>
      <c r="BR122" s="1035"/>
      <c r="BS122" s="1035"/>
      <c r="BT122" s="1035"/>
      <c r="BU122" s="1035"/>
      <c r="BV122" s="1035">
        <v>3597379</v>
      </c>
      <c r="BW122" s="1035"/>
      <c r="BX122" s="1035"/>
      <c r="BY122" s="1035"/>
      <c r="BZ122" s="1035"/>
      <c r="CA122" s="1035">
        <v>3407666</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4.7</v>
      </c>
      <c r="BR123" s="1027"/>
      <c r="BS123" s="1027"/>
      <c r="BT123" s="1027"/>
      <c r="BU123" s="1027"/>
      <c r="BV123" s="1027" t="s">
        <v>113</v>
      </c>
      <c r="BW123" s="1027"/>
      <c r="BX123" s="1027"/>
      <c r="BY123" s="1027"/>
      <c r="BZ123" s="1027"/>
      <c r="CA123" s="1027" t="s">
        <v>113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451</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6874</v>
      </c>
      <c r="AB128" s="1090"/>
      <c r="AC128" s="1090"/>
      <c r="AD128" s="1090"/>
      <c r="AE128" s="1091"/>
      <c r="AF128" s="1092">
        <v>4556</v>
      </c>
      <c r="AG128" s="1090"/>
      <c r="AH128" s="1090"/>
      <c r="AI128" s="1090"/>
      <c r="AJ128" s="1091"/>
      <c r="AK128" s="1092">
        <v>3941</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1289207</v>
      </c>
      <c r="AB129" s="959"/>
      <c r="AC129" s="959"/>
      <c r="AD129" s="959"/>
      <c r="AE129" s="960"/>
      <c r="AF129" s="961">
        <v>1261695</v>
      </c>
      <c r="AG129" s="959"/>
      <c r="AH129" s="959"/>
      <c r="AI129" s="959"/>
      <c r="AJ129" s="960"/>
      <c r="AK129" s="961">
        <v>1240679</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11.7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375400</v>
      </c>
      <c r="AB130" s="959"/>
      <c r="AC130" s="959"/>
      <c r="AD130" s="959"/>
      <c r="AE130" s="960"/>
      <c r="AF130" s="961">
        <v>355577</v>
      </c>
      <c r="AG130" s="959"/>
      <c r="AH130" s="959"/>
      <c r="AI130" s="959"/>
      <c r="AJ130" s="960"/>
      <c r="AK130" s="961">
        <v>342119</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913807</v>
      </c>
      <c r="AB131" s="998"/>
      <c r="AC131" s="998"/>
      <c r="AD131" s="998"/>
      <c r="AE131" s="999"/>
      <c r="AF131" s="1000">
        <v>906118</v>
      </c>
      <c r="AG131" s="998"/>
      <c r="AH131" s="998"/>
      <c r="AI131" s="998"/>
      <c r="AJ131" s="999"/>
      <c r="AK131" s="1000">
        <v>898560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13.066325819999999</v>
      </c>
      <c r="AB132" s="1104"/>
      <c r="AC132" s="1104"/>
      <c r="AD132" s="1104"/>
      <c r="AE132" s="1105"/>
      <c r="AF132" s="1106">
        <v>13.091672389999999</v>
      </c>
      <c r="AG132" s="1104"/>
      <c r="AH132" s="1104"/>
      <c r="AI132" s="1104"/>
      <c r="AJ132" s="1105"/>
      <c r="AK132" s="1106">
        <v>9.0645032049999994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16.8</v>
      </c>
      <c r="AB133" s="1111"/>
      <c r="AC133" s="1111"/>
      <c r="AD133" s="1111"/>
      <c r="AE133" s="1112"/>
      <c r="AF133" s="1110">
        <v>14.5</v>
      </c>
      <c r="AG133" s="1111"/>
      <c r="AH133" s="1111"/>
      <c r="AI133" s="1111"/>
      <c r="AJ133" s="1112"/>
      <c r="AK133" s="1110">
        <v>11.7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362778</v>
      </c>
      <c r="L9" s="264">
        <v>221611</v>
      </c>
      <c r="M9" s="265">
        <v>198661</v>
      </c>
      <c r="N9" s="266">
        <v>11.6</v>
      </c>
    </row>
    <row r="10" spans="1:16">
      <c r="A10" s="248"/>
      <c r="B10" s="244"/>
      <c r="C10" s="244"/>
      <c r="D10" s="244"/>
      <c r="E10" s="244"/>
      <c r="F10" s="244"/>
      <c r="G10" s="1119" t="s">
        <v>473</v>
      </c>
      <c r="H10" s="1120"/>
      <c r="I10" s="1120"/>
      <c r="J10" s="1121"/>
      <c r="K10" s="267">
        <v>12597</v>
      </c>
      <c r="L10" s="268">
        <v>7695</v>
      </c>
      <c r="M10" s="269">
        <v>22571</v>
      </c>
      <c r="N10" s="270">
        <v>-65.900000000000006</v>
      </c>
    </row>
    <row r="11" spans="1:16" ht="13.5" customHeight="1">
      <c r="A11" s="248"/>
      <c r="B11" s="244"/>
      <c r="C11" s="244"/>
      <c r="D11" s="244"/>
      <c r="E11" s="244"/>
      <c r="F11" s="244"/>
      <c r="G11" s="1119" t="s">
        <v>474</v>
      </c>
      <c r="H11" s="1120"/>
      <c r="I11" s="1120"/>
      <c r="J11" s="1121"/>
      <c r="K11" s="267">
        <v>110257</v>
      </c>
      <c r="L11" s="268">
        <v>67353</v>
      </c>
      <c r="M11" s="269">
        <v>24639</v>
      </c>
      <c r="N11" s="270">
        <v>173.4</v>
      </c>
    </row>
    <row r="12" spans="1:16" ht="13.5" customHeight="1">
      <c r="A12" s="248"/>
      <c r="B12" s="244"/>
      <c r="C12" s="244"/>
      <c r="D12" s="244"/>
      <c r="E12" s="244"/>
      <c r="F12" s="244"/>
      <c r="G12" s="1119" t="s">
        <v>475</v>
      </c>
      <c r="H12" s="1120"/>
      <c r="I12" s="1120"/>
      <c r="J12" s="1121"/>
      <c r="K12" s="267" t="s">
        <v>476</v>
      </c>
      <c r="L12" s="268" t="s">
        <v>476</v>
      </c>
      <c r="M12" s="269">
        <v>3341</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14095</v>
      </c>
      <c r="L14" s="268">
        <v>8610</v>
      </c>
      <c r="M14" s="269">
        <v>9231</v>
      </c>
      <c r="N14" s="270">
        <v>-6.7</v>
      </c>
    </row>
    <row r="15" spans="1:16" ht="13.5" customHeight="1">
      <c r="A15" s="248"/>
      <c r="B15" s="244"/>
      <c r="C15" s="244"/>
      <c r="D15" s="244"/>
      <c r="E15" s="244"/>
      <c r="F15" s="244"/>
      <c r="G15" s="1119" t="s">
        <v>479</v>
      </c>
      <c r="H15" s="1120"/>
      <c r="I15" s="1120"/>
      <c r="J15" s="1121"/>
      <c r="K15" s="267">
        <v>20773</v>
      </c>
      <c r="L15" s="268">
        <v>12690</v>
      </c>
      <c r="M15" s="269">
        <v>4542</v>
      </c>
      <c r="N15" s="270">
        <v>179.4</v>
      </c>
    </row>
    <row r="16" spans="1:16">
      <c r="A16" s="248"/>
      <c r="B16" s="244"/>
      <c r="C16" s="244"/>
      <c r="D16" s="244"/>
      <c r="E16" s="244"/>
      <c r="F16" s="244"/>
      <c r="G16" s="1122" t="s">
        <v>480</v>
      </c>
      <c r="H16" s="1123"/>
      <c r="I16" s="1123"/>
      <c r="J16" s="1124"/>
      <c r="K16" s="268">
        <v>-42285</v>
      </c>
      <c r="L16" s="268">
        <v>-25831</v>
      </c>
      <c r="M16" s="269">
        <v>-20623</v>
      </c>
      <c r="N16" s="270">
        <v>25.3</v>
      </c>
    </row>
    <row r="17" spans="1:16">
      <c r="A17" s="248"/>
      <c r="B17" s="244"/>
      <c r="C17" s="244"/>
      <c r="D17" s="244"/>
      <c r="E17" s="244"/>
      <c r="F17" s="244"/>
      <c r="G17" s="1122" t="s">
        <v>171</v>
      </c>
      <c r="H17" s="1123"/>
      <c r="I17" s="1123"/>
      <c r="J17" s="1124"/>
      <c r="K17" s="268">
        <v>478215</v>
      </c>
      <c r="L17" s="268">
        <v>292129</v>
      </c>
      <c r="M17" s="269">
        <v>242361</v>
      </c>
      <c r="N17" s="270">
        <v>20.5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23.21</v>
      </c>
      <c r="L21" s="281">
        <v>22.07</v>
      </c>
      <c r="M21" s="282">
        <v>1.1399999999999999</v>
      </c>
      <c r="N21" s="249"/>
      <c r="O21" s="283"/>
      <c r="P21" s="279"/>
    </row>
    <row r="22" spans="1:16" s="284" customFormat="1">
      <c r="A22" s="279"/>
      <c r="B22" s="249"/>
      <c r="C22" s="249"/>
      <c r="D22" s="249"/>
      <c r="E22" s="249"/>
      <c r="F22" s="249"/>
      <c r="G22" s="1114" t="s">
        <v>486</v>
      </c>
      <c r="H22" s="1115"/>
      <c r="I22" s="1115"/>
      <c r="J22" s="1116"/>
      <c r="K22" s="285">
        <v>94.5</v>
      </c>
      <c r="L22" s="286">
        <v>93.5</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398736</v>
      </c>
      <c r="L32" s="294">
        <v>243577</v>
      </c>
      <c r="M32" s="295">
        <v>131612</v>
      </c>
      <c r="N32" s="296">
        <v>85.1</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v>41</v>
      </c>
      <c r="N34" s="296" t="s">
        <v>476</v>
      </c>
    </row>
    <row r="35" spans="1:16" ht="27" customHeight="1">
      <c r="A35" s="248"/>
      <c r="B35" s="244"/>
      <c r="C35" s="244"/>
      <c r="D35" s="244"/>
      <c r="E35" s="244"/>
      <c r="F35" s="244"/>
      <c r="G35" s="1130" t="s">
        <v>492</v>
      </c>
      <c r="H35" s="1131"/>
      <c r="I35" s="1131"/>
      <c r="J35" s="1132"/>
      <c r="K35" s="294">
        <v>27614</v>
      </c>
      <c r="L35" s="294">
        <v>16869</v>
      </c>
      <c r="M35" s="295">
        <v>31555</v>
      </c>
      <c r="N35" s="296">
        <v>-46.5</v>
      </c>
    </row>
    <row r="36" spans="1:16" ht="27" customHeight="1">
      <c r="A36" s="248"/>
      <c r="B36" s="244"/>
      <c r="C36" s="244"/>
      <c r="D36" s="244"/>
      <c r="E36" s="244"/>
      <c r="F36" s="244"/>
      <c r="G36" s="1130" t="s">
        <v>493</v>
      </c>
      <c r="H36" s="1131"/>
      <c r="I36" s="1131"/>
      <c r="J36" s="1132"/>
      <c r="K36" s="294">
        <v>1160</v>
      </c>
      <c r="L36" s="294">
        <v>709</v>
      </c>
      <c r="M36" s="295">
        <v>5720</v>
      </c>
      <c r="N36" s="296">
        <v>-87.6</v>
      </c>
    </row>
    <row r="37" spans="1:16" ht="13.5" customHeight="1">
      <c r="A37" s="248"/>
      <c r="B37" s="244"/>
      <c r="C37" s="244"/>
      <c r="D37" s="244"/>
      <c r="E37" s="244"/>
      <c r="F37" s="244"/>
      <c r="G37" s="1130" t="s">
        <v>494</v>
      </c>
      <c r="H37" s="1131"/>
      <c r="I37" s="1131"/>
      <c r="J37" s="1132"/>
      <c r="K37" s="294" t="s">
        <v>476</v>
      </c>
      <c r="L37" s="294" t="s">
        <v>476</v>
      </c>
      <c r="M37" s="295">
        <v>1648</v>
      </c>
      <c r="N37" s="296" t="s">
        <v>476</v>
      </c>
    </row>
    <row r="38" spans="1:16" ht="27" customHeight="1">
      <c r="A38" s="248"/>
      <c r="B38" s="244"/>
      <c r="C38" s="244"/>
      <c r="D38" s="244"/>
      <c r="E38" s="244"/>
      <c r="F38" s="244"/>
      <c r="G38" s="1133" t="s">
        <v>495</v>
      </c>
      <c r="H38" s="1134"/>
      <c r="I38" s="1134"/>
      <c r="J38" s="1135"/>
      <c r="K38" s="297" t="s">
        <v>476</v>
      </c>
      <c r="L38" s="297" t="s">
        <v>476</v>
      </c>
      <c r="M38" s="298">
        <v>64</v>
      </c>
      <c r="N38" s="299" t="s">
        <v>476</v>
      </c>
      <c r="O38" s="293"/>
    </row>
    <row r="39" spans="1:16">
      <c r="A39" s="248"/>
      <c r="B39" s="244"/>
      <c r="C39" s="244"/>
      <c r="D39" s="244"/>
      <c r="E39" s="244"/>
      <c r="F39" s="244"/>
      <c r="G39" s="1133" t="s">
        <v>496</v>
      </c>
      <c r="H39" s="1134"/>
      <c r="I39" s="1134"/>
      <c r="J39" s="1135"/>
      <c r="K39" s="300">
        <v>-3941</v>
      </c>
      <c r="L39" s="300">
        <v>-2407</v>
      </c>
      <c r="M39" s="301">
        <v>-9298</v>
      </c>
      <c r="N39" s="302">
        <v>-74.099999999999994</v>
      </c>
      <c r="O39" s="293"/>
    </row>
    <row r="40" spans="1:16" ht="27" customHeight="1">
      <c r="A40" s="248"/>
      <c r="B40" s="244"/>
      <c r="C40" s="244"/>
      <c r="D40" s="244"/>
      <c r="E40" s="244"/>
      <c r="F40" s="244"/>
      <c r="G40" s="1130" t="s">
        <v>497</v>
      </c>
      <c r="H40" s="1131"/>
      <c r="I40" s="1131"/>
      <c r="J40" s="1132"/>
      <c r="K40" s="300">
        <v>-342119</v>
      </c>
      <c r="L40" s="300">
        <v>-208991</v>
      </c>
      <c r="M40" s="301">
        <v>-121787</v>
      </c>
      <c r="N40" s="302">
        <v>71.599999999999994</v>
      </c>
      <c r="O40" s="293"/>
    </row>
    <row r="41" spans="1:16">
      <c r="A41" s="248"/>
      <c r="B41" s="244"/>
      <c r="C41" s="244"/>
      <c r="D41" s="244"/>
      <c r="E41" s="244"/>
      <c r="F41" s="244"/>
      <c r="G41" s="1136" t="s">
        <v>283</v>
      </c>
      <c r="H41" s="1137"/>
      <c r="I41" s="1137"/>
      <c r="J41" s="1138"/>
      <c r="K41" s="294">
        <v>81450</v>
      </c>
      <c r="L41" s="300">
        <v>49756</v>
      </c>
      <c r="M41" s="301">
        <v>39554</v>
      </c>
      <c r="N41" s="302">
        <v>25.8</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188955</v>
      </c>
      <c r="J51" s="320">
        <v>102415</v>
      </c>
      <c r="K51" s="321">
        <v>-9.6999999999999993</v>
      </c>
      <c r="L51" s="322">
        <v>325581</v>
      </c>
      <c r="M51" s="323">
        <v>11.5</v>
      </c>
      <c r="N51" s="324">
        <v>-21.2</v>
      </c>
    </row>
    <row r="52" spans="1:14">
      <c r="A52" s="248"/>
      <c r="B52" s="244"/>
      <c r="C52" s="244"/>
      <c r="D52" s="244"/>
      <c r="E52" s="244"/>
      <c r="F52" s="244"/>
      <c r="G52" s="325"/>
      <c r="H52" s="326" t="s">
        <v>508</v>
      </c>
      <c r="I52" s="327">
        <v>157899</v>
      </c>
      <c r="J52" s="328">
        <v>85582</v>
      </c>
      <c r="K52" s="329">
        <v>-15.8</v>
      </c>
      <c r="L52" s="330">
        <v>165116</v>
      </c>
      <c r="M52" s="331">
        <v>0.9</v>
      </c>
      <c r="N52" s="332">
        <v>-16.7</v>
      </c>
    </row>
    <row r="53" spans="1:14">
      <c r="A53" s="248"/>
      <c r="B53" s="244"/>
      <c r="C53" s="244"/>
      <c r="D53" s="244"/>
      <c r="E53" s="244"/>
      <c r="F53" s="244"/>
      <c r="G53" s="310" t="s">
        <v>509</v>
      </c>
      <c r="H53" s="311"/>
      <c r="I53" s="319">
        <v>208645</v>
      </c>
      <c r="J53" s="320">
        <v>117019</v>
      </c>
      <c r="K53" s="321">
        <v>14.3</v>
      </c>
      <c r="L53" s="322">
        <v>203567</v>
      </c>
      <c r="M53" s="323">
        <v>-37.5</v>
      </c>
      <c r="N53" s="324">
        <v>51.8</v>
      </c>
    </row>
    <row r="54" spans="1:14">
      <c r="A54" s="248"/>
      <c r="B54" s="244"/>
      <c r="C54" s="244"/>
      <c r="D54" s="244"/>
      <c r="E54" s="244"/>
      <c r="F54" s="244"/>
      <c r="G54" s="325"/>
      <c r="H54" s="326" t="s">
        <v>508</v>
      </c>
      <c r="I54" s="327">
        <v>174748</v>
      </c>
      <c r="J54" s="328">
        <v>98008</v>
      </c>
      <c r="K54" s="329">
        <v>14.5</v>
      </c>
      <c r="L54" s="330">
        <v>121137</v>
      </c>
      <c r="M54" s="331">
        <v>-26.6</v>
      </c>
      <c r="N54" s="332">
        <v>41.1</v>
      </c>
    </row>
    <row r="55" spans="1:14">
      <c r="A55" s="248"/>
      <c r="B55" s="244"/>
      <c r="C55" s="244"/>
      <c r="D55" s="244"/>
      <c r="E55" s="244"/>
      <c r="F55" s="244"/>
      <c r="G55" s="310" t="s">
        <v>510</v>
      </c>
      <c r="H55" s="311"/>
      <c r="I55" s="319">
        <v>455153</v>
      </c>
      <c r="J55" s="320">
        <v>261282</v>
      </c>
      <c r="K55" s="321">
        <v>123.3</v>
      </c>
      <c r="L55" s="322">
        <v>185018</v>
      </c>
      <c r="M55" s="323">
        <v>-9.1</v>
      </c>
      <c r="N55" s="324">
        <v>132.4</v>
      </c>
    </row>
    <row r="56" spans="1:14">
      <c r="A56" s="248"/>
      <c r="B56" s="244"/>
      <c r="C56" s="244"/>
      <c r="D56" s="244"/>
      <c r="E56" s="244"/>
      <c r="F56" s="244"/>
      <c r="G56" s="325"/>
      <c r="H56" s="326" t="s">
        <v>508</v>
      </c>
      <c r="I56" s="327">
        <v>121270</v>
      </c>
      <c r="J56" s="328">
        <v>69615</v>
      </c>
      <c r="K56" s="329">
        <v>-29</v>
      </c>
      <c r="L56" s="330">
        <v>95064</v>
      </c>
      <c r="M56" s="331">
        <v>-21.5</v>
      </c>
      <c r="N56" s="332">
        <v>-7.5</v>
      </c>
    </row>
    <row r="57" spans="1:14">
      <c r="A57" s="248"/>
      <c r="B57" s="244"/>
      <c r="C57" s="244"/>
      <c r="D57" s="244"/>
      <c r="E57" s="244"/>
      <c r="F57" s="244"/>
      <c r="G57" s="310" t="s">
        <v>511</v>
      </c>
      <c r="H57" s="311"/>
      <c r="I57" s="319">
        <v>589015</v>
      </c>
      <c r="J57" s="320">
        <v>342252</v>
      </c>
      <c r="K57" s="321">
        <v>31</v>
      </c>
      <c r="L57" s="322">
        <v>238802</v>
      </c>
      <c r="M57" s="323">
        <v>29.1</v>
      </c>
      <c r="N57" s="324">
        <v>1.9</v>
      </c>
    </row>
    <row r="58" spans="1:14">
      <c r="A58" s="248"/>
      <c r="B58" s="244"/>
      <c r="C58" s="244"/>
      <c r="D58" s="244"/>
      <c r="E58" s="244"/>
      <c r="F58" s="244"/>
      <c r="G58" s="325"/>
      <c r="H58" s="326" t="s">
        <v>508</v>
      </c>
      <c r="I58" s="327">
        <v>259394</v>
      </c>
      <c r="J58" s="328">
        <v>150723</v>
      </c>
      <c r="K58" s="329">
        <v>116.5</v>
      </c>
      <c r="L58" s="330">
        <v>128562</v>
      </c>
      <c r="M58" s="331">
        <v>35.200000000000003</v>
      </c>
      <c r="N58" s="332">
        <v>81.3</v>
      </c>
    </row>
    <row r="59" spans="1:14">
      <c r="A59" s="248"/>
      <c r="B59" s="244"/>
      <c r="C59" s="244"/>
      <c r="D59" s="244"/>
      <c r="E59" s="244"/>
      <c r="F59" s="244"/>
      <c r="G59" s="310" t="s">
        <v>512</v>
      </c>
      <c r="H59" s="311"/>
      <c r="I59" s="319">
        <v>268697</v>
      </c>
      <c r="J59" s="320">
        <v>164140</v>
      </c>
      <c r="K59" s="321">
        <v>-52</v>
      </c>
      <c r="L59" s="322">
        <v>288550</v>
      </c>
      <c r="M59" s="323">
        <v>20.8</v>
      </c>
      <c r="N59" s="324">
        <v>-72.8</v>
      </c>
    </row>
    <row r="60" spans="1:14">
      <c r="A60" s="248"/>
      <c r="B60" s="244"/>
      <c r="C60" s="244"/>
      <c r="D60" s="244"/>
      <c r="E60" s="244"/>
      <c r="F60" s="244"/>
      <c r="G60" s="325"/>
      <c r="H60" s="326" t="s">
        <v>508</v>
      </c>
      <c r="I60" s="333">
        <v>133247</v>
      </c>
      <c r="J60" s="328">
        <v>81397</v>
      </c>
      <c r="K60" s="329">
        <v>-46</v>
      </c>
      <c r="L60" s="330">
        <v>141525</v>
      </c>
      <c r="M60" s="331">
        <v>10.1</v>
      </c>
      <c r="N60" s="332">
        <v>-56.1</v>
      </c>
    </row>
    <row r="61" spans="1:14">
      <c r="A61" s="248"/>
      <c r="B61" s="244"/>
      <c r="C61" s="244"/>
      <c r="D61" s="244"/>
      <c r="E61" s="244"/>
      <c r="F61" s="244"/>
      <c r="G61" s="310" t="s">
        <v>513</v>
      </c>
      <c r="H61" s="334"/>
      <c r="I61" s="335">
        <v>342093</v>
      </c>
      <c r="J61" s="336">
        <v>197422</v>
      </c>
      <c r="K61" s="337">
        <v>21.4</v>
      </c>
      <c r="L61" s="338">
        <v>248304</v>
      </c>
      <c r="M61" s="339">
        <v>3</v>
      </c>
      <c r="N61" s="324">
        <v>18.399999999999999</v>
      </c>
    </row>
    <row r="62" spans="1:14">
      <c r="A62" s="248"/>
      <c r="B62" s="244"/>
      <c r="C62" s="244"/>
      <c r="D62" s="244"/>
      <c r="E62" s="244"/>
      <c r="F62" s="244"/>
      <c r="G62" s="325"/>
      <c r="H62" s="326" t="s">
        <v>508</v>
      </c>
      <c r="I62" s="327">
        <v>169312</v>
      </c>
      <c r="J62" s="328">
        <v>97065</v>
      </c>
      <c r="K62" s="329">
        <v>8</v>
      </c>
      <c r="L62" s="330">
        <v>130281</v>
      </c>
      <c r="M62" s="331">
        <v>-0.4</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38.07</v>
      </c>
      <c r="G47" s="12">
        <v>50.05</v>
      </c>
      <c r="H47" s="12">
        <v>52.52</v>
      </c>
      <c r="I47" s="12">
        <v>53.7</v>
      </c>
      <c r="J47" s="13">
        <v>54.65</v>
      </c>
    </row>
    <row r="48" spans="2:10" ht="57.75" customHeight="1">
      <c r="B48" s="14"/>
      <c r="C48" s="1141" t="s">
        <v>4</v>
      </c>
      <c r="D48" s="1141"/>
      <c r="E48" s="1142"/>
      <c r="F48" s="15">
        <v>23.21</v>
      </c>
      <c r="G48" s="16">
        <v>11.24</v>
      </c>
      <c r="H48" s="16">
        <v>9.73</v>
      </c>
      <c r="I48" s="16">
        <v>6.25</v>
      </c>
      <c r="J48" s="17">
        <v>8.99</v>
      </c>
    </row>
    <row r="49" spans="2:10" ht="57.75" customHeight="1" thickBot="1">
      <c r="B49" s="18"/>
      <c r="C49" s="1143" t="s">
        <v>5</v>
      </c>
      <c r="D49" s="1143"/>
      <c r="E49" s="1144"/>
      <c r="F49" s="19">
        <v>19.100000000000001</v>
      </c>
      <c r="G49" s="20">
        <v>2.2599999999999998</v>
      </c>
      <c r="H49" s="20">
        <v>1.6</v>
      </c>
      <c r="I49" s="20">
        <v>7.61</v>
      </c>
      <c r="J49" s="21">
        <v>10.61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t="s">
        <v>521</v>
      </c>
      <c r="G34" s="33" t="s">
        <v>522</v>
      </c>
      <c r="H34" s="33" t="s">
        <v>523</v>
      </c>
      <c r="I34" s="33" t="s">
        <v>524</v>
      </c>
      <c r="J34" s="34" t="s">
        <v>525</v>
      </c>
      <c r="K34" s="22"/>
      <c r="L34" s="22"/>
      <c r="M34" s="22"/>
      <c r="N34" s="22"/>
      <c r="O34" s="22"/>
      <c r="P34" s="22"/>
    </row>
    <row r="35" spans="1:16" ht="39" customHeight="1">
      <c r="A35" s="22"/>
      <c r="B35" s="35"/>
      <c r="C35" s="1145" t="s">
        <v>526</v>
      </c>
      <c r="D35" s="1146"/>
      <c r="E35" s="1147"/>
      <c r="F35" s="36" t="s">
        <v>527</v>
      </c>
      <c r="G35" s="37" t="s">
        <v>528</v>
      </c>
      <c r="H35" s="37" t="s">
        <v>529</v>
      </c>
      <c r="I35" s="37" t="s">
        <v>530</v>
      </c>
      <c r="J35" s="38" t="s">
        <v>531</v>
      </c>
      <c r="K35" s="22"/>
      <c r="L35" s="22"/>
      <c r="M35" s="22"/>
      <c r="N35" s="22"/>
      <c r="O35" s="22"/>
      <c r="P35" s="22"/>
    </row>
    <row r="36" spans="1:16" ht="39" customHeight="1">
      <c r="A36" s="22"/>
      <c r="B36" s="35"/>
      <c r="C36" s="1145" t="s">
        <v>532</v>
      </c>
      <c r="D36" s="1146"/>
      <c r="E36" s="1147"/>
      <c r="F36" s="36">
        <v>31.54</v>
      </c>
      <c r="G36" s="37">
        <v>20.28</v>
      </c>
      <c r="H36" s="37">
        <v>19.13</v>
      </c>
      <c r="I36" s="37">
        <v>15.26</v>
      </c>
      <c r="J36" s="38">
        <v>17.53</v>
      </c>
      <c r="K36" s="22"/>
      <c r="L36" s="22"/>
      <c r="M36" s="22"/>
      <c r="N36" s="22"/>
      <c r="O36" s="22"/>
      <c r="P36" s="22"/>
    </row>
    <row r="37" spans="1:16" ht="39" customHeight="1">
      <c r="A37" s="22"/>
      <c r="B37" s="35"/>
      <c r="C37" s="1145" t="s">
        <v>533</v>
      </c>
      <c r="D37" s="1146"/>
      <c r="E37" s="1147"/>
      <c r="F37" s="36">
        <v>0.57999999999999996</v>
      </c>
      <c r="G37" s="37">
        <v>0.88</v>
      </c>
      <c r="H37" s="37">
        <v>0.36</v>
      </c>
      <c r="I37" s="37" t="s">
        <v>534</v>
      </c>
      <c r="J37" s="38">
        <v>0.17</v>
      </c>
      <c r="K37" s="22"/>
      <c r="L37" s="22"/>
      <c r="M37" s="22"/>
      <c r="N37" s="22"/>
      <c r="O37" s="22"/>
      <c r="P37" s="22"/>
    </row>
    <row r="38" spans="1:16" ht="39" customHeight="1">
      <c r="A38" s="22"/>
      <c r="B38" s="35"/>
      <c r="C38" s="1145" t="s">
        <v>535</v>
      </c>
      <c r="D38" s="1146"/>
      <c r="E38" s="1147"/>
      <c r="F38" s="36">
        <v>0.99</v>
      </c>
      <c r="G38" s="37">
        <v>0.46</v>
      </c>
      <c r="H38" s="37">
        <v>0.27</v>
      </c>
      <c r="I38" s="37">
        <v>0.21</v>
      </c>
      <c r="J38" s="38">
        <v>0.13</v>
      </c>
      <c r="K38" s="22"/>
      <c r="L38" s="22"/>
      <c r="M38" s="22"/>
      <c r="N38" s="22"/>
      <c r="O38" s="22"/>
      <c r="P38" s="22"/>
    </row>
    <row r="39" spans="1:16" ht="39" customHeight="1">
      <c r="A39" s="22"/>
      <c r="B39" s="35"/>
      <c r="C39" s="1145" t="s">
        <v>536</v>
      </c>
      <c r="D39" s="1146"/>
      <c r="E39" s="1147"/>
      <c r="F39" s="36">
        <v>0.01</v>
      </c>
      <c r="G39" s="37">
        <v>0.02</v>
      </c>
      <c r="H39" s="37">
        <v>1.46</v>
      </c>
      <c r="I39" s="37">
        <v>1.93</v>
      </c>
      <c r="J39" s="38">
        <v>0.05</v>
      </c>
      <c r="K39" s="22"/>
      <c r="L39" s="22"/>
      <c r="M39" s="22"/>
      <c r="N39" s="22"/>
      <c r="O39" s="22"/>
      <c r="P39" s="22"/>
    </row>
    <row r="40" spans="1:16" ht="39" customHeight="1">
      <c r="A40" s="22"/>
      <c r="B40" s="35"/>
      <c r="C40" s="1145" t="s">
        <v>537</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539</v>
      </c>
      <c r="D43" s="1149"/>
      <c r="E43" s="1150"/>
      <c r="F43" s="41">
        <v>0</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611</v>
      </c>
      <c r="L45" s="60">
        <v>540</v>
      </c>
      <c r="M45" s="60">
        <v>472</v>
      </c>
      <c r="N45" s="60">
        <v>461</v>
      </c>
      <c r="O45" s="61">
        <v>399</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31</v>
      </c>
      <c r="L48" s="64">
        <v>33</v>
      </c>
      <c r="M48" s="64">
        <v>28</v>
      </c>
      <c r="N48" s="64">
        <v>16</v>
      </c>
      <c r="O48" s="65">
        <v>28</v>
      </c>
      <c r="P48" s="48"/>
      <c r="Q48" s="48"/>
      <c r="R48" s="48"/>
      <c r="S48" s="48"/>
      <c r="T48" s="48"/>
      <c r="U48" s="48"/>
    </row>
    <row r="49" spans="1:21" ht="30.75" customHeight="1">
      <c r="A49" s="48"/>
      <c r="B49" s="1163"/>
      <c r="C49" s="1164"/>
      <c r="D49" s="62"/>
      <c r="E49" s="1155" t="s">
        <v>16</v>
      </c>
      <c r="F49" s="1155"/>
      <c r="G49" s="1155"/>
      <c r="H49" s="1155"/>
      <c r="I49" s="1155"/>
      <c r="J49" s="1156"/>
      <c r="K49" s="63">
        <v>2</v>
      </c>
      <c r="L49" s="64">
        <v>2</v>
      </c>
      <c r="M49" s="64">
        <v>2</v>
      </c>
      <c r="N49" s="64">
        <v>1</v>
      </c>
      <c r="O49" s="65">
        <v>1</v>
      </c>
      <c r="P49" s="48"/>
      <c r="Q49" s="48"/>
      <c r="R49" s="48"/>
      <c r="S49" s="48"/>
      <c r="T49" s="48"/>
      <c r="U49" s="48"/>
    </row>
    <row r="50" spans="1:21" ht="30.75" customHeight="1">
      <c r="A50" s="48"/>
      <c r="B50" s="1163"/>
      <c r="C50" s="1164"/>
      <c r="D50" s="62"/>
      <c r="E50" s="1155" t="s">
        <v>17</v>
      </c>
      <c r="F50" s="1155"/>
      <c r="G50" s="1155"/>
      <c r="H50" s="1155"/>
      <c r="I50" s="1155"/>
      <c r="J50" s="1156"/>
      <c r="K50" s="63" t="s">
        <v>476</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1</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438</v>
      </c>
      <c r="L52" s="64">
        <v>408</v>
      </c>
      <c r="M52" s="64">
        <v>382</v>
      </c>
      <c r="N52" s="64">
        <v>360</v>
      </c>
      <c r="O52" s="65">
        <v>346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206</v>
      </c>
      <c r="L53" s="69">
        <v>167</v>
      </c>
      <c r="M53" s="69">
        <v>120</v>
      </c>
      <c r="N53" s="69">
        <v>119</v>
      </c>
      <c r="O53" s="70">
        <v>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2016-04-25T00:26:15Z</cp:lastPrinted>
  <dcterms:created xsi:type="dcterms:W3CDTF">2016-02-15T01:51:47Z</dcterms:created>
  <dcterms:modified xsi:type="dcterms:W3CDTF">2016-04-25T00:30:53Z</dcterms:modified>
</cp:coreProperties>
</file>