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BE35" i="9"/>
  <c r="AM35" i="9"/>
  <c r="BW34" i="9"/>
  <c r="BW35" i="9" s="1"/>
  <c r="BW36" i="9" s="1"/>
  <c r="BW37" i="9" s="1"/>
  <c r="BW38" i="9" s="1"/>
  <c r="BW39" i="9" s="1"/>
  <c r="BW40" i="9" s="1"/>
  <c r="BW41" i="9" s="1"/>
  <c r="BW42" i="9" s="1"/>
  <c r="BW43" i="9" s="1"/>
  <c r="C34" i="9"/>
  <c r="CO34" i="9" l="1"/>
  <c r="CO35" i="9" s="1"/>
  <c r="CO36"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alcChain>
</file>

<file path=xl/sharedStrings.xml><?xml version="1.0" encoding="utf-8"?>
<sst xmlns="http://schemas.openxmlformats.org/spreadsheetml/2006/main" count="1007" uniqueCount="547">
  <si>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</si>
  <si>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</si>
  <si>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</si>
  <si>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</si>
  <si>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</si>
  <si>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</si>
  <si>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</si>
  <si>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</si>
  <si>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</si>
  <si>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</si>
  <si>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</si>
  <si>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</si>
  <si>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</si>
  <si>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</si>
  <si>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</si>
  <si>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</si>
  <si>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</si>
  <si>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</si>
  <si>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</si>
  <si>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</si>
  <si>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</si>
  <si>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</si>
  <si>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</si>
  <si>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</si>
  <si>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</si>
  <si>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</si>
  <si>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</si>
  <si>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</si>
  <si>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</si>
  <si>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</si>
  <si>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</si>
  <si>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</si>
  <si>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</si>
  <si>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</si>
  <si>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</si>
  <si>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</si>
  <si>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</si>
  <si>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</si>
  <si>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</si>
  <si>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</si>
  <si>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</si>
  <si>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</si>
  <si>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</si>
  <si>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</si>
  <si>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</si>
  <si>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</si>
  <si>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</si>
  <si>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</si>
  <si>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</si>
  <si>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</si>
  <si>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</si>
  <si>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</si>
  <si>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</si>
  <si>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</si>
  <si>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</si>
  <si>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</si>
  <si>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</si>
  <si>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</si>
  <si>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</si>
  <si>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</si>
  <si>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</si>
  <si>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</si>
  <si>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</si>
  <si>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</si>
  <si>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</si>
  <si>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</si>
  <si>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</si>
  <si>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</si>
  <si>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</si>
  <si>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</si>
  <si>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</si>
  <si>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</si>
  <si>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</si>
  <si>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</si>
  <si>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</si>
  <si>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</si>
  <si>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</si>
  <si>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</si>
  <si>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</si>
  <si>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</si>
  <si>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</si>
  <si>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</si>
  <si>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王寺町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</si>
  <si>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</si>
  <si>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</si>
  <si>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</si>
  <si>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</si>
  <si>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</si>
  <si>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</si>
  <si>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</si>
  <si>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</si>
  <si>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</si>
  <si>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</si>
  <si>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</si>
  <si>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</si>
  <si>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</si>
  <si>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</si>
  <si>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</si>
  <si>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</si>
  <si>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</si>
  <si>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</si>
  <si>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</si>
  <si>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</si>
  <si>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</si>
  <si>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</si>
  <si>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</si>
  <si>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</si>
  <si>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</si>
  <si>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</si>
  <si>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</si>
  <si>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</si>
  <si>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</si>
  <si>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</si>
  <si>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</si>
  <si>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</si>
  <si>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</si>
  <si>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</si>
  <si>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</si>
  <si>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</si>
  <si>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</si>
  <si>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</si>
  <si>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</si>
  <si>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</si>
  <si>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</si>
  <si>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</si>
  <si>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</si>
  <si>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</si>
  <si>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</si>
  <si>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</si>
  <si>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</si>
  <si>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</si>
  <si>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</si>
  <si>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</si>
  <si>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</si>
  <si>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</si>
  <si>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</si>
  <si>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</si>
  <si>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</si>
  <si>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</si>
  <si>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</si>
  <si>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</si>
  <si>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</si>
  <si>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</si>
  <si>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</si>
  <si>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</si>
  <si>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</si>
  <si>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</si>
  <si>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</si>
  <si>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</si>
  <si>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</si>
  <si>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</si>
  <si>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</si>
  <si>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</si>
  <si>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</si>
  <si>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</si>
  <si>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</si>
  <si>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</si>
  <si>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</si>
  <si>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</si>
  <si>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</si>
  <si>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</si>
  <si>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</si>
  <si>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</si>
  <si>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</si>
  <si>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</si>
  <si>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</si>
  <si>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</si>
  <si>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</si>
  <si>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</si>
  <si>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</si>
  <si>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</si>
  <si>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</si>
  <si>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</si>
  <si>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</si>
  <si>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</si>
  <si>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</si>
  <si>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</si>
  <si>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</si>
  <si>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</si>
  <si>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</si>
  <si>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</si>
  <si>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</si>
  <si>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</si>
  <si>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</si>
  <si>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</si>
  <si>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</si>
  <si>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</si>
  <si>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</si>
  <si>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</si>
  <si>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</si>
  <si>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</si>
  <si>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</si>
  <si>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</si>
  <si>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</si>
  <si>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</si>
  <si>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奈良県王寺町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</si>
  <si>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</si>
  <si>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</si>
  <si>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</si>
  <si>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</si>
  <si>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</si>
  <si>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</si>
  <si>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</si>
  <si>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</si>
  <si>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</si>
  <si>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</si>
  <si>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</si>
  <si>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</si>
  <si>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</si>
  <si>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</si>
  <si>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</si>
  <si>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</si>
  <si>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</si>
  <si>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</si>
  <si>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</si>
  <si>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</si>
  <si>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</si>
  <si>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</si>
  <si>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</si>
  <si>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</si>
  <si>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</si>
  <si>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</si>
  <si>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</si>
  <si>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</si>
  <si>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</si>
  <si>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</si>
  <si>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</si>
  <si>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</si>
  <si>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</si>
  <si>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</si>
  <si>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</si>
  <si>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</si>
  <si>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</si>
  <si>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</si>
  <si>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</si>
  <si>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</si>
  <si>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</si>
  <si>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</si>
  <si>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</si>
  <si>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</si>
  <si>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</si>
  <si>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</si>
  <si>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</si>
  <si>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</si>
  <si>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</si>
  <si>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</si>
  <si>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</si>
  <si>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</si>
  <si>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</si>
  <si>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</si>
  <si>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</si>
  <si>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</si>
  <si>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</si>
  <si>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</si>
  <si>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</si>
  <si>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</si>
  <si>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</si>
  <si>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</si>
  <si>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</si>
  <si>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</si>
  <si>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</si>
  <si>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</si>
  <si>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</si>
  <si>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</si>
  <si>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</si>
  <si>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</si>
  <si>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</si>
  <si>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</si>
  <si>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</si>
  <si>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</si>
  <si>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</si>
  <si>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</si>
  <si>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</si>
  <si>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</si>
  <si>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</si>
  <si>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</si>
  <si>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</si>
  <si>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</si>
  <si>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</si>
  <si>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</si>
  <si>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</si>
  <si>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</si>
  <si>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</si>
  <si>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</si>
  <si>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</si>
  <si>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</si>
  <si>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</si>
  <si>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</si>
  <si>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</si>
  <si>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</si>
  <si>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</si>
  <si>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</si>
  <si>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</si>
  <si>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</si>
  <si>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</si>
  <si>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</si>
  <si>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</si>
  <si>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</si>
  <si>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</si>
  <si>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</si>
  <si>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</si>
  <si>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</si>
  <si>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</si>
  <si>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</si>
  <si>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</si>
  <si>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</si>
  <si>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</si>
  <si>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</si>
  <si>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</si>
  <si>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</si>
  <si>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</si>
  <si>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</si>
  <si>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</si>
  <si>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</si>
  <si>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</si>
  <si>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</si>
  <si>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</si>
  <si>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</si>
  <si>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</si>
  <si>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</si>
  <si>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</si>
  <si>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</si>
  <si>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</si>
  <si>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</si>
  <si>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</si>
  <si>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</si>
  <si>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</si>
  <si>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</si>
  <si>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</si>
  <si>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</si>
  <si>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</si>
  <si>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</si>
  <si>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</si>
  <si>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</si>
  <si>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</si>
  <si>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</si>
  <si>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</si>
  <si>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</si>
  <si>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</si>
  <si>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</si>
  <si>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</si>
  <si>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</si>
  <si>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</si>
  <si>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</si>
  <si>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</si>
  <si>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</si>
  <si>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奈良県王寺町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</si>
  <si>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</si>
  <si>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</si>
  <si>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</si>
  <si>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</si>
  <si>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</si>
  <si>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</si>
  <si>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</si>
  <si>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</si>
  <si>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</si>
  <si>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</si>
  <si>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</si>
  <si>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</si>
  <si>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</si>
  <si>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</si>
  <si>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</si>
  <si>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</si>
  <si>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</si>
  <si>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</si>
  <si>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</si>
  <si>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</si>
  <si>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</si>
  <si>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</si>
  <si>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</si>
  <si>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</si>
  <si>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</si>
  <si>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</si>
  <si>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</si>
  <si>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</si>
  <si>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</si>
  <si>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</si>
  <si>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</si>
  <si>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</si>
  <si>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</si>
  <si>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</si>
  <si>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</si>
  <si>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</si>
  <si>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</si>
  <si>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</si>
  <si>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</si>
  <si>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</si>
  <si>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</si>
  <si>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</si>
  <si>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</si>
  <si>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</si>
  <si>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</si>
  <si>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</si>
  <si>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</si>
  <si>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</si>
  <si>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</si>
  <si>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</si>
  <si>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</si>
  <si>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</si>
  <si>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</si>
  <si>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</si>
  <si>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</si>
  <si>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</si>
  <si>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</si>
  <si>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</si>
  <si>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</si>
  <si>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</si>
  <si>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</si>
  <si>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</si>
  <si>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</si>
  <si>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</si>
  <si>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</si>
  <si>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</si>
  <si>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</si>
  <si>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</si>
  <si>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</si>
  <si>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</si>
  <si>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</si>
  <si>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</si>
  <si>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</si>
  <si>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</si>
  <si>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</si>
  <si>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</si>
  <si>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</si>
  <si>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</si>
  <si>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</si>
  <si>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</si>
  <si>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</si>
  <si>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</si>
  <si>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</si>
  <si>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</si>
  <si>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</si>
  <si>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</si>
  <si>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</si>
  <si>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</si>
  <si>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</si>
  <si>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</si>
  <si>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</si>
  <si>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</si>
  <si>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</si>
  <si>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</si>
  <si>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</si>
  <si>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</si>
  <si>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</si>
  <si>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</si>
  <si>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</si>
  <si>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</si>
  <si>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</si>
  <si>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</si>
  <si>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</si>
  <si>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</si>
  <si>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</si>
  <si>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</si>
  <si>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</si>
  <si>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</si>
  <si>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</si>
  <si>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</si>
  <si>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</si>
  <si>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</si>
  <si>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</si>
  <si>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</si>
  <si>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</si>
  <si>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</si>
  <si>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</si>
  <si>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</si>
  <si>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</si>
  <si>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</si>
  <si>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</si>
  <si>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</si>
  <si>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</si>
  <si>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</si>
  <si>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</si>
  <si>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</si>
  <si>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</si>
  <si>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</si>
  <si>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</si>
  <si>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</si>
  <si>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</si>
  <si>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</si>
  <si>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</si>
  <si>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</si>
  <si>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</si>
  <si>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</si>
  <si>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</si>
  <si>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</si>
  <si>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</si>
  <si>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</si>
  <si>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</si>
  <si>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</si>
  <si>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</si>
  <si>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</si>
  <si>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</si>
  <si>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</si>
  <si>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</si>
  <si>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</si>
  <si>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</si>
  <si>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</si>
  <si>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</si>
  <si>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</si>
  <si>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</si>
  <si>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</si>
  <si>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</si>
  <si>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</si>
  <si>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</si>
  <si>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</si>
  <si>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</si>
  <si>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</si>
  <si>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</si>
  <si>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</si>
  <si>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</si>
  <si>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</si>
  <si>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</si>
  <si>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</si>
  <si>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</si>
  <si>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</si>
  <si>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</si>
  <si>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</si>
  <si>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</si>
  <si>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</si>
  <si>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</si>
  <si>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</si>
  <si>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介護保険特別会計</t>
  </si>
  <si>
    <t>▲ 0.23</t>
  </si>
  <si>
    <t>▲ 0.08</t>
  </si>
  <si>
    <t>▲ 0.16</t>
  </si>
  <si>
    <t>水道事業会計</t>
  </si>
  <si>
    <t>一般会計</t>
  </si>
  <si>
    <t>下水道事業特別会計</t>
  </si>
  <si>
    <t>国民健康保険特別会計</t>
  </si>
  <si>
    <t>後期高齢者医療特別会計</t>
  </si>
  <si>
    <t>介護サービス事業特別会計</t>
  </si>
  <si>
    <t>墓地取得特別会計</t>
  </si>
  <si>
    <t>その他会計（赤字）</t>
  </si>
  <si>
    <t>その他会計（黒字）</t>
  </si>
  <si>
    <t>王寺都市開発株式会社</t>
    <rPh sb="0" eb="2">
      <t>オウジ</t>
    </rPh>
    <rPh sb="2" eb="4">
      <t>トシ</t>
    </rPh>
    <rPh sb="4" eb="6">
      <t>カイハツ</t>
    </rPh>
    <rPh sb="6" eb="8">
      <t>カブシキ</t>
    </rPh>
    <rPh sb="8" eb="10">
      <t>カイシャ</t>
    </rPh>
    <phoneticPr fontId="2"/>
  </si>
  <si>
    <t>王寺土地開発公社</t>
    <rPh sb="0" eb="2">
      <t>オウジ</t>
    </rPh>
    <rPh sb="2" eb="4">
      <t>トチ</t>
    </rPh>
    <rPh sb="4" eb="6">
      <t>カイハツ</t>
    </rPh>
    <rPh sb="6" eb="8">
      <t>コウシャ</t>
    </rPh>
    <phoneticPr fontId="2"/>
  </si>
  <si>
    <t>王寺地域振興株式会社</t>
    <rPh sb="0" eb="2">
      <t>オウジ</t>
    </rPh>
    <rPh sb="2" eb="4">
      <t>チイキ</t>
    </rPh>
    <rPh sb="4" eb="6">
      <t>シンコウ</t>
    </rPh>
    <rPh sb="6" eb="8">
      <t>カブシキ</t>
    </rPh>
    <rPh sb="8" eb="10">
      <t>カイシャ</t>
    </rPh>
    <phoneticPr fontId="2"/>
  </si>
  <si>
    <t>老人福祉施設三室園組合</t>
    <rPh sb="0" eb="2">
      <t>ロウジン</t>
    </rPh>
    <rPh sb="2" eb="4">
      <t>フクシ</t>
    </rPh>
    <rPh sb="4" eb="6">
      <t>シセツ</t>
    </rPh>
    <rPh sb="6" eb="8">
      <t>ミムロ</t>
    </rPh>
    <rPh sb="8" eb="9">
      <t>エン</t>
    </rPh>
    <rPh sb="9" eb="11">
      <t>クミアイ</t>
    </rPh>
    <phoneticPr fontId="5"/>
  </si>
  <si>
    <t>奈良県葛城地区清掃事務組合</t>
    <rPh sb="0" eb="3">
      <t>ナラケン</t>
    </rPh>
    <rPh sb="3" eb="5">
      <t>カツラギ</t>
    </rPh>
    <rPh sb="5" eb="7">
      <t>チク</t>
    </rPh>
    <rPh sb="7" eb="9">
      <t>セイソウ</t>
    </rPh>
    <rPh sb="9" eb="11">
      <t>ジム</t>
    </rPh>
    <rPh sb="11" eb="13">
      <t>クミアイ</t>
    </rPh>
    <phoneticPr fontId="5"/>
  </si>
  <si>
    <t>奈良県市町村総合事務組合</t>
    <rPh sb="0" eb="3">
      <t>ナラケン</t>
    </rPh>
    <rPh sb="3" eb="6">
      <t>シチョウソン</t>
    </rPh>
    <rPh sb="6" eb="8">
      <t>ソウゴウ</t>
    </rPh>
    <rPh sb="8" eb="10">
      <t>ジム</t>
    </rPh>
    <rPh sb="10" eb="12">
      <t>クミアイ</t>
    </rPh>
    <phoneticPr fontId="5"/>
  </si>
  <si>
    <t>西和衛生試験センター組合</t>
    <rPh sb="0" eb="1">
      <t>ニシ</t>
    </rPh>
    <rPh sb="1" eb="2">
      <t>ワ</t>
    </rPh>
    <rPh sb="2" eb="4">
      <t>エイセイ</t>
    </rPh>
    <rPh sb="4" eb="6">
      <t>シケン</t>
    </rPh>
    <rPh sb="10" eb="12">
      <t>クミアイ</t>
    </rPh>
    <phoneticPr fontId="5"/>
  </si>
  <si>
    <t>香芝王寺環境施設組合</t>
    <rPh sb="0" eb="2">
      <t>カシバ</t>
    </rPh>
    <rPh sb="2" eb="4">
      <t>オウジ</t>
    </rPh>
    <rPh sb="4" eb="6">
      <t>カンキョウ</t>
    </rPh>
    <rPh sb="6" eb="8">
      <t>シセツ</t>
    </rPh>
    <rPh sb="8" eb="10">
      <t>クミアイ</t>
    </rPh>
    <phoneticPr fontId="5"/>
  </si>
  <si>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5"/>
  </si>
  <si>
    <t>静香苑環境施設組合</t>
    <rPh sb="0" eb="2">
      <t>シズカ</t>
    </rPh>
    <rPh sb="2" eb="3">
      <t>エン</t>
    </rPh>
    <rPh sb="3" eb="5">
      <t>カンキョウ</t>
    </rPh>
    <rPh sb="5" eb="7">
      <t>シセツ</t>
    </rPh>
    <rPh sb="7" eb="9">
      <t>クミアイ</t>
    </rPh>
    <phoneticPr fontId="5"/>
  </si>
  <si>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5"/>
  </si>
  <si>
    <t>奈良県後期高齢者医療広域連合</t>
    <rPh sb="0" eb="3">
      <t>ナラケン</t>
    </rPh>
    <rPh sb="3" eb="5">
      <t>コウキ</t>
    </rPh>
    <rPh sb="5" eb="8">
      <t>コウレイシャ</t>
    </rPh>
    <rPh sb="8" eb="10">
      <t>イリョウ</t>
    </rPh>
    <rPh sb="10" eb="12">
      <t>コウイキ</t>
    </rPh>
    <rPh sb="12" eb="14">
      <t>レンゴウ</t>
    </rPh>
    <phoneticPr fontId="5"/>
  </si>
  <si>
    <t>奈良県広域消防組合</t>
    <rPh sb="0" eb="3">
      <t>ナラケン</t>
    </rPh>
    <rPh sb="3" eb="5">
      <t>コウイキ</t>
    </rPh>
    <rPh sb="5" eb="7">
      <t>ショウボウ</t>
    </rPh>
    <rPh sb="7" eb="9">
      <t>クミアイ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</si>
</sst>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11807</c:v>
                </c:pt>
                <c:pt idx="1">
                  <c:v>9710</c:v>
                </c:pt>
                <c:pt idx="2">
                  <c:v>3495</c:v>
                </c:pt>
                <c:pt idx="3">
                  <c:v>7438</c:v>
                </c:pt>
                <c:pt idx="4">
                  <c:v>23575</c:v>
                </c:pt>
              </c:numCache>
            </c:numRef>
          </c:val>
          <c:smooth val="0"/>
        </c:ser>
        <c:dLbls>
          <c:showLegendKey val="0"/>
          <c:showVal val="0"/>
          <c:showCatName val="0"/>
          <c:showSerName val="0"/>
          <c:showPercent val="0"/>
          <c:showBubbleSize val="0"/>
        </c:dLbls>
        <c:marker val="1"/>
        <c:smooth val="0"/>
        <c:axId val="90910720"/>
        <c:axId val="90912640"/>
      </c:lineChart>
      <c:catAx>
        <c:axId val="90910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912640"/>
        <c:crosses val="autoZero"/>
        <c:auto val="1"/>
        <c:lblAlgn val="ctr"/>
        <c:lblOffset val="100"/>
        <c:tickLblSkip val="1"/>
        <c:tickMarkSkip val="1"/>
        <c:noMultiLvlLbl val="0"/>
      </c:catAx>
      <c:valAx>
        <c:axId val="909126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910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3.3</c:v>
                </c:pt>
                <c:pt idx="1">
                  <c:v>1.93</c:v>
                </c:pt>
                <c:pt idx="2">
                  <c:v>2.08</c:v>
                </c:pt>
                <c:pt idx="3">
                  <c:v>4.9800000000000004</c:v>
                </c:pt>
                <c:pt idx="4">
                  <c:v>5.14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39.659999999999997</c:v>
                </c:pt>
                <c:pt idx="1">
                  <c:v>40.79</c:v>
                </c:pt>
                <c:pt idx="2">
                  <c:v>41.3</c:v>
                </c:pt>
                <c:pt idx="3">
                  <c:v>46.75</c:v>
                </c:pt>
                <c:pt idx="4">
                  <c:v>48.98</c:v>
                </c:pt>
              </c:numCache>
            </c:numRef>
          </c:val>
        </c:ser>
        <c:dLbls>
          <c:showLegendKey val="0"/>
          <c:showVal val="0"/>
          <c:showCatName val="0"/>
          <c:showSerName val="0"/>
          <c:showPercent val="0"/>
          <c:showBubbleSize val="0"/>
        </c:dLbls>
        <c:gapWidth val="250"/>
        <c:overlap val="100"/>
        <c:axId val="97903360"/>
        <c:axId val="97905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7.69</c:v>
                </c:pt>
                <c:pt idx="1">
                  <c:v>2.91</c:v>
                </c:pt>
                <c:pt idx="2">
                  <c:v>12.32</c:v>
                </c:pt>
                <c:pt idx="3">
                  <c:v>12</c:v>
                </c:pt>
                <c:pt idx="4">
                  <c:v>5.25</c:v>
                </c:pt>
              </c:numCache>
            </c:numRef>
          </c:val>
          <c:smooth val="0"/>
        </c:ser>
        <c:dLbls>
          <c:showLegendKey val="0"/>
          <c:showVal val="0"/>
          <c:showCatName val="0"/>
          <c:showSerName val="0"/>
          <c:showPercent val="0"/>
          <c:showBubbleSize val="0"/>
        </c:dLbls>
        <c:marker val="1"/>
        <c:smooth val="0"/>
        <c:axId val="97903360"/>
        <c:axId val="97905280"/>
      </c:lineChart>
      <c:catAx>
        <c:axId val="9790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905280"/>
        <c:crosses val="autoZero"/>
        <c:auto val="1"/>
        <c:lblAlgn val="ctr"/>
        <c:lblOffset val="100"/>
        <c:tickLblSkip val="1"/>
        <c:tickMarkSkip val="1"/>
        <c:noMultiLvlLbl val="0"/>
      </c:catAx>
      <c:valAx>
        <c:axId val="9790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0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墓地取得特別会計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0.02</c:v>
                </c:pt>
                <c:pt idx="8">
                  <c:v>#N/A</c:v>
                </c:pt>
                <c:pt idx="9">
                  <c:v>0.03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0.13</c:v>
                </c:pt>
                <c:pt idx="4">
                  <c:v>#N/A</c:v>
                </c:pt>
                <c:pt idx="5">
                  <c:v>0.14000000000000001</c:v>
                </c:pt>
                <c:pt idx="6">
                  <c:v>#N/A</c:v>
                </c:pt>
                <c:pt idx="7">
                  <c:v>0.32</c:v>
                </c:pt>
                <c:pt idx="8">
                  <c:v>#N/A</c:v>
                </c:pt>
                <c:pt idx="9">
                  <c:v>0.1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0.04</c:v>
                </c:pt>
                <c:pt idx="2">
                  <c:v>#N/A</c:v>
                </c:pt>
                <c:pt idx="3">
                  <c:v>0.06</c:v>
                </c:pt>
                <c:pt idx="4">
                  <c:v>#N/A</c:v>
                </c:pt>
                <c:pt idx="5">
                  <c:v>0.06</c:v>
                </c:pt>
                <c:pt idx="6">
                  <c:v>#N/A</c:v>
                </c:pt>
                <c:pt idx="7">
                  <c:v>0.17</c:v>
                </c:pt>
                <c:pt idx="8">
                  <c:v>#N/A</c:v>
                </c:pt>
                <c:pt idx="9">
                  <c:v>0.3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3.36</c:v>
                </c:pt>
                <c:pt idx="2">
                  <c:v>#N/A</c:v>
                </c:pt>
                <c:pt idx="3">
                  <c:v>1.99</c:v>
                </c:pt>
                <c:pt idx="4">
                  <c:v>#N/A</c:v>
                </c:pt>
                <c:pt idx="5">
                  <c:v>2.14</c:v>
                </c:pt>
                <c:pt idx="6">
                  <c:v>#N/A</c:v>
                </c:pt>
                <c:pt idx="7">
                  <c:v>5.05</c:v>
                </c:pt>
                <c:pt idx="8">
                  <c:v>#N/A</c:v>
                </c:pt>
                <c:pt idx="9">
                  <c:v>5.21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16.28</c:v>
                </c:pt>
                <c:pt idx="2">
                  <c:v>#N/A</c:v>
                </c:pt>
                <c:pt idx="3">
                  <c:v>19.739999999999998</c:v>
                </c:pt>
                <c:pt idx="4">
                  <c:v>#N/A</c:v>
                </c:pt>
                <c:pt idx="5">
                  <c:v>21.91</c:v>
                </c:pt>
                <c:pt idx="6">
                  <c:v>#N/A</c:v>
                </c:pt>
                <c:pt idx="7">
                  <c:v>26.35</c:v>
                </c:pt>
                <c:pt idx="8">
                  <c:v>#N/A</c:v>
                </c:pt>
                <c:pt idx="9">
                  <c:v>28.37</c:v>
                </c:pt>
              </c:numCache>
            </c:numRef>
          </c:val>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0.01</c:v>
                </c:pt>
                <c:pt idx="2">
                  <c:v>#N/A</c:v>
                </c:pt>
                <c:pt idx="3">
                  <c:v>0.02</c:v>
                </c:pt>
                <c:pt idx="4">
                  <c:v>0.23</c:v>
                </c:pt>
                <c:pt idx="5">
                  <c:v>#N/A</c:v>
                </c:pt>
                <c:pt idx="6">
                  <c:v>0.08</c:v>
                </c:pt>
                <c:pt idx="7">
                  <c:v>#N/A</c:v>
                </c:pt>
                <c:pt idx="8">
                  <c:v>0.16</c:v>
                </c:pt>
                <c:pt idx="9">
                  <c:v>#N/A</c:v>
                </c:pt>
              </c:numCache>
            </c:numRef>
          </c:val>
        </c:ser>
        <c:dLbls>
          <c:showLegendKey val="0"/>
          <c:showVal val="0"/>
          <c:showCatName val="0"/>
          <c:showSerName val="0"/>
          <c:showPercent val="0"/>
          <c:showBubbleSize val="0"/>
        </c:dLbls>
        <c:gapWidth val="150"/>
        <c:overlap val="100"/>
        <c:axId val="98032256"/>
        <c:axId val="98038144"/>
      </c:barChart>
      <c:catAx>
        <c:axId val="9803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038144"/>
        <c:crosses val="autoZero"/>
        <c:auto val="1"/>
        <c:lblAlgn val="ctr"/>
        <c:lblOffset val="100"/>
        <c:tickLblSkip val="1"/>
        <c:tickMarkSkip val="1"/>
        <c:noMultiLvlLbl val="0"/>
      </c:catAx>
      <c:valAx>
        <c:axId val="9803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32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1283</c:v>
                </c:pt>
                <c:pt idx="5">
                  <c:v>1234</c:v>
                </c:pt>
                <c:pt idx="8">
                  <c:v>1209</c:v>
                </c:pt>
                <c:pt idx="11">
                  <c:v>1155</c:v>
                </c:pt>
                <c:pt idx="14">
                  <c:v>1187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222</c:v>
                </c:pt>
                <c:pt idx="3">
                  <c:v>218</c:v>
                </c:pt>
                <c:pt idx="6">
                  <c:v>218</c:v>
                </c:pt>
                <c:pt idx="9">
                  <c:v>159</c:v>
                </c:pt>
                <c:pt idx="12">
                  <c:v>148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402</c:v>
                </c:pt>
                <c:pt idx="3">
                  <c:v>362</c:v>
                </c:pt>
                <c:pt idx="6">
                  <c:v>366</c:v>
                </c:pt>
                <c:pt idx="9">
                  <c:v>365</c:v>
                </c:pt>
                <c:pt idx="12">
                  <c:v>372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1288</c:v>
                </c:pt>
                <c:pt idx="3">
                  <c:v>1178</c:v>
                </c:pt>
                <c:pt idx="6">
                  <c:v>1080</c:v>
                </c:pt>
                <c:pt idx="9">
                  <c:v>984</c:v>
                </c:pt>
                <c:pt idx="12">
                  <c:v>857</c:v>
                </c:pt>
              </c:numCache>
            </c:numRef>
          </c:val>
        </c:ser>
        <c:dLbls>
          <c:showLegendKey val="0"/>
          <c:showVal val="0"/>
          <c:showCatName val="0"/>
          <c:showSerName val="0"/>
          <c:showPercent val="0"/>
          <c:showBubbleSize val="0"/>
        </c:dLbls>
        <c:gapWidth val="100"/>
        <c:overlap val="100"/>
        <c:axId val="98572160"/>
        <c:axId val="98586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629</c:v>
                </c:pt>
                <c:pt idx="2">
                  <c:v>#N/A</c:v>
                </c:pt>
                <c:pt idx="3">
                  <c:v>#N/A</c:v>
                </c:pt>
                <c:pt idx="4">
                  <c:v>524</c:v>
                </c:pt>
                <c:pt idx="5">
                  <c:v>#N/A</c:v>
                </c:pt>
                <c:pt idx="6">
                  <c:v>#N/A</c:v>
                </c:pt>
                <c:pt idx="7">
                  <c:v>455</c:v>
                </c:pt>
                <c:pt idx="8">
                  <c:v>#N/A</c:v>
                </c:pt>
                <c:pt idx="9">
                  <c:v>#N/A</c:v>
                </c:pt>
                <c:pt idx="10">
                  <c:v>353</c:v>
                </c:pt>
                <c:pt idx="11">
                  <c:v>#N/A</c:v>
                </c:pt>
                <c:pt idx="12">
                  <c:v>#N/A</c:v>
                </c:pt>
                <c:pt idx="13">
                  <c:v>190</c:v>
                </c:pt>
                <c:pt idx="14">
                  <c:v>#N/A</c:v>
                </c:pt>
              </c:numCache>
            </c:numRef>
          </c:val>
          <c:smooth val="0"/>
        </c:ser>
        <c:dLbls>
          <c:showLegendKey val="0"/>
          <c:showVal val="0"/>
          <c:showCatName val="0"/>
          <c:showSerName val="0"/>
          <c:showPercent val="0"/>
          <c:showBubbleSize val="0"/>
        </c:dLbls>
        <c:marker val="1"/>
        <c:smooth val="0"/>
        <c:axId val="98572160"/>
        <c:axId val="98586624"/>
      </c:lineChart>
      <c:catAx>
        <c:axId val="9857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586624"/>
        <c:crosses val="autoZero"/>
        <c:auto val="1"/>
        <c:lblAlgn val="ctr"/>
        <c:lblOffset val="100"/>
        <c:tickLblSkip val="1"/>
        <c:tickMarkSkip val="1"/>
        <c:noMultiLvlLbl val="0"/>
      </c:catAx>
      <c:valAx>
        <c:axId val="9858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57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10635</c:v>
                </c:pt>
                <c:pt idx="5">
                  <c:v>10377</c:v>
                </c:pt>
                <c:pt idx="8">
                  <c:v>10106</c:v>
                </c:pt>
                <c:pt idx="11">
                  <c:v>9907</c:v>
                </c:pt>
                <c:pt idx="14">
                  <c:v>9759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3835</c:v>
                </c:pt>
                <c:pt idx="5">
                  <c:v>3378</c:v>
                </c:pt>
                <c:pt idx="8">
                  <c:v>3201</c:v>
                </c:pt>
                <c:pt idx="11">
                  <c:v>2847</c:v>
                </c:pt>
                <c:pt idx="14">
                  <c:v>3192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4781</c:v>
                </c:pt>
                <c:pt idx="5">
                  <c:v>5168</c:v>
                </c:pt>
                <c:pt idx="8">
                  <c:v>5030</c:v>
                </c:pt>
                <c:pt idx="11">
                  <c:v>5402</c:v>
                </c:pt>
                <c:pt idx="14">
                  <c:v>5692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539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1346</c:v>
                </c:pt>
                <c:pt idx="3">
                  <c:v>1397</c:v>
                </c:pt>
                <c:pt idx="6">
                  <c:v>1398</c:v>
                </c:pt>
                <c:pt idx="9">
                  <c:v>1344</c:v>
                </c:pt>
                <c:pt idx="12">
                  <c:v>1191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1466</c:v>
                </c:pt>
                <c:pt idx="3">
                  <c:v>1244</c:v>
                </c:pt>
                <c:pt idx="6">
                  <c:v>1021</c:v>
                </c:pt>
                <c:pt idx="9">
                  <c:v>861</c:v>
                </c:pt>
                <c:pt idx="12">
                  <c:v>797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6857</c:v>
                </c:pt>
                <c:pt idx="3">
                  <c:v>6444</c:v>
                </c:pt>
                <c:pt idx="6">
                  <c:v>6076</c:v>
                </c:pt>
                <c:pt idx="9">
                  <c:v>5667</c:v>
                </c:pt>
                <c:pt idx="12">
                  <c:v>5467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10156</c:v>
                </c:pt>
                <c:pt idx="3">
                  <c:v>9276</c:v>
                </c:pt>
                <c:pt idx="6">
                  <c:v>8094</c:v>
                </c:pt>
                <c:pt idx="9">
                  <c:v>7252</c:v>
                </c:pt>
                <c:pt idx="12">
                  <c:v>6860</c:v>
                </c:pt>
              </c:numCache>
            </c:numRef>
          </c:val>
        </c:ser>
        <c:dLbls>
          <c:showLegendKey val="0"/>
          <c:showVal val="0"/>
          <c:showCatName val="0"/>
          <c:showSerName val="0"/>
          <c:showPercent val="0"/>
          <c:showBubbleSize val="0"/>
        </c:dLbls>
        <c:gapWidth val="100"/>
        <c:overlap val="100"/>
        <c:axId val="97949184"/>
        <c:axId val="97951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575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7949184"/>
        <c:axId val="97951104"/>
      </c:lineChart>
      <c:catAx>
        <c:axId val="9794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951104"/>
        <c:crosses val="autoZero"/>
        <c:auto val="1"/>
        <c:lblAlgn val="ctr"/>
        <c:lblOffset val="100"/>
        <c:tickLblSkip val="1"/>
        <c:tickMarkSkip val="1"/>
        <c:noMultiLvlLbl val="0"/>
      </c:catAx>
      <c:valAx>
        <c:axId val="97951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4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23,285
23,064
7.01
7,651,083
7,336,044
260,174
5,057,208
6,582,875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新興住宅による人口増加や徴収率の増により、税収については昨年度と比べて増となり、財政力指数も昨年の</a:t>
          </a:r>
          <a:r>
            <a:rPr kumimoji="1" lang="en-US" altLang="ja-JP" sz="1300">
              <a:latin typeface="ＭＳ Ｐゴシック"/>
            </a:rPr>
            <a:t>0.61</a:t>
          </a:r>
          <a:r>
            <a:rPr kumimoji="1" lang="ja-JP" altLang="en-US" sz="1300">
              <a:latin typeface="ＭＳ Ｐゴシック"/>
            </a:rPr>
            <a:t>よりも上昇し、類似団体との差が徐々にではあるが小さくなってきている。財政力のさらなる強化のため安定的な徴収率の維持（Ｈ</a:t>
          </a:r>
          <a:r>
            <a:rPr kumimoji="1" lang="en-US" altLang="ja-JP" sz="1300">
              <a:latin typeface="ＭＳ Ｐゴシック"/>
            </a:rPr>
            <a:t>26</a:t>
          </a:r>
          <a:r>
            <a:rPr kumimoji="1" lang="ja-JP" altLang="en-US" sz="1300">
              <a:latin typeface="ＭＳ Ｐゴシック"/>
            </a:rPr>
            <a:t>　</a:t>
          </a:r>
          <a:r>
            <a:rPr kumimoji="1" lang="en-US" altLang="ja-JP" sz="1300">
              <a:latin typeface="ＭＳ Ｐゴシック"/>
            </a:rPr>
            <a:t>99.7%</a:t>
          </a:r>
          <a:r>
            <a:rPr kumimoji="1" lang="ja-JP" altLang="en-US" sz="1300">
              <a:latin typeface="ＭＳ Ｐゴシック"/>
            </a:rPr>
            <a:t>）と町税の未申告者の撲滅に向けた取り組みを強化し、自主財源の確保に努める。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159455</xdr:rowOff>
    </xdr:from>
    <xdr:to>
      <xdr:col>7</xdr:col>
      <xdr:colOff>152400</xdr:colOff>
      <xdr:row>43</xdr:row>
      <xdr:rowOff>1411</xdr:rowOff>
    </xdr:to>
    <xdr:cxnSp macro="">
      <xdr:nvCxnSpPr>
        <xdr:cNvPr id="67" name="直線コネクタ 66"/>
        <xdr:cNvCxnSpPr/>
      </xdr:nvCxnSpPr>
      <xdr:spPr>
        <a:xfrm flipV="1">
          <a:off x="4114800" y="736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1411</xdr:rowOff>
    </xdr:from>
    <xdr:to>
      <xdr:col>6</xdr:col>
      <xdr:colOff>0</xdr:colOff>
      <xdr:row>43</xdr:row>
      <xdr:rowOff>14817</xdr:rowOff>
    </xdr:to>
    <xdr:cxnSp macro="">
      <xdr:nvCxnSpPr>
        <xdr:cNvPr id="70" name="直線コネクタ 69"/>
        <xdr:cNvCxnSpPr/>
      </xdr:nvCxnSpPr>
      <xdr:spPr>
        <a:xfrm flipV="1">
          <a:off x="3225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159455</xdr:rowOff>
    </xdr:from>
    <xdr:to>
      <xdr:col>4</xdr:col>
      <xdr:colOff>482600</xdr:colOff>
      <xdr:row>43</xdr:row>
      <xdr:rowOff>14817</xdr:rowOff>
    </xdr:to>
    <xdr:cxnSp macro="">
      <xdr:nvCxnSpPr>
        <xdr:cNvPr id="73" name="直線コネクタ 72"/>
        <xdr:cNvCxnSpPr/>
      </xdr:nvCxnSpPr>
      <xdr:spPr>
        <a:xfrm>
          <a:off x="2336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159455</xdr:rowOff>
    </xdr:to>
    <xdr:cxnSp macro="">
      <xdr:nvCxnSpPr>
        <xdr:cNvPr id="76" name="直線コネクタ 75"/>
        <xdr:cNvCxnSpPr/>
      </xdr:nvCxnSpPr>
      <xdr:spPr>
        <a:xfrm>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108655</xdr:rowOff>
    </xdr:from>
    <xdr:to>
      <xdr:col>7</xdr:col>
      <xdr:colOff>203200</xdr:colOff>
      <xdr:row>43</xdr:row>
      <xdr:rowOff>38805</xdr:rowOff>
    </xdr:to>
    <xdr:sp macro="" textlink="">
      <xdr:nvSpPr>
        <xdr:cNvPr id="86" name="円/楕円 85"/>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80732</xdr:rowOff>
    </xdr:from>
    <xdr:ext cx="762000" cy="259045"/>
    <xdr:sp macro="" textlink="">
      <xdr:nvSpPr>
        <xdr:cNvPr id="87"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122061</xdr:rowOff>
    </xdr:from>
    <xdr:to>
      <xdr:col>6</xdr:col>
      <xdr:colOff>50800</xdr:colOff>
      <xdr:row>43</xdr:row>
      <xdr:rowOff>52211</xdr:rowOff>
    </xdr:to>
    <xdr:sp macro="" textlink="">
      <xdr:nvSpPr>
        <xdr:cNvPr id="88" name="円/楕円 87"/>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36988</xdr:rowOff>
    </xdr:from>
    <xdr:ext cx="736600" cy="259045"/>
    <xdr:sp macro="" textlink="">
      <xdr:nvSpPr>
        <xdr:cNvPr id="89" name="テキスト ボックス 88"/>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0" name="円/楕円 89"/>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1" name="テキスト ボックス 90"/>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108655</xdr:rowOff>
    </xdr:from>
    <xdr:to>
      <xdr:col>3</xdr:col>
      <xdr:colOff>330200</xdr:colOff>
      <xdr:row>43</xdr:row>
      <xdr:rowOff>38805</xdr:rowOff>
    </xdr:to>
    <xdr:sp macro="" textlink="">
      <xdr:nvSpPr>
        <xdr:cNvPr id="92" name="円/楕円 91"/>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23582</xdr:rowOff>
    </xdr:from>
    <xdr:ext cx="762000" cy="259045"/>
    <xdr:sp macro="" textlink="">
      <xdr:nvSpPr>
        <xdr:cNvPr id="93" name="テキスト ボックス 92"/>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4" name="円/楕円 93"/>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5" name="テキスト ボックス 94"/>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自主財源の確保や受益者一部自己負担、行政改革により改善に努めるものの未だ高水準の推移を抜け出せずにいる。主な理由として、歳出経常経費一般財源の方では、平成</a:t>
          </a:r>
          <a:r>
            <a:rPr kumimoji="1" lang="en-US" altLang="ja-JP" sz="1300">
              <a:latin typeface="ＭＳ Ｐゴシック"/>
            </a:rPr>
            <a:t>25</a:t>
          </a:r>
          <a:r>
            <a:rPr kumimoji="1" lang="ja-JP" altLang="en-US" sz="1300">
              <a:latin typeface="ＭＳ Ｐゴシック"/>
            </a:rPr>
            <a:t>年度に繰上償還を行い、平成</a:t>
          </a:r>
          <a:r>
            <a:rPr kumimoji="1" lang="en-US" altLang="ja-JP" sz="1300">
              <a:latin typeface="ＭＳ Ｐゴシック"/>
            </a:rPr>
            <a:t>26</a:t>
          </a:r>
          <a:r>
            <a:rPr kumimoji="1" lang="ja-JP" altLang="en-US" sz="1300">
              <a:latin typeface="ＭＳ Ｐゴシック"/>
            </a:rPr>
            <a:t>年度以降の公債費の削減を図り、歳出経常経費の抑制に努めたが、人件費の増、こども医療費や保育所運営費等の少子化対策による増など行政サービスの拡充による経常一般経費の増によるものと考えられ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65786</xdr:rowOff>
    </xdr:from>
    <xdr:to>
      <xdr:col>7</xdr:col>
      <xdr:colOff>152400</xdr:colOff>
      <xdr:row>65</xdr:row>
      <xdr:rowOff>104394</xdr:rowOff>
    </xdr:to>
    <xdr:cxnSp macro="">
      <xdr:nvCxnSpPr>
        <xdr:cNvPr id="128" name="直線コネクタ 127"/>
        <xdr:cNvCxnSpPr/>
      </xdr:nvCxnSpPr>
      <xdr:spPr>
        <a:xfrm>
          <a:off x="4114800" y="1121003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32004</xdr:rowOff>
    </xdr:from>
    <xdr:to>
      <xdr:col>6</xdr:col>
      <xdr:colOff>0</xdr:colOff>
      <xdr:row>65</xdr:row>
      <xdr:rowOff>65786</xdr:rowOff>
    </xdr:to>
    <xdr:cxnSp macro="">
      <xdr:nvCxnSpPr>
        <xdr:cNvPr id="131" name="直線コネクタ 130"/>
        <xdr:cNvCxnSpPr/>
      </xdr:nvCxnSpPr>
      <xdr:spPr>
        <a:xfrm>
          <a:off x="3225800" y="111762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32004</xdr:rowOff>
    </xdr:from>
    <xdr:to>
      <xdr:col>4</xdr:col>
      <xdr:colOff>482600</xdr:colOff>
      <xdr:row>65</xdr:row>
      <xdr:rowOff>104394</xdr:rowOff>
    </xdr:to>
    <xdr:cxnSp macro="">
      <xdr:nvCxnSpPr>
        <xdr:cNvPr id="134" name="直線コネクタ 133"/>
        <xdr:cNvCxnSpPr/>
      </xdr:nvCxnSpPr>
      <xdr:spPr>
        <a:xfrm flipV="1">
          <a:off x="2336800" y="111762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135890</xdr:rowOff>
    </xdr:from>
    <xdr:to>
      <xdr:col>3</xdr:col>
      <xdr:colOff>279400</xdr:colOff>
      <xdr:row>65</xdr:row>
      <xdr:rowOff>104394</xdr:rowOff>
    </xdr:to>
    <xdr:cxnSp macro="">
      <xdr:nvCxnSpPr>
        <xdr:cNvPr id="137" name="直線コネクタ 136"/>
        <xdr:cNvCxnSpPr/>
      </xdr:nvCxnSpPr>
      <xdr:spPr>
        <a:xfrm>
          <a:off x="1447800" y="1110869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53594</xdr:rowOff>
    </xdr:from>
    <xdr:to>
      <xdr:col>7</xdr:col>
      <xdr:colOff>203200</xdr:colOff>
      <xdr:row>65</xdr:row>
      <xdr:rowOff>155194</xdr:rowOff>
    </xdr:to>
    <xdr:sp macro="" textlink="">
      <xdr:nvSpPr>
        <xdr:cNvPr id="147" name="円/楕円 146"/>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25671</xdr:rowOff>
    </xdr:from>
    <xdr:ext cx="762000" cy="259045"/>
    <xdr:sp macro="" textlink="">
      <xdr:nvSpPr>
        <xdr:cNvPr id="148" name="財政構造の弾力性該当値テキスト"/>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14986</xdr:rowOff>
    </xdr:from>
    <xdr:to>
      <xdr:col>6</xdr:col>
      <xdr:colOff>50800</xdr:colOff>
      <xdr:row>65</xdr:row>
      <xdr:rowOff>116586</xdr:rowOff>
    </xdr:to>
    <xdr:sp macro="" textlink="">
      <xdr:nvSpPr>
        <xdr:cNvPr id="149" name="円/楕円 148"/>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101363</xdr:rowOff>
    </xdr:from>
    <xdr:ext cx="736600" cy="259045"/>
    <xdr:sp macro="" textlink="">
      <xdr:nvSpPr>
        <xdr:cNvPr id="150" name="テキスト ボックス 149"/>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152654</xdr:rowOff>
    </xdr:from>
    <xdr:to>
      <xdr:col>4</xdr:col>
      <xdr:colOff>533400</xdr:colOff>
      <xdr:row>65</xdr:row>
      <xdr:rowOff>82804</xdr:rowOff>
    </xdr:to>
    <xdr:sp macro="" textlink="">
      <xdr:nvSpPr>
        <xdr:cNvPr id="151" name="円/楕円 150"/>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67581</xdr:rowOff>
    </xdr:from>
    <xdr:ext cx="762000" cy="259045"/>
    <xdr:sp macro="" textlink="">
      <xdr:nvSpPr>
        <xdr:cNvPr id="152" name="テキスト ボックス 151"/>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53594</xdr:rowOff>
    </xdr:from>
    <xdr:to>
      <xdr:col>3</xdr:col>
      <xdr:colOff>330200</xdr:colOff>
      <xdr:row>65</xdr:row>
      <xdr:rowOff>155194</xdr:rowOff>
    </xdr:to>
    <xdr:sp macro="" textlink="">
      <xdr:nvSpPr>
        <xdr:cNvPr id="153" name="円/楕円 152"/>
        <xdr:cNvSpPr/>
      </xdr:nvSpPr>
      <xdr:spPr>
        <a:xfrm>
          <a:off x="2286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139971</xdr:rowOff>
    </xdr:from>
    <xdr:ext cx="762000" cy="259045"/>
    <xdr:sp macro="" textlink="">
      <xdr:nvSpPr>
        <xdr:cNvPr id="154" name="テキスト ボックス 153"/>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85090</xdr:rowOff>
    </xdr:from>
    <xdr:to>
      <xdr:col>2</xdr:col>
      <xdr:colOff>127000</xdr:colOff>
      <xdr:row>65</xdr:row>
      <xdr:rowOff>15240</xdr:rowOff>
    </xdr:to>
    <xdr:sp macro="" textlink="">
      <xdr:nvSpPr>
        <xdr:cNvPr id="155" name="円/楕円 154"/>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17</xdr:rowOff>
    </xdr:from>
    <xdr:ext cx="762000" cy="259045"/>
    <xdr:sp macro="" textlink="">
      <xdr:nvSpPr>
        <xdr:cNvPr id="156" name="テキスト ボックス 155"/>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類似団体平均を下回り、ほぼ適正な水準を維持している。新規職員の採用等により人件費が増となったが、今後も物件費に関しては内部事務経費の削減に取り組み適正な水準を維持する。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20958</xdr:rowOff>
    </xdr:from>
    <xdr:to>
      <xdr:col>7</xdr:col>
      <xdr:colOff>152400</xdr:colOff>
      <xdr:row>82</xdr:row>
      <xdr:rowOff>85579</xdr:rowOff>
    </xdr:to>
    <xdr:cxnSp macro="">
      <xdr:nvCxnSpPr>
        <xdr:cNvPr id="191" name="直線コネクタ 190"/>
        <xdr:cNvCxnSpPr/>
      </xdr:nvCxnSpPr>
      <xdr:spPr>
        <a:xfrm>
          <a:off x="4114800" y="14079858"/>
          <a:ext cx="838200" cy="6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18304</xdr:rowOff>
    </xdr:from>
    <xdr:to>
      <xdr:col>6</xdr:col>
      <xdr:colOff>0</xdr:colOff>
      <xdr:row>82</xdr:row>
      <xdr:rowOff>20958</xdr:rowOff>
    </xdr:to>
    <xdr:cxnSp macro="">
      <xdr:nvCxnSpPr>
        <xdr:cNvPr id="194" name="直線コネクタ 193"/>
        <xdr:cNvCxnSpPr/>
      </xdr:nvCxnSpPr>
      <xdr:spPr>
        <a:xfrm>
          <a:off x="3225800" y="14077204"/>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18304</xdr:rowOff>
    </xdr:from>
    <xdr:to>
      <xdr:col>4</xdr:col>
      <xdr:colOff>482600</xdr:colOff>
      <xdr:row>82</xdr:row>
      <xdr:rowOff>77149</xdr:rowOff>
    </xdr:to>
    <xdr:cxnSp macro="">
      <xdr:nvCxnSpPr>
        <xdr:cNvPr id="197" name="直線コネクタ 196"/>
        <xdr:cNvCxnSpPr/>
      </xdr:nvCxnSpPr>
      <xdr:spPr>
        <a:xfrm flipV="1">
          <a:off x="2336800" y="14077204"/>
          <a:ext cx="889000" cy="5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77149</xdr:rowOff>
    </xdr:from>
    <xdr:to>
      <xdr:col>3</xdr:col>
      <xdr:colOff>279400</xdr:colOff>
      <xdr:row>82</xdr:row>
      <xdr:rowOff>121042</xdr:rowOff>
    </xdr:to>
    <xdr:cxnSp macro="">
      <xdr:nvCxnSpPr>
        <xdr:cNvPr id="200" name="直線コネクタ 199"/>
        <xdr:cNvCxnSpPr/>
      </xdr:nvCxnSpPr>
      <xdr:spPr>
        <a:xfrm flipV="1">
          <a:off x="1447800" y="14136049"/>
          <a:ext cx="889000" cy="4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34779</xdr:rowOff>
    </xdr:from>
    <xdr:to>
      <xdr:col>7</xdr:col>
      <xdr:colOff>203200</xdr:colOff>
      <xdr:row>82</xdr:row>
      <xdr:rowOff>136379</xdr:rowOff>
    </xdr:to>
    <xdr:sp macro="" textlink="">
      <xdr:nvSpPr>
        <xdr:cNvPr id="210" name="円/楕円 209"/>
        <xdr:cNvSpPr/>
      </xdr:nvSpPr>
      <xdr:spPr>
        <a:xfrm>
          <a:off x="4902200" y="1409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51306</xdr:rowOff>
    </xdr:from>
    <xdr:ext cx="762000" cy="259045"/>
    <xdr:sp macro="" textlink="">
      <xdr:nvSpPr>
        <xdr:cNvPr id="211" name="人件費・物件費等の状況該当値テキスト"/>
        <xdr:cNvSpPr txBox="1"/>
      </xdr:nvSpPr>
      <xdr:spPr>
        <a:xfrm>
          <a:off x="5041900" y="1393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92,745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141608</xdr:rowOff>
    </xdr:from>
    <xdr:to>
      <xdr:col>6</xdr:col>
      <xdr:colOff>50800</xdr:colOff>
      <xdr:row>82</xdr:row>
      <xdr:rowOff>71758</xdr:rowOff>
    </xdr:to>
    <xdr:sp macro="" textlink="">
      <xdr:nvSpPr>
        <xdr:cNvPr id="212" name="円/楕円 211"/>
        <xdr:cNvSpPr/>
      </xdr:nvSpPr>
      <xdr:spPr>
        <a:xfrm>
          <a:off x="4064000" y="1402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81935</xdr:rowOff>
    </xdr:from>
    <xdr:ext cx="736600" cy="259045"/>
    <xdr:sp macro="" textlink="">
      <xdr:nvSpPr>
        <xdr:cNvPr id="213" name="テキスト ボックス 212"/>
        <xdr:cNvSpPr txBox="1"/>
      </xdr:nvSpPr>
      <xdr:spPr>
        <a:xfrm>
          <a:off x="3733800" y="13797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84,711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138954</xdr:rowOff>
    </xdr:from>
    <xdr:to>
      <xdr:col>4</xdr:col>
      <xdr:colOff>533400</xdr:colOff>
      <xdr:row>82</xdr:row>
      <xdr:rowOff>69104</xdr:rowOff>
    </xdr:to>
    <xdr:sp macro="" textlink="">
      <xdr:nvSpPr>
        <xdr:cNvPr id="214" name="円/楕円 213"/>
        <xdr:cNvSpPr/>
      </xdr:nvSpPr>
      <xdr:spPr>
        <a:xfrm>
          <a:off x="3175000" y="140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79281</xdr:rowOff>
    </xdr:from>
    <xdr:ext cx="762000" cy="259045"/>
    <xdr:sp macro="" textlink="">
      <xdr:nvSpPr>
        <xdr:cNvPr id="215" name="テキスト ボックス 214"/>
        <xdr:cNvSpPr txBox="1"/>
      </xdr:nvSpPr>
      <xdr:spPr>
        <a:xfrm>
          <a:off x="2844800" y="1379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84,381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26349</xdr:rowOff>
    </xdr:from>
    <xdr:to>
      <xdr:col>3</xdr:col>
      <xdr:colOff>330200</xdr:colOff>
      <xdr:row>82</xdr:row>
      <xdr:rowOff>127949</xdr:rowOff>
    </xdr:to>
    <xdr:sp macro="" textlink="">
      <xdr:nvSpPr>
        <xdr:cNvPr id="216" name="円/楕円 215"/>
        <xdr:cNvSpPr/>
      </xdr:nvSpPr>
      <xdr:spPr>
        <a:xfrm>
          <a:off x="2286000" y="140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138126</xdr:rowOff>
    </xdr:from>
    <xdr:ext cx="762000" cy="259045"/>
    <xdr:sp macro="" textlink="">
      <xdr:nvSpPr>
        <xdr:cNvPr id="217" name="テキスト ボックス 216"/>
        <xdr:cNvSpPr txBox="1"/>
      </xdr:nvSpPr>
      <xdr:spPr>
        <a:xfrm>
          <a:off x="1955800" y="138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91,697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70242</xdr:rowOff>
    </xdr:from>
    <xdr:to>
      <xdr:col>2</xdr:col>
      <xdr:colOff>127000</xdr:colOff>
      <xdr:row>83</xdr:row>
      <xdr:rowOff>392</xdr:rowOff>
    </xdr:to>
    <xdr:sp macro="" textlink="">
      <xdr:nvSpPr>
        <xdr:cNvPr id="218" name="円/楕円 217"/>
        <xdr:cNvSpPr/>
      </xdr:nvSpPr>
      <xdr:spPr>
        <a:xfrm>
          <a:off x="1397000" y="1412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10569</xdr:rowOff>
    </xdr:from>
    <xdr:ext cx="762000" cy="259045"/>
    <xdr:sp macro="" textlink="">
      <xdr:nvSpPr>
        <xdr:cNvPr id="219" name="テキスト ボックス 218"/>
        <xdr:cNvSpPr txBox="1"/>
      </xdr:nvSpPr>
      <xdr:spPr>
        <a:xfrm>
          <a:off x="1066800" y="1389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類似団体平均値を下回っており、適正な水準を維持している。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76805</xdr:rowOff>
    </xdr:from>
    <xdr:to>
      <xdr:col>24</xdr:col>
      <xdr:colOff>558800</xdr:colOff>
      <xdr:row>84</xdr:row>
      <xdr:rowOff>99786</xdr:rowOff>
    </xdr:to>
    <xdr:cxnSp macro="">
      <xdr:nvCxnSpPr>
        <xdr:cNvPr id="255" name="直線コネクタ 254"/>
        <xdr:cNvCxnSpPr/>
      </xdr:nvCxnSpPr>
      <xdr:spPr>
        <a:xfrm>
          <a:off x="16179800" y="1447860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76805</xdr:rowOff>
    </xdr:from>
    <xdr:to>
      <xdr:col>23</xdr:col>
      <xdr:colOff>406400</xdr:colOff>
      <xdr:row>89</xdr:row>
      <xdr:rowOff>127302</xdr:rowOff>
    </xdr:to>
    <xdr:cxnSp macro="">
      <xdr:nvCxnSpPr>
        <xdr:cNvPr id="258" name="直線コネクタ 257"/>
        <xdr:cNvCxnSpPr/>
      </xdr:nvCxnSpPr>
      <xdr:spPr>
        <a:xfrm flipV="1">
          <a:off x="15290800" y="14478605"/>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46868</xdr:rowOff>
    </xdr:from>
    <xdr:to>
      <xdr:col>22</xdr:col>
      <xdr:colOff>203200</xdr:colOff>
      <xdr:row>89</xdr:row>
      <xdr:rowOff>127302</xdr:rowOff>
    </xdr:to>
    <xdr:cxnSp macro="">
      <xdr:nvCxnSpPr>
        <xdr:cNvPr id="261" name="直線コネクタ 260"/>
        <xdr:cNvCxnSpPr/>
      </xdr:nvCxnSpPr>
      <xdr:spPr>
        <a:xfrm>
          <a:off x="14401800" y="1530591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89</xdr:row>
      <xdr:rowOff>46868</xdr:rowOff>
    </xdr:to>
    <xdr:cxnSp macro="">
      <xdr:nvCxnSpPr>
        <xdr:cNvPr id="264" name="直線コネクタ 263"/>
        <xdr:cNvCxnSpPr/>
      </xdr:nvCxnSpPr>
      <xdr:spPr>
        <a:xfrm>
          <a:off x="13512800" y="14317738"/>
          <a:ext cx="889000" cy="9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4" name="円/楕円 273"/>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65513</xdr:rowOff>
    </xdr:from>
    <xdr:ext cx="762000" cy="259045"/>
    <xdr:sp macro="" textlink="">
      <xdr:nvSpPr>
        <xdr:cNvPr id="275"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26005</xdr:rowOff>
    </xdr:from>
    <xdr:to>
      <xdr:col>23</xdr:col>
      <xdr:colOff>457200</xdr:colOff>
      <xdr:row>84</xdr:row>
      <xdr:rowOff>127605</xdr:rowOff>
    </xdr:to>
    <xdr:sp macro="" textlink="">
      <xdr:nvSpPr>
        <xdr:cNvPr id="276" name="円/楕円 275"/>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137782</xdr:rowOff>
    </xdr:from>
    <xdr:ext cx="736600" cy="259045"/>
    <xdr:sp macro="" textlink="">
      <xdr:nvSpPr>
        <xdr:cNvPr id="277" name="テキスト ボックス 276"/>
        <xdr:cNvSpPr txBox="1"/>
      </xdr:nvSpPr>
      <xdr:spPr>
        <a:xfrm>
          <a:off x="15798800" y="1419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76502</xdr:rowOff>
    </xdr:from>
    <xdr:to>
      <xdr:col>22</xdr:col>
      <xdr:colOff>254000</xdr:colOff>
      <xdr:row>90</xdr:row>
      <xdr:rowOff>6652</xdr:rowOff>
    </xdr:to>
    <xdr:sp macro="" textlink="">
      <xdr:nvSpPr>
        <xdr:cNvPr id="278" name="円/楕円 277"/>
        <xdr:cNvSpPr/>
      </xdr:nvSpPr>
      <xdr:spPr>
        <a:xfrm>
          <a:off x="15240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16829</xdr:rowOff>
    </xdr:from>
    <xdr:ext cx="762000" cy="259045"/>
    <xdr:sp macro="" textlink="">
      <xdr:nvSpPr>
        <xdr:cNvPr id="279" name="テキスト ボックス 278"/>
        <xdr:cNvSpPr txBox="1"/>
      </xdr:nvSpPr>
      <xdr:spPr>
        <a:xfrm>
          <a:off x="14909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167518</xdr:rowOff>
    </xdr:from>
    <xdr:to>
      <xdr:col>21</xdr:col>
      <xdr:colOff>50800</xdr:colOff>
      <xdr:row>89</xdr:row>
      <xdr:rowOff>97668</xdr:rowOff>
    </xdr:to>
    <xdr:sp macro="" textlink="">
      <xdr:nvSpPr>
        <xdr:cNvPr id="280" name="円/楕円 279"/>
        <xdr:cNvSpPr/>
      </xdr:nvSpPr>
      <xdr:spPr>
        <a:xfrm>
          <a:off x="14351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107845</xdr:rowOff>
    </xdr:from>
    <xdr:ext cx="762000" cy="259045"/>
    <xdr:sp macro="" textlink="">
      <xdr:nvSpPr>
        <xdr:cNvPr id="281" name="テキスト ボックス 280"/>
        <xdr:cNvSpPr txBox="1"/>
      </xdr:nvSpPr>
      <xdr:spPr>
        <a:xfrm>
          <a:off x="14020800" y="1502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82" name="円/楕円 281"/>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148365</xdr:rowOff>
    </xdr:from>
    <xdr:ext cx="762000" cy="259045"/>
    <xdr:sp macro="" textlink="">
      <xdr:nvSpPr>
        <xdr:cNvPr id="283" name="テキスト ボックス 282"/>
        <xdr:cNvSpPr txBox="1"/>
      </xdr:nvSpPr>
      <xdr:spPr>
        <a:xfrm>
          <a:off x="13131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類似団体平均値を下回っているが、今後は新たな財政需要や行政課題等の解決といった行政サービスの拡充も考慮した組織・機構改革により効率的な体制を整え、引き続き適正な定員管理に努める。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118714</xdr:rowOff>
    </xdr:from>
    <xdr:to>
      <xdr:col>24</xdr:col>
      <xdr:colOff>558800</xdr:colOff>
      <xdr:row>59</xdr:row>
      <xdr:rowOff>148590</xdr:rowOff>
    </xdr:to>
    <xdr:cxnSp macro="">
      <xdr:nvCxnSpPr>
        <xdr:cNvPr id="320" name="直線コネクタ 319"/>
        <xdr:cNvCxnSpPr/>
      </xdr:nvCxnSpPr>
      <xdr:spPr>
        <a:xfrm>
          <a:off x="16179800" y="10234264"/>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71604</xdr:rowOff>
    </xdr:from>
    <xdr:to>
      <xdr:col>23</xdr:col>
      <xdr:colOff>406400</xdr:colOff>
      <xdr:row>59</xdr:row>
      <xdr:rowOff>118714</xdr:rowOff>
    </xdr:to>
    <xdr:cxnSp macro="">
      <xdr:nvCxnSpPr>
        <xdr:cNvPr id="323" name="直線コネクタ 322"/>
        <xdr:cNvCxnSpPr/>
      </xdr:nvCxnSpPr>
      <xdr:spPr>
        <a:xfrm>
          <a:off x="15290800" y="10187154"/>
          <a:ext cx="889000" cy="4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71604</xdr:rowOff>
    </xdr:from>
    <xdr:to>
      <xdr:col>22</xdr:col>
      <xdr:colOff>203200</xdr:colOff>
      <xdr:row>59</xdr:row>
      <xdr:rowOff>100330</xdr:rowOff>
    </xdr:to>
    <xdr:cxnSp macro="">
      <xdr:nvCxnSpPr>
        <xdr:cNvPr id="326" name="直線コネクタ 325"/>
        <xdr:cNvCxnSpPr/>
      </xdr:nvCxnSpPr>
      <xdr:spPr>
        <a:xfrm flipV="1">
          <a:off x="14401800" y="10187154"/>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94585</xdr:rowOff>
    </xdr:from>
    <xdr:to>
      <xdr:col>21</xdr:col>
      <xdr:colOff>0</xdr:colOff>
      <xdr:row>59</xdr:row>
      <xdr:rowOff>100330</xdr:rowOff>
    </xdr:to>
    <xdr:cxnSp macro="">
      <xdr:nvCxnSpPr>
        <xdr:cNvPr id="329" name="直線コネクタ 328"/>
        <xdr:cNvCxnSpPr/>
      </xdr:nvCxnSpPr>
      <xdr:spPr>
        <a:xfrm>
          <a:off x="13512800" y="10210135"/>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3" name="テキスト ボックス 332"/>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97790</xdr:rowOff>
    </xdr:from>
    <xdr:to>
      <xdr:col>24</xdr:col>
      <xdr:colOff>609600</xdr:colOff>
      <xdr:row>60</xdr:row>
      <xdr:rowOff>27940</xdr:rowOff>
    </xdr:to>
    <xdr:sp macro="" textlink="">
      <xdr:nvSpPr>
        <xdr:cNvPr id="339" name="円/楕円 338"/>
        <xdr:cNvSpPr/>
      </xdr:nvSpPr>
      <xdr:spPr>
        <a:xfrm>
          <a:off x="16967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114317</xdr:rowOff>
    </xdr:from>
    <xdr:ext cx="762000" cy="259045"/>
    <xdr:sp macro="" textlink="">
      <xdr:nvSpPr>
        <xdr:cNvPr id="340" name="定員管理の状況該当値テキスト"/>
        <xdr:cNvSpPr txBox="1"/>
      </xdr:nvSpPr>
      <xdr:spPr>
        <a:xfrm>
          <a:off x="17106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67914</xdr:rowOff>
    </xdr:from>
    <xdr:to>
      <xdr:col>23</xdr:col>
      <xdr:colOff>457200</xdr:colOff>
      <xdr:row>59</xdr:row>
      <xdr:rowOff>169514</xdr:rowOff>
    </xdr:to>
    <xdr:sp macro="" textlink="">
      <xdr:nvSpPr>
        <xdr:cNvPr id="341" name="円/楕円 340"/>
        <xdr:cNvSpPr/>
      </xdr:nvSpPr>
      <xdr:spPr>
        <a:xfrm>
          <a:off x="16129000" y="101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8241</xdr:rowOff>
    </xdr:from>
    <xdr:ext cx="736600" cy="259045"/>
    <xdr:sp macro="" textlink="">
      <xdr:nvSpPr>
        <xdr:cNvPr id="342" name="テキスト ボックス 341"/>
        <xdr:cNvSpPr txBox="1"/>
      </xdr:nvSpPr>
      <xdr:spPr>
        <a:xfrm>
          <a:off x="15798800" y="995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20804</xdr:rowOff>
    </xdr:from>
    <xdr:to>
      <xdr:col>22</xdr:col>
      <xdr:colOff>254000</xdr:colOff>
      <xdr:row>59</xdr:row>
      <xdr:rowOff>122404</xdr:rowOff>
    </xdr:to>
    <xdr:sp macro="" textlink="">
      <xdr:nvSpPr>
        <xdr:cNvPr id="343" name="円/楕円 342"/>
        <xdr:cNvSpPr/>
      </xdr:nvSpPr>
      <xdr:spPr>
        <a:xfrm>
          <a:off x="15240000" y="101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132581</xdr:rowOff>
    </xdr:from>
    <xdr:ext cx="762000" cy="259045"/>
    <xdr:sp macro="" textlink="">
      <xdr:nvSpPr>
        <xdr:cNvPr id="344" name="テキスト ボックス 343"/>
        <xdr:cNvSpPr txBox="1"/>
      </xdr:nvSpPr>
      <xdr:spPr>
        <a:xfrm>
          <a:off x="14909800" y="990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49530</xdr:rowOff>
    </xdr:from>
    <xdr:to>
      <xdr:col>21</xdr:col>
      <xdr:colOff>50800</xdr:colOff>
      <xdr:row>59</xdr:row>
      <xdr:rowOff>151130</xdr:rowOff>
    </xdr:to>
    <xdr:sp macro="" textlink="">
      <xdr:nvSpPr>
        <xdr:cNvPr id="345" name="円/楕円 344"/>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161307</xdr:rowOff>
    </xdr:from>
    <xdr:ext cx="762000" cy="259045"/>
    <xdr:sp macro="" textlink="">
      <xdr:nvSpPr>
        <xdr:cNvPr id="346" name="テキスト ボックス 345"/>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43785</xdr:rowOff>
    </xdr:from>
    <xdr:to>
      <xdr:col>19</xdr:col>
      <xdr:colOff>533400</xdr:colOff>
      <xdr:row>59</xdr:row>
      <xdr:rowOff>145385</xdr:rowOff>
    </xdr:to>
    <xdr:sp macro="" textlink="">
      <xdr:nvSpPr>
        <xdr:cNvPr id="347" name="円/楕円 346"/>
        <xdr:cNvSpPr/>
      </xdr:nvSpPr>
      <xdr:spPr>
        <a:xfrm>
          <a:off x="13462000" y="101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155562</xdr:rowOff>
    </xdr:from>
    <xdr:ext cx="762000" cy="259045"/>
    <xdr:sp macro="" textlink="">
      <xdr:nvSpPr>
        <xdr:cNvPr id="348" name="テキスト ボックス 347"/>
        <xdr:cNvSpPr txBox="1"/>
      </xdr:nvSpPr>
      <xdr:spPr>
        <a:xfrm>
          <a:off x="13131800" y="992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近年まで類似団体平均値を継続的に上回っていたが、地方債の繰上償還や有利な交付税措置のある地方債の活用により、徐々に平均値に近づけることができている。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109583</xdr:rowOff>
    </xdr:from>
    <xdr:to>
      <xdr:col>24</xdr:col>
      <xdr:colOff>558800</xdr:colOff>
      <xdr:row>44</xdr:row>
      <xdr:rowOff>41003</xdr:rowOff>
    </xdr:to>
    <xdr:cxnSp macro="">
      <xdr:nvCxnSpPr>
        <xdr:cNvPr id="378" name="直線コネクタ 377"/>
        <xdr:cNvCxnSpPr/>
      </xdr:nvCxnSpPr>
      <xdr:spPr>
        <a:xfrm flipV="1">
          <a:off x="17018000" y="6281783"/>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13080</xdr:rowOff>
    </xdr:from>
    <xdr:ext cx="762000" cy="259045"/>
    <xdr:sp macro="" textlink="">
      <xdr:nvSpPr>
        <xdr:cNvPr id="379" name="公債費負担の状況最小値テキスト"/>
        <xdr:cNvSpPr txBox="1"/>
      </xdr:nvSpPr>
      <xdr:spPr>
        <a:xfrm>
          <a:off x="17106900" y="75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44</xdr:row>
      <xdr:rowOff>41003</xdr:rowOff>
    </xdr:from>
    <xdr:to>
      <xdr:col>24</xdr:col>
      <xdr:colOff>647700</xdr:colOff>
      <xdr:row>44</xdr:row>
      <xdr:rowOff>41003</xdr:rowOff>
    </xdr:to>
    <xdr:cxnSp macro="">
      <xdr:nvCxnSpPr>
        <xdr:cNvPr id="380" name="直線コネクタ 379"/>
        <xdr:cNvCxnSpPr/>
      </xdr:nvCxnSpPr>
      <xdr:spPr>
        <a:xfrm>
          <a:off x="16929100" y="75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24510</xdr:rowOff>
    </xdr:from>
    <xdr:ext cx="762000" cy="259045"/>
    <xdr:sp macro="" textlink="">
      <xdr:nvSpPr>
        <xdr:cNvPr id="381"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109583</xdr:rowOff>
    </xdr:from>
    <xdr:to>
      <xdr:col>24</xdr:col>
      <xdr:colOff>647700</xdr:colOff>
      <xdr:row>36</xdr:row>
      <xdr:rowOff>109583</xdr:rowOff>
    </xdr:to>
    <xdr:cxnSp macro="">
      <xdr:nvCxnSpPr>
        <xdr:cNvPr id="382" name="直線コネクタ 381"/>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168366</xdr:rowOff>
    </xdr:from>
    <xdr:to>
      <xdr:col>24</xdr:col>
      <xdr:colOff>558800</xdr:colOff>
      <xdr:row>42</xdr:row>
      <xdr:rowOff>18506</xdr:rowOff>
    </xdr:to>
    <xdr:cxnSp macro="">
      <xdr:nvCxnSpPr>
        <xdr:cNvPr id="383" name="直線コネクタ 382"/>
        <xdr:cNvCxnSpPr/>
      </xdr:nvCxnSpPr>
      <xdr:spPr>
        <a:xfrm flipV="1">
          <a:off x="16179800" y="7026366"/>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106515</xdr:rowOff>
    </xdr:from>
    <xdr:ext cx="762000" cy="259045"/>
    <xdr:sp macro="" textlink="">
      <xdr:nvSpPr>
        <xdr:cNvPr id="384" name="公債費負担の状況平均値テキスト"/>
        <xdr:cNvSpPr txBox="1"/>
      </xdr:nvSpPr>
      <xdr:spPr>
        <a:xfrm>
          <a:off x="17106900" y="679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5" name="フローチャート : 判断 384"/>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18506</xdr:rowOff>
    </xdr:from>
    <xdr:to>
      <xdr:col>23</xdr:col>
      <xdr:colOff>406400</xdr:colOff>
      <xdr:row>43</xdr:row>
      <xdr:rowOff>5624</xdr:rowOff>
    </xdr:to>
    <xdr:cxnSp macro="">
      <xdr:nvCxnSpPr>
        <xdr:cNvPr id="386" name="直線コネクタ 385"/>
        <xdr:cNvCxnSpPr/>
      </xdr:nvCxnSpPr>
      <xdr:spPr>
        <a:xfrm flipV="1">
          <a:off x="15290800" y="7219406"/>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145143</xdr:rowOff>
    </xdr:from>
    <xdr:to>
      <xdr:col>23</xdr:col>
      <xdr:colOff>457200</xdr:colOff>
      <xdr:row>41</xdr:row>
      <xdr:rowOff>75293</xdr:rowOff>
    </xdr:to>
    <xdr:sp macro="" textlink="">
      <xdr:nvSpPr>
        <xdr:cNvPr id="387" name="フローチャート : 判断 386"/>
        <xdr:cNvSpPr/>
      </xdr:nvSpPr>
      <xdr:spPr>
        <a:xfrm>
          <a:off x="16129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85470</xdr:rowOff>
    </xdr:from>
    <xdr:ext cx="736600" cy="259045"/>
    <xdr:sp macro="" textlink="">
      <xdr:nvSpPr>
        <xdr:cNvPr id="388" name="テキスト ボックス 387"/>
        <xdr:cNvSpPr txBox="1"/>
      </xdr:nvSpPr>
      <xdr:spPr>
        <a:xfrm>
          <a:off x="15798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5624</xdr:rowOff>
    </xdr:from>
    <xdr:to>
      <xdr:col>22</xdr:col>
      <xdr:colOff>203200</xdr:colOff>
      <xdr:row>44</xdr:row>
      <xdr:rowOff>6531</xdr:rowOff>
    </xdr:to>
    <xdr:cxnSp macro="">
      <xdr:nvCxnSpPr>
        <xdr:cNvPr id="389" name="直線コネクタ 388"/>
        <xdr:cNvCxnSpPr/>
      </xdr:nvCxnSpPr>
      <xdr:spPr>
        <a:xfrm flipV="1">
          <a:off x="14401800" y="737797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21953</xdr:rowOff>
    </xdr:from>
    <xdr:to>
      <xdr:col>22</xdr:col>
      <xdr:colOff>254000</xdr:colOff>
      <xdr:row>41</xdr:row>
      <xdr:rowOff>123553</xdr:rowOff>
    </xdr:to>
    <xdr:sp macro="" textlink="">
      <xdr:nvSpPr>
        <xdr:cNvPr id="390" name="フローチャート : 判断 389"/>
        <xdr:cNvSpPr/>
      </xdr:nvSpPr>
      <xdr:spPr>
        <a:xfrm>
          <a:off x="15240000" y="705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133730</xdr:rowOff>
    </xdr:from>
    <xdr:ext cx="762000" cy="259045"/>
    <xdr:sp macro="" textlink="">
      <xdr:nvSpPr>
        <xdr:cNvPr id="391" name="テキスト ボックス 390"/>
        <xdr:cNvSpPr txBox="1"/>
      </xdr:nvSpPr>
      <xdr:spPr>
        <a:xfrm>
          <a:off x="14909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6531</xdr:rowOff>
    </xdr:from>
    <xdr:to>
      <xdr:col>21</xdr:col>
      <xdr:colOff>0</xdr:colOff>
      <xdr:row>44</xdr:row>
      <xdr:rowOff>89263</xdr:rowOff>
    </xdr:to>
    <xdr:cxnSp macro="">
      <xdr:nvCxnSpPr>
        <xdr:cNvPr id="392" name="直線コネクタ 391"/>
        <xdr:cNvCxnSpPr/>
      </xdr:nvCxnSpPr>
      <xdr:spPr>
        <a:xfrm flipV="1">
          <a:off x="13512800" y="755033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84001</xdr:rowOff>
    </xdr:from>
    <xdr:to>
      <xdr:col>21</xdr:col>
      <xdr:colOff>50800</xdr:colOff>
      <xdr:row>42</xdr:row>
      <xdr:rowOff>14151</xdr:rowOff>
    </xdr:to>
    <xdr:sp macro="" textlink="">
      <xdr:nvSpPr>
        <xdr:cNvPr id="393" name="フローチャート : 判断 392"/>
        <xdr:cNvSpPr/>
      </xdr:nvSpPr>
      <xdr:spPr>
        <a:xfrm>
          <a:off x="14351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24328</xdr:rowOff>
    </xdr:from>
    <xdr:ext cx="762000" cy="259045"/>
    <xdr:sp macro="" textlink="">
      <xdr:nvSpPr>
        <xdr:cNvPr id="394" name="テキスト ボックス 393"/>
        <xdr:cNvSpPr txBox="1"/>
      </xdr:nvSpPr>
      <xdr:spPr>
        <a:xfrm>
          <a:off x="14020800" y="68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159838</xdr:rowOff>
    </xdr:from>
    <xdr:to>
      <xdr:col>19</xdr:col>
      <xdr:colOff>533400</xdr:colOff>
      <xdr:row>42</xdr:row>
      <xdr:rowOff>89988</xdr:rowOff>
    </xdr:to>
    <xdr:sp macro="" textlink="">
      <xdr:nvSpPr>
        <xdr:cNvPr id="395" name="フローチャート : 判断 394"/>
        <xdr:cNvSpPr/>
      </xdr:nvSpPr>
      <xdr:spPr>
        <a:xfrm>
          <a:off x="13462000" y="718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100165</xdr:rowOff>
    </xdr:from>
    <xdr:ext cx="762000" cy="259045"/>
    <xdr:sp macro="" textlink="">
      <xdr:nvSpPr>
        <xdr:cNvPr id="396" name="テキスト ボックス 395"/>
        <xdr:cNvSpPr txBox="1"/>
      </xdr:nvSpPr>
      <xdr:spPr>
        <a:xfrm>
          <a:off x="13131800" y="69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117566</xdr:rowOff>
    </xdr:from>
    <xdr:to>
      <xdr:col>24</xdr:col>
      <xdr:colOff>609600</xdr:colOff>
      <xdr:row>41</xdr:row>
      <xdr:rowOff>47716</xdr:rowOff>
    </xdr:to>
    <xdr:sp macro="" textlink="">
      <xdr:nvSpPr>
        <xdr:cNvPr id="402" name="円/楕円 401"/>
        <xdr:cNvSpPr/>
      </xdr:nvSpPr>
      <xdr:spPr>
        <a:xfrm>
          <a:off x="169672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89643</xdr:rowOff>
    </xdr:from>
    <xdr:ext cx="762000" cy="259045"/>
    <xdr:sp macro="" textlink="">
      <xdr:nvSpPr>
        <xdr:cNvPr id="403" name="公債費負担の状況該当値テキスト"/>
        <xdr:cNvSpPr txBox="1"/>
      </xdr:nvSpPr>
      <xdr:spPr>
        <a:xfrm>
          <a:off x="17106900" y="694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139156</xdr:rowOff>
    </xdr:from>
    <xdr:to>
      <xdr:col>23</xdr:col>
      <xdr:colOff>457200</xdr:colOff>
      <xdr:row>42</xdr:row>
      <xdr:rowOff>69306</xdr:rowOff>
    </xdr:to>
    <xdr:sp macro="" textlink="">
      <xdr:nvSpPr>
        <xdr:cNvPr id="404" name="円/楕円 403"/>
        <xdr:cNvSpPr/>
      </xdr:nvSpPr>
      <xdr:spPr>
        <a:xfrm>
          <a:off x="16129000" y="71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54083</xdr:rowOff>
    </xdr:from>
    <xdr:ext cx="736600" cy="259045"/>
    <xdr:sp macro="" textlink="">
      <xdr:nvSpPr>
        <xdr:cNvPr id="405" name="テキスト ボックス 404"/>
        <xdr:cNvSpPr txBox="1"/>
      </xdr:nvSpPr>
      <xdr:spPr>
        <a:xfrm>
          <a:off x="15798800" y="725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126274</xdr:rowOff>
    </xdr:from>
    <xdr:to>
      <xdr:col>22</xdr:col>
      <xdr:colOff>254000</xdr:colOff>
      <xdr:row>43</xdr:row>
      <xdr:rowOff>56424</xdr:rowOff>
    </xdr:to>
    <xdr:sp macro="" textlink="">
      <xdr:nvSpPr>
        <xdr:cNvPr id="406" name="円/楕円 405"/>
        <xdr:cNvSpPr/>
      </xdr:nvSpPr>
      <xdr:spPr>
        <a:xfrm>
          <a:off x="152400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41201</xdr:rowOff>
    </xdr:from>
    <xdr:ext cx="762000" cy="259045"/>
    <xdr:sp macro="" textlink="">
      <xdr:nvSpPr>
        <xdr:cNvPr id="407" name="テキスト ボックス 406"/>
        <xdr:cNvSpPr txBox="1"/>
      </xdr:nvSpPr>
      <xdr:spPr>
        <a:xfrm>
          <a:off x="14909800" y="741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127181</xdr:rowOff>
    </xdr:from>
    <xdr:to>
      <xdr:col>21</xdr:col>
      <xdr:colOff>50800</xdr:colOff>
      <xdr:row>44</xdr:row>
      <xdr:rowOff>57331</xdr:rowOff>
    </xdr:to>
    <xdr:sp macro="" textlink="">
      <xdr:nvSpPr>
        <xdr:cNvPr id="408" name="円/楕円 407"/>
        <xdr:cNvSpPr/>
      </xdr:nvSpPr>
      <xdr:spPr>
        <a:xfrm>
          <a:off x="14351000" y="74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42108</xdr:rowOff>
    </xdr:from>
    <xdr:ext cx="762000" cy="259045"/>
    <xdr:sp macro="" textlink="">
      <xdr:nvSpPr>
        <xdr:cNvPr id="409" name="テキスト ボックス 408"/>
        <xdr:cNvSpPr txBox="1"/>
      </xdr:nvSpPr>
      <xdr:spPr>
        <a:xfrm>
          <a:off x="14020800" y="75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38463</xdr:rowOff>
    </xdr:from>
    <xdr:to>
      <xdr:col>19</xdr:col>
      <xdr:colOff>533400</xdr:colOff>
      <xdr:row>44</xdr:row>
      <xdr:rowOff>140063</xdr:rowOff>
    </xdr:to>
    <xdr:sp macro="" textlink="">
      <xdr:nvSpPr>
        <xdr:cNvPr id="410" name="円/楕円 409"/>
        <xdr:cNvSpPr/>
      </xdr:nvSpPr>
      <xdr:spPr>
        <a:xfrm>
          <a:off x="13462000" y="75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124840</xdr:rowOff>
    </xdr:from>
    <xdr:ext cx="762000" cy="259045"/>
    <xdr:sp macro="" textlink="">
      <xdr:nvSpPr>
        <xdr:cNvPr id="411" name="テキスト ボックス 410"/>
        <xdr:cNvSpPr txBox="1"/>
      </xdr:nvSpPr>
      <xdr:spPr>
        <a:xfrm>
          <a:off x="13131800" y="76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にかけて高利回りの地方債の繰上償還をすることで、現状の類似団体の中で最良の結果へとつながっている。なお、実質公債費比率で類似団体平均値を上回りながら、将来負担比率で同平均値を下回るのは、充当可能財源としての基金残高が多いためである。今後も経常経費の削減や計画性のある健全な財政運用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40" name="直線コネクタ 439"/>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41"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2" name="直線コネクタ 441"/>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5"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6" name="フローチャート : 判断 445"/>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9" name="フローチャート : 判断 448"/>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0" name="テキスト ボックス 449"/>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51" name="フローチャート : 判断 450"/>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2" name="テキスト ボックス 451"/>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3" name="フローチャート : 判断 452"/>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94971</xdr:rowOff>
    </xdr:from>
    <xdr:ext cx="762000" cy="259045"/>
    <xdr:sp macro="" textlink="">
      <xdr:nvSpPr>
        <xdr:cNvPr id="454" name="テキスト ボックス 453"/>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32173</xdr:rowOff>
    </xdr:from>
    <xdr:to>
      <xdr:col>19</xdr:col>
      <xdr:colOff>533400</xdr:colOff>
      <xdr:row>14</xdr:row>
      <xdr:rowOff>133773</xdr:rowOff>
    </xdr:to>
    <xdr:sp macro="" textlink="">
      <xdr:nvSpPr>
        <xdr:cNvPr id="460" name="円/楕円 459"/>
        <xdr:cNvSpPr/>
      </xdr:nvSpPr>
      <xdr:spPr>
        <a:xfrm>
          <a:off x="134620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143950</xdr:rowOff>
    </xdr:from>
    <xdr:ext cx="762000" cy="259045"/>
    <xdr:sp macro="" textlink="">
      <xdr:nvSpPr>
        <xdr:cNvPr id="461" name="テキスト ボックス 460"/>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23,285
23,064
7.01
7,651,083
7,336,044
260,174
5,057,208
6,582,875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経常収支比率の分析における人件費（人件費に準ずる費用（賃金や一部事務組合及び公営企業に係る人件費負担等）を含む）については、類似団体平均値、全国平均値及び奈良県平均値を下回って</a:t>
          </a:r>
          <a:r>
            <a:rPr lang="ja-JP" altLang="en-US" sz="1100" b="0" i="0">
              <a:solidFill>
                <a:schemeClr val="dk1"/>
              </a:solidFill>
              <a:effectLst/>
              <a:latin typeface="+mn-lt"/>
              <a:ea typeface="+mn-ea"/>
              <a:cs typeface="+mn-cs"/>
            </a:rPr>
            <a:t>いる。平成</a:t>
          </a:r>
          <a:r>
            <a:rPr lang="en-US" altLang="ja-JP" sz="1100" b="0" i="0">
              <a:solidFill>
                <a:schemeClr val="dk1"/>
              </a:solidFill>
              <a:effectLst/>
              <a:latin typeface="+mn-lt"/>
              <a:ea typeface="+mn-ea"/>
              <a:cs typeface="+mn-cs"/>
            </a:rPr>
            <a:t>26</a:t>
          </a:r>
          <a:r>
            <a:rPr lang="ja-JP" altLang="en-US" sz="1100" b="0" i="0">
              <a:solidFill>
                <a:schemeClr val="dk1"/>
              </a:solidFill>
              <a:effectLst/>
              <a:latin typeface="+mn-lt"/>
              <a:ea typeface="+mn-ea"/>
              <a:cs typeface="+mn-cs"/>
            </a:rPr>
            <a:t>年度は住民サービスの拡充と行政課題の解決に向けて、新規採用を行ったため近年の傾向より平均値は増加しているが未だ類似団体平均値よりも下回っており、</a:t>
          </a:r>
          <a:r>
            <a:rPr lang="ja-JP" altLang="ja-JP" sz="1100" b="0" i="0">
              <a:solidFill>
                <a:schemeClr val="dk1"/>
              </a:solidFill>
              <a:effectLst/>
              <a:latin typeface="+mn-lt"/>
              <a:ea typeface="+mn-ea"/>
              <a:cs typeface="+mn-cs"/>
            </a:rPr>
            <a:t>今後も適正な水準の維持に努める</a:t>
          </a:r>
          <a:r>
            <a:rPr lang="ja-JP" altLang="en-US" sz="1100" b="0" i="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44704</xdr:rowOff>
    </xdr:from>
    <xdr:to>
      <xdr:col>7</xdr:col>
      <xdr:colOff>15875</xdr:colOff>
      <xdr:row>36</xdr:row>
      <xdr:rowOff>81280</xdr:rowOff>
    </xdr:to>
    <xdr:cxnSp macro="">
      <xdr:nvCxnSpPr>
        <xdr:cNvPr id="62" name="直線コネクタ 61"/>
        <xdr:cNvCxnSpPr/>
      </xdr:nvCxnSpPr>
      <xdr:spPr>
        <a:xfrm>
          <a:off x="3987800" y="62169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26416</xdr:rowOff>
    </xdr:from>
    <xdr:to>
      <xdr:col>5</xdr:col>
      <xdr:colOff>549275</xdr:colOff>
      <xdr:row>36</xdr:row>
      <xdr:rowOff>44704</xdr:rowOff>
    </xdr:to>
    <xdr:cxnSp macro="">
      <xdr:nvCxnSpPr>
        <xdr:cNvPr id="65" name="直線コネクタ 64"/>
        <xdr:cNvCxnSpPr/>
      </xdr:nvCxnSpPr>
      <xdr:spPr>
        <a:xfrm>
          <a:off x="3098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40132</xdr:rowOff>
    </xdr:to>
    <xdr:cxnSp macro="">
      <xdr:nvCxnSpPr>
        <xdr:cNvPr id="68" name="直線コネクタ 67"/>
        <xdr:cNvCxnSpPr/>
      </xdr:nvCxnSpPr>
      <xdr:spPr>
        <a:xfrm flipV="1">
          <a:off x="2209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170434</xdr:rowOff>
    </xdr:from>
    <xdr:to>
      <xdr:col>3</xdr:col>
      <xdr:colOff>142875</xdr:colOff>
      <xdr:row>36</xdr:row>
      <xdr:rowOff>40132</xdr:rowOff>
    </xdr:to>
    <xdr:cxnSp macro="">
      <xdr:nvCxnSpPr>
        <xdr:cNvPr id="71" name="直線コネクタ 70"/>
        <xdr:cNvCxnSpPr/>
      </xdr:nvCxnSpPr>
      <xdr:spPr>
        <a:xfrm>
          <a:off x="1320800" y="6171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1" name="円/楕円 80"/>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2"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165354</xdr:rowOff>
    </xdr:from>
    <xdr:to>
      <xdr:col>5</xdr:col>
      <xdr:colOff>600075</xdr:colOff>
      <xdr:row>36</xdr:row>
      <xdr:rowOff>95504</xdr:rowOff>
    </xdr:to>
    <xdr:sp macro="" textlink="">
      <xdr:nvSpPr>
        <xdr:cNvPr id="83" name="円/楕円 82"/>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105681</xdr:rowOff>
    </xdr:from>
    <xdr:ext cx="736600" cy="259045"/>
    <xdr:sp macro="" textlink="">
      <xdr:nvSpPr>
        <xdr:cNvPr id="84" name="テキスト ボックス 83"/>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147066</xdr:rowOff>
    </xdr:from>
    <xdr:to>
      <xdr:col>4</xdr:col>
      <xdr:colOff>396875</xdr:colOff>
      <xdr:row>36</xdr:row>
      <xdr:rowOff>77216</xdr:rowOff>
    </xdr:to>
    <xdr:sp macro="" textlink="">
      <xdr:nvSpPr>
        <xdr:cNvPr id="85" name="円/楕円 84"/>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87393</xdr:rowOff>
    </xdr:from>
    <xdr:ext cx="762000" cy="259045"/>
    <xdr:sp macro="" textlink="">
      <xdr:nvSpPr>
        <xdr:cNvPr id="86" name="テキスト ボックス 85"/>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160782</xdr:rowOff>
    </xdr:from>
    <xdr:to>
      <xdr:col>3</xdr:col>
      <xdr:colOff>193675</xdr:colOff>
      <xdr:row>36</xdr:row>
      <xdr:rowOff>90932</xdr:rowOff>
    </xdr:to>
    <xdr:sp macro="" textlink="">
      <xdr:nvSpPr>
        <xdr:cNvPr id="87" name="円/楕円 86"/>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101109</xdr:rowOff>
    </xdr:from>
    <xdr:ext cx="762000" cy="259045"/>
    <xdr:sp macro="" textlink="">
      <xdr:nvSpPr>
        <xdr:cNvPr id="88" name="テキスト ボックス 87"/>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119634</xdr:rowOff>
    </xdr:from>
    <xdr:to>
      <xdr:col>1</xdr:col>
      <xdr:colOff>676275</xdr:colOff>
      <xdr:row>36</xdr:row>
      <xdr:rowOff>49784</xdr:rowOff>
    </xdr:to>
    <xdr:sp macro="" textlink="">
      <xdr:nvSpPr>
        <xdr:cNvPr id="89" name="円/楕円 88"/>
        <xdr:cNvSpPr/>
      </xdr:nvSpPr>
      <xdr:spPr>
        <a:xfrm>
          <a:off x="1270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59961</xdr:rowOff>
    </xdr:from>
    <xdr:ext cx="762000" cy="259045"/>
    <xdr:sp macro="" textlink="">
      <xdr:nvSpPr>
        <xdr:cNvPr id="90" name="テキスト ボックス 89"/>
        <xdr:cNvSpPr txBox="1"/>
      </xdr:nvSpPr>
      <xdr:spPr>
        <a:xfrm>
          <a:off x="939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a:solidFill>
                <a:schemeClr val="dk1"/>
              </a:solidFill>
              <a:effectLst/>
              <a:latin typeface="+mn-lt"/>
              <a:ea typeface="+mn-ea"/>
              <a:cs typeface="+mn-cs"/>
            </a:rPr>
            <a:t>物件費に係る経常収支比率は、過去から歳出削減に努めているものの</a:t>
          </a:r>
          <a:r>
            <a:rPr lang="ja-JP" altLang="en-US" sz="1100" b="0" i="0">
              <a:solidFill>
                <a:schemeClr val="dk1"/>
              </a:solidFill>
              <a:effectLst/>
              <a:latin typeface="+mn-lt"/>
              <a:ea typeface="+mn-ea"/>
              <a:cs typeface="+mn-cs"/>
            </a:rPr>
            <a:t>近年</a:t>
          </a:r>
          <a:endParaRPr lang="en-US" altLang="ja-JP" sz="1100" b="0" i="0">
            <a:solidFill>
              <a:schemeClr val="dk1"/>
            </a:solidFill>
            <a:effectLst/>
            <a:latin typeface="+mn-lt"/>
            <a:ea typeface="+mn-ea"/>
            <a:cs typeface="+mn-cs"/>
          </a:endParaRPr>
        </a:p>
        <a:p>
          <a:pPr algn="l" rtl="1" eaLnBrk="1" fontAlgn="auto" latinLnBrk="0" hangingPunct="1"/>
          <a:r>
            <a:rPr lang="ja-JP" altLang="en-US" sz="1100" b="0" i="0">
              <a:solidFill>
                <a:schemeClr val="dk1"/>
              </a:solidFill>
              <a:effectLst/>
              <a:latin typeface="+mn-lt"/>
              <a:ea typeface="+mn-ea"/>
              <a:cs typeface="+mn-cs"/>
            </a:rPr>
            <a:t>徐々に</a:t>
          </a:r>
          <a:r>
            <a:rPr lang="ja-JP" altLang="ja-JP" sz="1100" b="0" i="0">
              <a:solidFill>
                <a:schemeClr val="dk1"/>
              </a:solidFill>
              <a:effectLst/>
              <a:latin typeface="+mn-lt"/>
              <a:ea typeface="+mn-ea"/>
              <a:cs typeface="+mn-cs"/>
            </a:rPr>
            <a:t>上昇し</a:t>
          </a:r>
          <a:r>
            <a:rPr lang="ja-JP" altLang="en-US"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26</a:t>
          </a:r>
          <a:r>
            <a:rPr lang="ja-JP" altLang="en-US" sz="1100" b="0" i="0">
              <a:solidFill>
                <a:schemeClr val="dk1"/>
              </a:solidFill>
              <a:effectLst/>
              <a:latin typeface="+mn-lt"/>
              <a:ea typeface="+mn-ea"/>
              <a:cs typeface="+mn-cs"/>
            </a:rPr>
            <a:t>年は初めて類似団体平均値を上回っ</a:t>
          </a:r>
          <a:r>
            <a:rPr lang="ja-JP" altLang="ja-JP" sz="1100" b="0" i="0">
              <a:solidFill>
                <a:schemeClr val="dk1"/>
              </a:solidFill>
              <a:effectLst/>
              <a:latin typeface="+mn-lt"/>
              <a:ea typeface="+mn-ea"/>
              <a:cs typeface="+mn-cs"/>
            </a:rPr>
            <a:t>た。</a:t>
          </a:r>
          <a:r>
            <a:rPr lang="ja-JP" altLang="en-US" sz="1100" b="0" i="0">
              <a:solidFill>
                <a:schemeClr val="dk1"/>
              </a:solidFill>
              <a:effectLst/>
              <a:latin typeface="+mn-lt"/>
              <a:ea typeface="+mn-ea"/>
              <a:cs typeface="+mn-cs"/>
            </a:rPr>
            <a:t>その要因として臨時職員賃金の増等が考えられる。今後は</a:t>
          </a:r>
          <a:r>
            <a:rPr lang="ja-JP" altLang="ja-JP" sz="1100" b="0" i="0">
              <a:solidFill>
                <a:schemeClr val="dk1"/>
              </a:solidFill>
              <a:effectLst/>
              <a:latin typeface="+mn-lt"/>
              <a:ea typeface="+mn-ea"/>
              <a:cs typeface="+mn-cs"/>
            </a:rPr>
            <a:t>引き続き経常経費削減に取り組み、適正な水準を維持できるよう努める。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60706</xdr:rowOff>
    </xdr:from>
    <xdr:to>
      <xdr:col>24</xdr:col>
      <xdr:colOff>31750</xdr:colOff>
      <xdr:row>17</xdr:row>
      <xdr:rowOff>138430</xdr:rowOff>
    </xdr:to>
    <xdr:cxnSp macro="">
      <xdr:nvCxnSpPr>
        <xdr:cNvPr id="120" name="直線コネクタ 119"/>
        <xdr:cNvCxnSpPr/>
      </xdr:nvCxnSpPr>
      <xdr:spPr>
        <a:xfrm>
          <a:off x="15671800" y="29753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60706</xdr:rowOff>
    </xdr:to>
    <xdr:cxnSp macro="">
      <xdr:nvCxnSpPr>
        <xdr:cNvPr id="123" name="直線コネクタ 122"/>
        <xdr:cNvCxnSpPr/>
      </xdr:nvCxnSpPr>
      <xdr:spPr>
        <a:xfrm>
          <a:off x="14782800" y="2938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19558</xdr:rowOff>
    </xdr:from>
    <xdr:to>
      <xdr:col>21</xdr:col>
      <xdr:colOff>361950</xdr:colOff>
      <xdr:row>17</xdr:row>
      <xdr:rowOff>24130</xdr:rowOff>
    </xdr:to>
    <xdr:cxnSp macro="">
      <xdr:nvCxnSpPr>
        <xdr:cNvPr id="126" name="直線コネクタ 125"/>
        <xdr:cNvCxnSpPr/>
      </xdr:nvCxnSpPr>
      <xdr:spPr>
        <a:xfrm>
          <a:off x="13893800" y="2934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168148</xdr:rowOff>
    </xdr:from>
    <xdr:to>
      <xdr:col>20</xdr:col>
      <xdr:colOff>158750</xdr:colOff>
      <xdr:row>17</xdr:row>
      <xdr:rowOff>19558</xdr:rowOff>
    </xdr:to>
    <xdr:cxnSp macro="">
      <xdr:nvCxnSpPr>
        <xdr:cNvPr id="129" name="直線コネクタ 128"/>
        <xdr:cNvCxnSpPr/>
      </xdr:nvCxnSpPr>
      <xdr:spPr>
        <a:xfrm>
          <a:off x="13004800" y="2911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39" name="円/楕円 138"/>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59707</xdr:rowOff>
    </xdr:from>
    <xdr:ext cx="762000" cy="259045"/>
    <xdr:sp macro="" textlink="">
      <xdr:nvSpPr>
        <xdr:cNvPr id="140"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9906</xdr:rowOff>
    </xdr:from>
    <xdr:to>
      <xdr:col>22</xdr:col>
      <xdr:colOff>615950</xdr:colOff>
      <xdr:row>17</xdr:row>
      <xdr:rowOff>111506</xdr:rowOff>
    </xdr:to>
    <xdr:sp macro="" textlink="">
      <xdr:nvSpPr>
        <xdr:cNvPr id="141" name="円/楕円 140"/>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42" name="テキスト ボックス 141"/>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43" name="円/楕円 142"/>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85107</xdr:rowOff>
    </xdr:from>
    <xdr:ext cx="762000" cy="259045"/>
    <xdr:sp macro="" textlink="">
      <xdr:nvSpPr>
        <xdr:cNvPr id="144" name="テキスト ボックス 143"/>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140208</xdr:rowOff>
    </xdr:from>
    <xdr:to>
      <xdr:col>20</xdr:col>
      <xdr:colOff>209550</xdr:colOff>
      <xdr:row>17</xdr:row>
      <xdr:rowOff>70358</xdr:rowOff>
    </xdr:to>
    <xdr:sp macro="" textlink="">
      <xdr:nvSpPr>
        <xdr:cNvPr id="145" name="円/楕円 144"/>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80535</xdr:rowOff>
    </xdr:from>
    <xdr:ext cx="762000" cy="259045"/>
    <xdr:sp macro="" textlink="">
      <xdr:nvSpPr>
        <xdr:cNvPr id="146" name="テキスト ボックス 145"/>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117348</xdr:rowOff>
    </xdr:from>
    <xdr:to>
      <xdr:col>19</xdr:col>
      <xdr:colOff>6350</xdr:colOff>
      <xdr:row>17</xdr:row>
      <xdr:rowOff>47498</xdr:rowOff>
    </xdr:to>
    <xdr:sp macro="" textlink="">
      <xdr:nvSpPr>
        <xdr:cNvPr id="147" name="円/楕円 146"/>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57675</xdr:rowOff>
    </xdr:from>
    <xdr:ext cx="762000" cy="259045"/>
    <xdr:sp macro="" textlink="">
      <xdr:nvSpPr>
        <xdr:cNvPr id="148" name="テキスト ボックス 147"/>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lang="ja-JP" altLang="ja-JP" sz="1100" b="0" i="0">
              <a:solidFill>
                <a:schemeClr val="dk1"/>
              </a:solidFill>
              <a:effectLst/>
              <a:latin typeface="+mn-lt"/>
              <a:ea typeface="+mn-ea"/>
              <a:cs typeface="+mn-cs"/>
            </a:rPr>
            <a:t>扶助費に係る経常収支比率は上昇傾向にある。その要因として</a:t>
          </a:r>
          <a:r>
            <a:rPr lang="ja-JP" altLang="en-US"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26</a:t>
          </a:r>
          <a:r>
            <a:rPr lang="ja-JP" altLang="en-US" sz="1100" b="0" i="0">
              <a:solidFill>
                <a:schemeClr val="dk1"/>
              </a:solidFill>
              <a:effectLst/>
              <a:latin typeface="+mn-lt"/>
              <a:ea typeface="+mn-ea"/>
              <a:cs typeface="+mn-cs"/>
            </a:rPr>
            <a:t>年度</a:t>
          </a:r>
          <a:r>
            <a:rPr lang="ja-JP" altLang="ja-JP" sz="1100" b="0" i="0">
              <a:solidFill>
                <a:schemeClr val="dk1"/>
              </a:solidFill>
              <a:effectLst/>
              <a:latin typeface="+mn-lt"/>
              <a:ea typeface="+mn-ea"/>
              <a:cs typeface="+mn-cs"/>
            </a:rPr>
            <a:t>は、</a:t>
          </a:r>
          <a:r>
            <a:rPr lang="ja-JP" altLang="en-US" sz="1100" b="0" i="0">
              <a:solidFill>
                <a:schemeClr val="dk1"/>
              </a:solidFill>
              <a:effectLst/>
              <a:latin typeface="+mn-lt"/>
              <a:ea typeface="+mn-ea"/>
              <a:cs typeface="+mn-cs"/>
            </a:rPr>
            <a:t>保育所の</a:t>
          </a:r>
          <a:r>
            <a:rPr lang="en-US" altLang="ja-JP" sz="1100" b="0" i="0">
              <a:solidFill>
                <a:schemeClr val="dk1"/>
              </a:solidFill>
              <a:effectLst/>
              <a:latin typeface="+mn-lt"/>
              <a:ea typeface="+mn-ea"/>
              <a:cs typeface="+mn-cs"/>
            </a:rPr>
            <a:t>2</a:t>
          </a:r>
          <a:r>
            <a:rPr lang="ja-JP" altLang="en-US" sz="1100" b="0" i="0">
              <a:solidFill>
                <a:schemeClr val="dk1"/>
              </a:solidFill>
              <a:effectLst/>
              <a:latin typeface="+mn-lt"/>
              <a:ea typeface="+mn-ea"/>
              <a:cs typeface="+mn-cs"/>
            </a:rPr>
            <a:t>子目無料化等による保育所運営</a:t>
          </a:r>
          <a:r>
            <a:rPr lang="ja-JP" altLang="ja-JP" sz="1100" b="0" i="0">
              <a:solidFill>
                <a:schemeClr val="dk1"/>
              </a:solidFill>
              <a:effectLst/>
              <a:latin typeface="+mn-lt"/>
              <a:ea typeface="+mn-ea"/>
              <a:cs typeface="+mn-cs"/>
            </a:rPr>
            <a:t>費</a:t>
          </a:r>
          <a:r>
            <a:rPr lang="ja-JP" altLang="en-US" sz="1100" b="0" i="0">
              <a:solidFill>
                <a:schemeClr val="dk1"/>
              </a:solidFill>
              <a:effectLst/>
              <a:latin typeface="+mn-lt"/>
              <a:ea typeface="+mn-ea"/>
              <a:cs typeface="+mn-cs"/>
            </a:rPr>
            <a:t>の増</a:t>
          </a:r>
          <a:r>
            <a:rPr lang="ja-JP" altLang="ja-JP" sz="1100" b="0" i="0">
              <a:solidFill>
                <a:schemeClr val="dk1"/>
              </a:solidFill>
              <a:effectLst/>
              <a:latin typeface="+mn-lt"/>
              <a:ea typeface="+mn-ea"/>
              <a:cs typeface="+mn-cs"/>
            </a:rPr>
            <a:t>や</a:t>
          </a:r>
          <a:r>
            <a:rPr lang="ja-JP" altLang="en-US" sz="1100" b="0" i="0">
              <a:solidFill>
                <a:schemeClr val="dk1"/>
              </a:solidFill>
              <a:effectLst/>
              <a:latin typeface="+mn-lt"/>
              <a:ea typeface="+mn-ea"/>
              <a:cs typeface="+mn-cs"/>
            </a:rPr>
            <a:t>、こども医療費の助成事業</a:t>
          </a:r>
          <a:r>
            <a:rPr lang="ja-JP" altLang="ja-JP" sz="1100" b="0" i="0">
              <a:solidFill>
                <a:schemeClr val="dk1"/>
              </a:solidFill>
              <a:effectLst/>
              <a:latin typeface="+mn-lt"/>
              <a:ea typeface="+mn-ea"/>
              <a:cs typeface="+mn-cs"/>
            </a:rPr>
            <a:t>に</a:t>
          </a:r>
          <a:r>
            <a:rPr lang="ja-JP" altLang="en-US" sz="1100" b="0" i="0">
              <a:solidFill>
                <a:schemeClr val="dk1"/>
              </a:solidFill>
              <a:effectLst/>
              <a:latin typeface="+mn-lt"/>
              <a:ea typeface="+mn-ea"/>
              <a:cs typeface="+mn-cs"/>
            </a:rPr>
            <a:t>よる</a:t>
          </a:r>
          <a:r>
            <a:rPr lang="ja-JP" altLang="ja-JP" sz="1100" b="0" i="0">
              <a:solidFill>
                <a:schemeClr val="dk1"/>
              </a:solidFill>
              <a:effectLst/>
              <a:latin typeface="+mn-lt"/>
              <a:ea typeface="+mn-ea"/>
              <a:cs typeface="+mn-cs"/>
            </a:rPr>
            <a:t>増</a:t>
          </a:r>
          <a:r>
            <a:rPr lang="ja-JP" altLang="en-US" sz="1100" b="0" i="0">
              <a:solidFill>
                <a:schemeClr val="dk1"/>
              </a:solidFill>
              <a:effectLst/>
              <a:latin typeface="+mn-lt"/>
              <a:ea typeface="+mn-ea"/>
              <a:cs typeface="+mn-cs"/>
            </a:rPr>
            <a:t>が</a:t>
          </a:r>
          <a:r>
            <a:rPr lang="ja-JP" altLang="ja-JP" sz="1100" b="0" i="0">
              <a:solidFill>
                <a:schemeClr val="dk1"/>
              </a:solidFill>
              <a:effectLst/>
              <a:latin typeface="+mn-lt"/>
              <a:ea typeface="+mn-ea"/>
              <a:cs typeface="+mn-cs"/>
            </a:rPr>
            <a:t>あげられるが、類似団体平均値、全国平均値、奈良県平均値のいずれと比較しても下回っている状況にある。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107950</xdr:rowOff>
    </xdr:to>
    <xdr:cxnSp macro="">
      <xdr:nvCxnSpPr>
        <xdr:cNvPr id="181" name="直線コネクタ 180"/>
        <xdr:cNvCxnSpPr/>
      </xdr:nvCxnSpPr>
      <xdr:spPr>
        <a:xfrm>
          <a:off x="3987800" y="9423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114300</xdr:rowOff>
    </xdr:from>
    <xdr:to>
      <xdr:col>5</xdr:col>
      <xdr:colOff>549275</xdr:colOff>
      <xdr:row>54</xdr:row>
      <xdr:rowOff>165100</xdr:rowOff>
    </xdr:to>
    <xdr:cxnSp macro="">
      <xdr:nvCxnSpPr>
        <xdr:cNvPr id="184" name="直線コネクタ 183"/>
        <xdr:cNvCxnSpPr/>
      </xdr:nvCxnSpPr>
      <xdr:spPr>
        <a:xfrm>
          <a:off x="3098800" y="937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114300</xdr:rowOff>
    </xdr:to>
    <xdr:cxnSp macro="">
      <xdr:nvCxnSpPr>
        <xdr:cNvPr id="187" name="直線コネクタ 186"/>
        <xdr:cNvCxnSpPr/>
      </xdr:nvCxnSpPr>
      <xdr:spPr>
        <a:xfrm>
          <a:off x="2209800" y="930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158750</xdr:rowOff>
    </xdr:from>
    <xdr:to>
      <xdr:col>3</xdr:col>
      <xdr:colOff>142875</xdr:colOff>
      <xdr:row>54</xdr:row>
      <xdr:rowOff>50800</xdr:rowOff>
    </xdr:to>
    <xdr:cxnSp macro="">
      <xdr:nvCxnSpPr>
        <xdr:cNvPr id="190" name="直線コネクタ 189"/>
        <xdr:cNvCxnSpPr/>
      </xdr:nvCxnSpPr>
      <xdr:spPr>
        <a:xfrm>
          <a:off x="1320800" y="924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0" name="円/楕円 199"/>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1"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2" name="円/楕円 201"/>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03" name="テキスト ボックス 202"/>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63500</xdr:rowOff>
    </xdr:from>
    <xdr:to>
      <xdr:col>4</xdr:col>
      <xdr:colOff>396875</xdr:colOff>
      <xdr:row>54</xdr:row>
      <xdr:rowOff>165100</xdr:rowOff>
    </xdr:to>
    <xdr:sp macro="" textlink="">
      <xdr:nvSpPr>
        <xdr:cNvPr id="204" name="円/楕円 203"/>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3827</xdr:rowOff>
    </xdr:from>
    <xdr:ext cx="762000" cy="259045"/>
    <xdr:sp macro="" textlink="">
      <xdr:nvSpPr>
        <xdr:cNvPr id="205" name="テキスト ボックス 204"/>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06" name="円/楕円 205"/>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07" name="テキスト ボックス 206"/>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107950</xdr:rowOff>
    </xdr:from>
    <xdr:to>
      <xdr:col>1</xdr:col>
      <xdr:colOff>676275</xdr:colOff>
      <xdr:row>54</xdr:row>
      <xdr:rowOff>38100</xdr:rowOff>
    </xdr:to>
    <xdr:sp macro="" textlink="">
      <xdr:nvSpPr>
        <xdr:cNvPr id="208" name="円/楕円 207"/>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48277</xdr:rowOff>
    </xdr:from>
    <xdr:ext cx="762000" cy="259045"/>
    <xdr:sp macro="" textlink="">
      <xdr:nvSpPr>
        <xdr:cNvPr id="209" name="テキスト ボックス 208"/>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a:solidFill>
                <a:schemeClr val="dk1"/>
              </a:solidFill>
              <a:effectLst/>
              <a:latin typeface="+mn-lt"/>
              <a:ea typeface="+mn-ea"/>
              <a:cs typeface="+mn-cs"/>
            </a:rPr>
            <a:t>その他に係る経常収支比率が類似団体平均値を上回るのは、他会計への繰出金が影響しており、繰出し金の割合が高い下水道事業については、経費節減はもちろんのこと、独立採算の原則に立ち返った適正な料金設定により、税収を主な財源とする普通会計の負担額を減らしていくよう務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30988</xdr:rowOff>
    </xdr:from>
    <xdr:to>
      <xdr:col>24</xdr:col>
      <xdr:colOff>31750</xdr:colOff>
      <xdr:row>58</xdr:row>
      <xdr:rowOff>49276</xdr:rowOff>
    </xdr:to>
    <xdr:cxnSp macro="">
      <xdr:nvCxnSpPr>
        <xdr:cNvPr id="239" name="直線コネクタ 238"/>
        <xdr:cNvCxnSpPr/>
      </xdr:nvCxnSpPr>
      <xdr:spPr>
        <a:xfrm>
          <a:off x="15671800" y="99750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30988</xdr:rowOff>
    </xdr:to>
    <xdr:cxnSp macro="">
      <xdr:nvCxnSpPr>
        <xdr:cNvPr id="242" name="直線コネクタ 241"/>
        <xdr:cNvCxnSpPr/>
      </xdr:nvCxnSpPr>
      <xdr:spPr>
        <a:xfrm>
          <a:off x="14782800" y="99339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147574</xdr:rowOff>
    </xdr:from>
    <xdr:to>
      <xdr:col>21</xdr:col>
      <xdr:colOff>361950</xdr:colOff>
      <xdr:row>57</xdr:row>
      <xdr:rowOff>161290</xdr:rowOff>
    </xdr:to>
    <xdr:cxnSp macro="">
      <xdr:nvCxnSpPr>
        <xdr:cNvPr id="245" name="直線コネクタ 244"/>
        <xdr:cNvCxnSpPr/>
      </xdr:nvCxnSpPr>
      <xdr:spPr>
        <a:xfrm>
          <a:off x="13893800" y="9920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110998</xdr:rowOff>
    </xdr:from>
    <xdr:to>
      <xdr:col>20</xdr:col>
      <xdr:colOff>158750</xdr:colOff>
      <xdr:row>57</xdr:row>
      <xdr:rowOff>147574</xdr:rowOff>
    </xdr:to>
    <xdr:cxnSp macro="">
      <xdr:nvCxnSpPr>
        <xdr:cNvPr id="248" name="直線コネクタ 247"/>
        <xdr:cNvCxnSpPr/>
      </xdr:nvCxnSpPr>
      <xdr:spPr>
        <a:xfrm>
          <a:off x="13004800" y="9883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169926</xdr:rowOff>
    </xdr:from>
    <xdr:to>
      <xdr:col>24</xdr:col>
      <xdr:colOff>82550</xdr:colOff>
      <xdr:row>58</xdr:row>
      <xdr:rowOff>100076</xdr:rowOff>
    </xdr:to>
    <xdr:sp macro="" textlink="">
      <xdr:nvSpPr>
        <xdr:cNvPr id="258" name="円/楕円 257"/>
        <xdr:cNvSpPr/>
      </xdr:nvSpPr>
      <xdr:spPr>
        <a:xfrm>
          <a:off x="164592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142003</xdr:rowOff>
    </xdr:from>
    <xdr:ext cx="762000" cy="259045"/>
    <xdr:sp macro="" textlink="">
      <xdr:nvSpPr>
        <xdr:cNvPr id="259" name="その他該当値テキスト"/>
        <xdr:cNvSpPr txBox="1"/>
      </xdr:nvSpPr>
      <xdr:spPr>
        <a:xfrm>
          <a:off x="165989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151638</xdr:rowOff>
    </xdr:from>
    <xdr:to>
      <xdr:col>22</xdr:col>
      <xdr:colOff>615950</xdr:colOff>
      <xdr:row>58</xdr:row>
      <xdr:rowOff>81788</xdr:rowOff>
    </xdr:to>
    <xdr:sp macro="" textlink="">
      <xdr:nvSpPr>
        <xdr:cNvPr id="260" name="円/楕円 259"/>
        <xdr:cNvSpPr/>
      </xdr:nvSpPr>
      <xdr:spPr>
        <a:xfrm>
          <a:off x="156210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66565</xdr:rowOff>
    </xdr:from>
    <xdr:ext cx="736600" cy="259045"/>
    <xdr:sp macro="" textlink="">
      <xdr:nvSpPr>
        <xdr:cNvPr id="261" name="テキスト ボックス 260"/>
        <xdr:cNvSpPr txBox="1"/>
      </xdr:nvSpPr>
      <xdr:spPr>
        <a:xfrm>
          <a:off x="15290800" y="1001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62" name="円/楕円 261"/>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63" name="テキスト ボックス 262"/>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96774</xdr:rowOff>
    </xdr:from>
    <xdr:to>
      <xdr:col>20</xdr:col>
      <xdr:colOff>209550</xdr:colOff>
      <xdr:row>58</xdr:row>
      <xdr:rowOff>26924</xdr:rowOff>
    </xdr:to>
    <xdr:sp macro="" textlink="">
      <xdr:nvSpPr>
        <xdr:cNvPr id="264" name="円/楕円 263"/>
        <xdr:cNvSpPr/>
      </xdr:nvSpPr>
      <xdr:spPr>
        <a:xfrm>
          <a:off x="13843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11701</xdr:rowOff>
    </xdr:from>
    <xdr:ext cx="762000" cy="259045"/>
    <xdr:sp macro="" textlink="">
      <xdr:nvSpPr>
        <xdr:cNvPr id="265" name="テキスト ボックス 264"/>
        <xdr:cNvSpPr txBox="1"/>
      </xdr:nvSpPr>
      <xdr:spPr>
        <a:xfrm>
          <a:off x="13512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60198</xdr:rowOff>
    </xdr:from>
    <xdr:to>
      <xdr:col>19</xdr:col>
      <xdr:colOff>6350</xdr:colOff>
      <xdr:row>57</xdr:row>
      <xdr:rowOff>161798</xdr:rowOff>
    </xdr:to>
    <xdr:sp macro="" textlink="">
      <xdr:nvSpPr>
        <xdr:cNvPr id="266" name="円/楕円 265"/>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146575</xdr:rowOff>
    </xdr:from>
    <xdr:ext cx="762000" cy="259045"/>
    <xdr:sp macro="" textlink="">
      <xdr:nvSpPr>
        <xdr:cNvPr id="267" name="テキスト ボックス 266"/>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補助費に係る経常収支比率が類似団体平均値より上回るのは、王寺町では、老人福祉施設、休日診療、ごみ処理、し尿処理、</a:t>
          </a:r>
          <a:r>
            <a:rPr lang="ja-JP" altLang="en-US" sz="1100" b="0" i="0" baseline="0">
              <a:solidFill>
                <a:schemeClr val="dk1"/>
              </a:solidFill>
              <a:effectLst/>
              <a:latin typeface="+mn-lt"/>
              <a:ea typeface="+mn-ea"/>
              <a:cs typeface="+mn-cs"/>
            </a:rPr>
            <a:t>火葬場</a:t>
          </a:r>
          <a:r>
            <a:rPr lang="ja-JP" altLang="ja-JP" sz="1100" b="0" i="0" baseline="0">
              <a:solidFill>
                <a:schemeClr val="dk1"/>
              </a:solidFill>
              <a:effectLst/>
              <a:latin typeface="+mn-lt"/>
              <a:ea typeface="+mn-ea"/>
              <a:cs typeface="+mn-cs"/>
            </a:rPr>
            <a:t>、常備消防など一部事務組合で行っている業務が多岐にわたり、類似団体よりも一部事務組合に対する分担金が多いためである。今後も、組合の構成自治体による事務監査を厳格に行い、分担金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17272</xdr:rowOff>
    </xdr:from>
    <xdr:to>
      <xdr:col>24</xdr:col>
      <xdr:colOff>31750</xdr:colOff>
      <xdr:row>38</xdr:row>
      <xdr:rowOff>17272</xdr:rowOff>
    </xdr:to>
    <xdr:cxnSp macro="">
      <xdr:nvCxnSpPr>
        <xdr:cNvPr id="297" name="直線コネクタ 296"/>
        <xdr:cNvCxnSpPr/>
      </xdr:nvCxnSpPr>
      <xdr:spPr>
        <a:xfrm>
          <a:off x="15671800" y="6532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17272</xdr:rowOff>
    </xdr:from>
    <xdr:to>
      <xdr:col>22</xdr:col>
      <xdr:colOff>565150</xdr:colOff>
      <xdr:row>38</xdr:row>
      <xdr:rowOff>40132</xdr:rowOff>
    </xdr:to>
    <xdr:cxnSp macro="">
      <xdr:nvCxnSpPr>
        <xdr:cNvPr id="300" name="直線コネクタ 299"/>
        <xdr:cNvCxnSpPr/>
      </xdr:nvCxnSpPr>
      <xdr:spPr>
        <a:xfrm flipV="1">
          <a:off x="14782800" y="6532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40132</xdr:rowOff>
    </xdr:from>
    <xdr:to>
      <xdr:col>21</xdr:col>
      <xdr:colOff>361950</xdr:colOff>
      <xdr:row>38</xdr:row>
      <xdr:rowOff>53848</xdr:rowOff>
    </xdr:to>
    <xdr:cxnSp macro="">
      <xdr:nvCxnSpPr>
        <xdr:cNvPr id="303" name="直線コネクタ 302"/>
        <xdr:cNvCxnSpPr/>
      </xdr:nvCxnSpPr>
      <xdr:spPr>
        <a:xfrm flipV="1">
          <a:off x="13893800" y="6555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170434</xdr:rowOff>
    </xdr:from>
    <xdr:to>
      <xdr:col>20</xdr:col>
      <xdr:colOff>158750</xdr:colOff>
      <xdr:row>38</xdr:row>
      <xdr:rowOff>53848</xdr:rowOff>
    </xdr:to>
    <xdr:cxnSp macro="">
      <xdr:nvCxnSpPr>
        <xdr:cNvPr id="306" name="直線コネクタ 305"/>
        <xdr:cNvCxnSpPr/>
      </xdr:nvCxnSpPr>
      <xdr:spPr>
        <a:xfrm>
          <a:off x="13004800" y="65140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137922</xdr:rowOff>
    </xdr:from>
    <xdr:to>
      <xdr:col>24</xdr:col>
      <xdr:colOff>82550</xdr:colOff>
      <xdr:row>38</xdr:row>
      <xdr:rowOff>68072</xdr:rowOff>
    </xdr:to>
    <xdr:sp macro="" textlink="">
      <xdr:nvSpPr>
        <xdr:cNvPr id="316" name="円/楕円 315"/>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109999</xdr:rowOff>
    </xdr:from>
    <xdr:ext cx="762000" cy="259045"/>
    <xdr:sp macro="" textlink="">
      <xdr:nvSpPr>
        <xdr:cNvPr id="317"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137922</xdr:rowOff>
    </xdr:from>
    <xdr:to>
      <xdr:col>22</xdr:col>
      <xdr:colOff>615950</xdr:colOff>
      <xdr:row>38</xdr:row>
      <xdr:rowOff>68072</xdr:rowOff>
    </xdr:to>
    <xdr:sp macro="" textlink="">
      <xdr:nvSpPr>
        <xdr:cNvPr id="318" name="円/楕円 317"/>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52849</xdr:rowOff>
    </xdr:from>
    <xdr:ext cx="736600" cy="259045"/>
    <xdr:sp macro="" textlink="">
      <xdr:nvSpPr>
        <xdr:cNvPr id="319" name="テキスト ボックス 318"/>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160782</xdr:rowOff>
    </xdr:from>
    <xdr:to>
      <xdr:col>21</xdr:col>
      <xdr:colOff>412750</xdr:colOff>
      <xdr:row>38</xdr:row>
      <xdr:rowOff>90932</xdr:rowOff>
    </xdr:to>
    <xdr:sp macro="" textlink="">
      <xdr:nvSpPr>
        <xdr:cNvPr id="320" name="円/楕円 319"/>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75709</xdr:rowOff>
    </xdr:from>
    <xdr:ext cx="762000" cy="259045"/>
    <xdr:sp macro="" textlink="">
      <xdr:nvSpPr>
        <xdr:cNvPr id="321" name="テキスト ボックス 320"/>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xdr:rowOff>
    </xdr:from>
    <xdr:to>
      <xdr:col>20</xdr:col>
      <xdr:colOff>209550</xdr:colOff>
      <xdr:row>38</xdr:row>
      <xdr:rowOff>104648</xdr:rowOff>
    </xdr:to>
    <xdr:sp macro="" textlink="">
      <xdr:nvSpPr>
        <xdr:cNvPr id="322" name="円/楕円 321"/>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89425</xdr:rowOff>
    </xdr:from>
    <xdr:ext cx="762000" cy="259045"/>
    <xdr:sp macro="" textlink="">
      <xdr:nvSpPr>
        <xdr:cNvPr id="323" name="テキスト ボックス 322"/>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119634</xdr:rowOff>
    </xdr:from>
    <xdr:to>
      <xdr:col>19</xdr:col>
      <xdr:colOff>6350</xdr:colOff>
      <xdr:row>38</xdr:row>
      <xdr:rowOff>49785</xdr:rowOff>
    </xdr:to>
    <xdr:sp macro="" textlink="">
      <xdr:nvSpPr>
        <xdr:cNvPr id="324" name="円/楕円 323"/>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34561</xdr:rowOff>
    </xdr:from>
    <xdr:ext cx="762000" cy="259045"/>
    <xdr:sp macro="" textlink="">
      <xdr:nvSpPr>
        <xdr:cNvPr id="325" name="テキスト ボックス 324"/>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a:solidFill>
                <a:schemeClr val="dk1"/>
              </a:solidFill>
              <a:effectLst/>
              <a:latin typeface="+mn-lt"/>
              <a:ea typeface="+mn-ea"/>
              <a:cs typeface="+mn-cs"/>
            </a:rPr>
            <a:t>近年、大型の都市基盤整備が集中したことで地方債の元利償還金が膨らんだが、平成２１年度をピークに公債費は減少傾向にあり、平成２５年度においても引き続き、地方債の繰上償還を実施した。そのことにより、</a:t>
          </a:r>
          <a:r>
            <a:rPr lang="ja-JP" altLang="en-US"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26</a:t>
          </a:r>
          <a:r>
            <a:rPr lang="ja-JP" altLang="en-US" sz="1100" b="0" i="0">
              <a:solidFill>
                <a:schemeClr val="dk1"/>
              </a:solidFill>
              <a:effectLst/>
              <a:latin typeface="+mn-lt"/>
              <a:ea typeface="+mn-ea"/>
              <a:cs typeface="+mn-cs"/>
            </a:rPr>
            <a:t>年度は近年初めて類似団体平均値を下回った</a:t>
          </a:r>
          <a:r>
            <a:rPr lang="ja-JP" altLang="ja-JP" sz="1100" b="0" i="0">
              <a:solidFill>
                <a:schemeClr val="dk1"/>
              </a:solidFill>
              <a:effectLst/>
              <a:latin typeface="+mn-lt"/>
              <a:ea typeface="+mn-ea"/>
              <a:cs typeface="+mn-cs"/>
            </a:rPr>
            <a:t>。今後も、必要な事業の峻別により投資的経費を抑制し、それに伴う地方債の新規発行も抑制することで</a:t>
          </a:r>
          <a:r>
            <a:rPr lang="ja-JP" altLang="en-US" sz="1100" b="0" i="0">
              <a:solidFill>
                <a:schemeClr val="dk1"/>
              </a:solidFill>
              <a:effectLst/>
              <a:latin typeface="+mn-lt"/>
              <a:ea typeface="+mn-ea"/>
              <a:cs typeface="+mn-cs"/>
            </a:rPr>
            <a:t>財政健全化に努める。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157480</xdr:rowOff>
    </xdr:from>
    <xdr:to>
      <xdr:col>7</xdr:col>
      <xdr:colOff>15875</xdr:colOff>
      <xdr:row>78</xdr:row>
      <xdr:rowOff>43180</xdr:rowOff>
    </xdr:to>
    <xdr:cxnSp macro="">
      <xdr:nvCxnSpPr>
        <xdr:cNvPr id="358" name="直線コネクタ 357"/>
        <xdr:cNvCxnSpPr/>
      </xdr:nvCxnSpPr>
      <xdr:spPr>
        <a:xfrm flipV="1">
          <a:off x="3987800" y="131876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43180</xdr:rowOff>
    </xdr:from>
    <xdr:to>
      <xdr:col>5</xdr:col>
      <xdr:colOff>549275</xdr:colOff>
      <xdr:row>78</xdr:row>
      <xdr:rowOff>142239</xdr:rowOff>
    </xdr:to>
    <xdr:cxnSp macro="">
      <xdr:nvCxnSpPr>
        <xdr:cNvPr id="361" name="直線コネクタ 360"/>
        <xdr:cNvCxnSpPr/>
      </xdr:nvCxnSpPr>
      <xdr:spPr>
        <a:xfrm flipV="1">
          <a:off x="3098800" y="134162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142239</xdr:rowOff>
    </xdr:from>
    <xdr:to>
      <xdr:col>4</xdr:col>
      <xdr:colOff>346075</xdr:colOff>
      <xdr:row>79</xdr:row>
      <xdr:rowOff>107950</xdr:rowOff>
    </xdr:to>
    <xdr:cxnSp macro="">
      <xdr:nvCxnSpPr>
        <xdr:cNvPr id="364" name="直線コネクタ 363"/>
        <xdr:cNvCxnSpPr/>
      </xdr:nvCxnSpPr>
      <xdr:spPr>
        <a:xfrm flipV="1">
          <a:off x="2209800" y="135153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107950</xdr:rowOff>
    </xdr:from>
    <xdr:to>
      <xdr:col>3</xdr:col>
      <xdr:colOff>142875</xdr:colOff>
      <xdr:row>80</xdr:row>
      <xdr:rowOff>12700</xdr:rowOff>
    </xdr:to>
    <xdr:cxnSp macro="">
      <xdr:nvCxnSpPr>
        <xdr:cNvPr id="367" name="直線コネクタ 366"/>
        <xdr:cNvCxnSpPr/>
      </xdr:nvCxnSpPr>
      <xdr:spPr>
        <a:xfrm flipV="1">
          <a:off x="1320800" y="1365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77" name="円/楕円 376"/>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123207</xdr:rowOff>
    </xdr:from>
    <xdr:ext cx="762000" cy="259045"/>
    <xdr:sp macro="" textlink="">
      <xdr:nvSpPr>
        <xdr:cNvPr id="378" name="公債費該当値テキスト"/>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163830</xdr:rowOff>
    </xdr:from>
    <xdr:to>
      <xdr:col>5</xdr:col>
      <xdr:colOff>600075</xdr:colOff>
      <xdr:row>78</xdr:row>
      <xdr:rowOff>93980</xdr:rowOff>
    </xdr:to>
    <xdr:sp macro="" textlink="">
      <xdr:nvSpPr>
        <xdr:cNvPr id="379" name="円/楕円 378"/>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78757</xdr:rowOff>
    </xdr:from>
    <xdr:ext cx="736600" cy="259045"/>
    <xdr:sp macro="" textlink="">
      <xdr:nvSpPr>
        <xdr:cNvPr id="380" name="テキスト ボックス 379"/>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91439</xdr:rowOff>
    </xdr:from>
    <xdr:to>
      <xdr:col>4</xdr:col>
      <xdr:colOff>396875</xdr:colOff>
      <xdr:row>79</xdr:row>
      <xdr:rowOff>21589</xdr:rowOff>
    </xdr:to>
    <xdr:sp macro="" textlink="">
      <xdr:nvSpPr>
        <xdr:cNvPr id="381" name="円/楕円 380"/>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6366</xdr:rowOff>
    </xdr:from>
    <xdr:ext cx="762000" cy="259045"/>
    <xdr:sp macro="" textlink="">
      <xdr:nvSpPr>
        <xdr:cNvPr id="382" name="テキスト ボックス 381"/>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57150</xdr:rowOff>
    </xdr:from>
    <xdr:to>
      <xdr:col>3</xdr:col>
      <xdr:colOff>193675</xdr:colOff>
      <xdr:row>79</xdr:row>
      <xdr:rowOff>158750</xdr:rowOff>
    </xdr:to>
    <xdr:sp macro="" textlink="">
      <xdr:nvSpPr>
        <xdr:cNvPr id="383" name="円/楕円 382"/>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143527</xdr:rowOff>
    </xdr:from>
    <xdr:ext cx="762000" cy="259045"/>
    <xdr:sp macro="" textlink="">
      <xdr:nvSpPr>
        <xdr:cNvPr id="384" name="テキスト ボックス 383"/>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133350</xdr:rowOff>
    </xdr:from>
    <xdr:to>
      <xdr:col>1</xdr:col>
      <xdr:colOff>676275</xdr:colOff>
      <xdr:row>80</xdr:row>
      <xdr:rowOff>63500</xdr:rowOff>
    </xdr:to>
    <xdr:sp macro="" textlink="">
      <xdr:nvSpPr>
        <xdr:cNvPr id="385" name="円/楕円 384"/>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48277</xdr:rowOff>
    </xdr:from>
    <xdr:ext cx="762000" cy="259045"/>
    <xdr:sp macro="" textlink="">
      <xdr:nvSpPr>
        <xdr:cNvPr id="386" name="テキスト ボックス 385"/>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公債費以外の普通会計における経常収支比率については、類似団体平均</a:t>
          </a:r>
          <a:r>
            <a:rPr lang="ja-JP" altLang="en-US" sz="1100" b="0" i="0">
              <a:solidFill>
                <a:schemeClr val="dk1"/>
              </a:solidFill>
              <a:effectLst/>
              <a:latin typeface="+mn-lt"/>
              <a:ea typeface="+mn-ea"/>
              <a:cs typeface="+mn-cs"/>
            </a:rPr>
            <a:t>から徐々に差を広げて</a:t>
          </a:r>
          <a:r>
            <a:rPr lang="ja-JP" altLang="ja-JP" sz="1100" b="0" i="0">
              <a:solidFill>
                <a:schemeClr val="dk1"/>
              </a:solidFill>
              <a:effectLst/>
              <a:latin typeface="+mn-lt"/>
              <a:ea typeface="+mn-ea"/>
              <a:cs typeface="+mn-cs"/>
            </a:rPr>
            <a:t>上回</a:t>
          </a:r>
          <a:r>
            <a:rPr lang="ja-JP" altLang="en-US" sz="1100" b="0" i="0">
              <a:solidFill>
                <a:schemeClr val="dk1"/>
              </a:solidFill>
              <a:effectLst/>
              <a:latin typeface="+mn-lt"/>
              <a:ea typeface="+mn-ea"/>
              <a:cs typeface="+mn-cs"/>
            </a:rPr>
            <a:t>りつつある</a:t>
          </a:r>
          <a:r>
            <a:rPr lang="ja-JP" altLang="ja-JP" sz="1100" b="0" i="0">
              <a:solidFill>
                <a:schemeClr val="dk1"/>
              </a:solidFill>
              <a:effectLst/>
              <a:latin typeface="+mn-lt"/>
              <a:ea typeface="+mn-ea"/>
              <a:cs typeface="+mn-cs"/>
            </a:rPr>
            <a:t>。住民サービスを低下させることなく、更に経常経費の支出抑制に努め、類似団体の平均値に近づけていく</a:t>
          </a:r>
          <a:r>
            <a:rPr lang="ja-JP" altLang="en-US" sz="1100" b="0" i="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147574</xdr:rowOff>
    </xdr:from>
    <xdr:to>
      <xdr:col>24</xdr:col>
      <xdr:colOff>31750</xdr:colOff>
      <xdr:row>78</xdr:row>
      <xdr:rowOff>149861</xdr:rowOff>
    </xdr:to>
    <xdr:cxnSp macro="">
      <xdr:nvCxnSpPr>
        <xdr:cNvPr id="417" name="直線コネクタ 416"/>
        <xdr:cNvCxnSpPr/>
      </xdr:nvCxnSpPr>
      <xdr:spPr>
        <a:xfrm>
          <a:off x="15671800" y="13349224"/>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56135</xdr:rowOff>
    </xdr:from>
    <xdr:to>
      <xdr:col>22</xdr:col>
      <xdr:colOff>565150</xdr:colOff>
      <xdr:row>77</xdr:row>
      <xdr:rowOff>147574</xdr:rowOff>
    </xdr:to>
    <xdr:cxnSp macro="">
      <xdr:nvCxnSpPr>
        <xdr:cNvPr id="420" name="直線コネクタ 419"/>
        <xdr:cNvCxnSpPr/>
      </xdr:nvCxnSpPr>
      <xdr:spPr>
        <a:xfrm>
          <a:off x="14782800" y="1325778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42418</xdr:rowOff>
    </xdr:from>
    <xdr:to>
      <xdr:col>21</xdr:col>
      <xdr:colOff>361950</xdr:colOff>
      <xdr:row>77</xdr:row>
      <xdr:rowOff>56135</xdr:rowOff>
    </xdr:to>
    <xdr:cxnSp macro="">
      <xdr:nvCxnSpPr>
        <xdr:cNvPr id="423" name="直線コネクタ 422"/>
        <xdr:cNvCxnSpPr/>
      </xdr:nvCxnSpPr>
      <xdr:spPr>
        <a:xfrm>
          <a:off x="13893800" y="132440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77</xdr:row>
      <xdr:rowOff>42418</xdr:rowOff>
    </xdr:to>
    <xdr:cxnSp macro="">
      <xdr:nvCxnSpPr>
        <xdr:cNvPr id="426" name="直線コネクタ 425"/>
        <xdr:cNvCxnSpPr/>
      </xdr:nvCxnSpPr>
      <xdr:spPr>
        <a:xfrm>
          <a:off x="13004800" y="13065761"/>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99061</xdr:rowOff>
    </xdr:from>
    <xdr:to>
      <xdr:col>24</xdr:col>
      <xdr:colOff>82550</xdr:colOff>
      <xdr:row>79</xdr:row>
      <xdr:rowOff>29211</xdr:rowOff>
    </xdr:to>
    <xdr:sp macro="" textlink="">
      <xdr:nvSpPr>
        <xdr:cNvPr id="436" name="円/楕円 435"/>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71138</xdr:rowOff>
    </xdr:from>
    <xdr:ext cx="762000" cy="259045"/>
    <xdr:sp macro="" textlink="">
      <xdr:nvSpPr>
        <xdr:cNvPr id="437"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96774</xdr:rowOff>
    </xdr:from>
    <xdr:to>
      <xdr:col>22</xdr:col>
      <xdr:colOff>615950</xdr:colOff>
      <xdr:row>78</xdr:row>
      <xdr:rowOff>26924</xdr:rowOff>
    </xdr:to>
    <xdr:sp macro="" textlink="">
      <xdr:nvSpPr>
        <xdr:cNvPr id="438" name="円/楕円 437"/>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11701</xdr:rowOff>
    </xdr:from>
    <xdr:ext cx="736600" cy="259045"/>
    <xdr:sp macro="" textlink="">
      <xdr:nvSpPr>
        <xdr:cNvPr id="439" name="テキスト ボックス 438"/>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5335</xdr:rowOff>
    </xdr:from>
    <xdr:to>
      <xdr:col>21</xdr:col>
      <xdr:colOff>412750</xdr:colOff>
      <xdr:row>77</xdr:row>
      <xdr:rowOff>106935</xdr:rowOff>
    </xdr:to>
    <xdr:sp macro="" textlink="">
      <xdr:nvSpPr>
        <xdr:cNvPr id="440" name="円/楕円 439"/>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163068</xdr:rowOff>
    </xdr:from>
    <xdr:to>
      <xdr:col>20</xdr:col>
      <xdr:colOff>209550</xdr:colOff>
      <xdr:row>77</xdr:row>
      <xdr:rowOff>93218</xdr:rowOff>
    </xdr:to>
    <xdr:sp macro="" textlink="">
      <xdr:nvSpPr>
        <xdr:cNvPr id="442" name="円/楕円 441"/>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77995</xdr:rowOff>
    </xdr:from>
    <xdr:ext cx="762000" cy="259045"/>
    <xdr:sp macro="" textlink="">
      <xdr:nvSpPr>
        <xdr:cNvPr id="443" name="テキスト ボックス 442"/>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44" name="円/楕円 443"/>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45" name="テキスト ボックス 444"/>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奈良県王寺町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90087</xdr:rowOff>
    </xdr:from>
    <xdr:to>
      <xdr:col>4</xdr:col>
      <xdr:colOff>1117600</xdr:colOff>
      <xdr:row>18</xdr:row>
      <xdr:rowOff>159515</xdr:rowOff>
    </xdr:to>
    <xdr:cxnSp macro="">
      <xdr:nvCxnSpPr>
        <xdr:cNvPr id="52" name="直線コネクタ 51"/>
        <xdr:cNvCxnSpPr/>
      </xdr:nvCxnSpPr>
      <xdr:spPr bwMode="auto">
        <a:xfrm flipV="1">
          <a:off x="5003800" y="3223812"/>
          <a:ext cx="647700" cy="69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133390</xdr:rowOff>
    </xdr:from>
    <xdr:to>
      <xdr:col>4</xdr:col>
      <xdr:colOff>469900</xdr:colOff>
      <xdr:row>18</xdr:row>
      <xdr:rowOff>159515</xdr:rowOff>
    </xdr:to>
    <xdr:cxnSp macro="">
      <xdr:nvCxnSpPr>
        <xdr:cNvPr id="55" name="直線コネクタ 54"/>
        <xdr:cNvCxnSpPr/>
      </xdr:nvCxnSpPr>
      <xdr:spPr bwMode="auto">
        <a:xfrm>
          <a:off x="4305300" y="3267115"/>
          <a:ext cx="698500" cy="26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87518</xdr:rowOff>
    </xdr:from>
    <xdr:to>
      <xdr:col>3</xdr:col>
      <xdr:colOff>904875</xdr:colOff>
      <xdr:row>18</xdr:row>
      <xdr:rowOff>133390</xdr:rowOff>
    </xdr:to>
    <xdr:cxnSp macro="">
      <xdr:nvCxnSpPr>
        <xdr:cNvPr id="58" name="直線コネクタ 57"/>
        <xdr:cNvCxnSpPr/>
      </xdr:nvCxnSpPr>
      <xdr:spPr bwMode="auto">
        <a:xfrm>
          <a:off x="3606800" y="3221243"/>
          <a:ext cx="698500" cy="45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87518</xdr:rowOff>
    </xdr:from>
    <xdr:to>
      <xdr:col>3</xdr:col>
      <xdr:colOff>206375</xdr:colOff>
      <xdr:row>18</xdr:row>
      <xdr:rowOff>98632</xdr:rowOff>
    </xdr:to>
    <xdr:cxnSp macro="">
      <xdr:nvCxnSpPr>
        <xdr:cNvPr id="61" name="直線コネクタ 60"/>
        <xdr:cNvCxnSpPr/>
      </xdr:nvCxnSpPr>
      <xdr:spPr bwMode="auto">
        <a:xfrm flipV="1">
          <a:off x="2908300" y="3221243"/>
          <a:ext cx="698500" cy="11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39287</xdr:rowOff>
    </xdr:from>
    <xdr:to>
      <xdr:col>5</xdr:col>
      <xdr:colOff>34925</xdr:colOff>
      <xdr:row>18</xdr:row>
      <xdr:rowOff>140887</xdr:rowOff>
    </xdr:to>
    <xdr:sp macro="" textlink="">
      <xdr:nvSpPr>
        <xdr:cNvPr id="71" name="円/楕円 70"/>
        <xdr:cNvSpPr/>
      </xdr:nvSpPr>
      <xdr:spPr bwMode="auto">
        <a:xfrm>
          <a:off x="5600700" y="3173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11364</xdr:rowOff>
    </xdr:from>
    <xdr:ext cx="762000" cy="259045"/>
    <xdr:sp macro="" textlink="">
      <xdr:nvSpPr>
        <xdr:cNvPr id="72" name="人口1人当たり決算額の推移該当値テキスト130"/>
        <xdr:cNvSpPr txBox="1"/>
      </xdr:nvSpPr>
      <xdr:spPr>
        <a:xfrm>
          <a:off x="5740400" y="31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65,516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108716</xdr:rowOff>
    </xdr:from>
    <xdr:to>
      <xdr:col>4</xdr:col>
      <xdr:colOff>520700</xdr:colOff>
      <xdr:row>19</xdr:row>
      <xdr:rowOff>38866</xdr:rowOff>
    </xdr:to>
    <xdr:sp macro="" textlink="">
      <xdr:nvSpPr>
        <xdr:cNvPr id="73" name="円/楕円 72"/>
        <xdr:cNvSpPr/>
      </xdr:nvSpPr>
      <xdr:spPr bwMode="auto">
        <a:xfrm>
          <a:off x="4953000" y="324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23642</xdr:rowOff>
    </xdr:from>
    <xdr:ext cx="736600" cy="259045"/>
    <xdr:sp macro="" textlink="">
      <xdr:nvSpPr>
        <xdr:cNvPr id="74" name="テキスト ボックス 73"/>
        <xdr:cNvSpPr txBox="1"/>
      </xdr:nvSpPr>
      <xdr:spPr>
        <a:xfrm>
          <a:off x="4622800" y="332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59,138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82590</xdr:rowOff>
    </xdr:from>
    <xdr:to>
      <xdr:col>3</xdr:col>
      <xdr:colOff>955675</xdr:colOff>
      <xdr:row>19</xdr:row>
      <xdr:rowOff>12740</xdr:rowOff>
    </xdr:to>
    <xdr:sp macro="" textlink="">
      <xdr:nvSpPr>
        <xdr:cNvPr id="75" name="円/楕円 74"/>
        <xdr:cNvSpPr/>
      </xdr:nvSpPr>
      <xdr:spPr bwMode="auto">
        <a:xfrm>
          <a:off x="4254500" y="3216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168967</xdr:rowOff>
    </xdr:from>
    <xdr:ext cx="762000" cy="259045"/>
    <xdr:sp macro="" textlink="">
      <xdr:nvSpPr>
        <xdr:cNvPr id="76" name="テキスト ボックス 75"/>
        <xdr:cNvSpPr txBox="1"/>
      </xdr:nvSpPr>
      <xdr:spPr>
        <a:xfrm>
          <a:off x="3924300" y="330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61,538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36718</xdr:rowOff>
    </xdr:from>
    <xdr:to>
      <xdr:col>3</xdr:col>
      <xdr:colOff>257175</xdr:colOff>
      <xdr:row>18</xdr:row>
      <xdr:rowOff>138318</xdr:rowOff>
    </xdr:to>
    <xdr:sp macro="" textlink="">
      <xdr:nvSpPr>
        <xdr:cNvPr id="77" name="円/楕円 76"/>
        <xdr:cNvSpPr/>
      </xdr:nvSpPr>
      <xdr:spPr bwMode="auto">
        <a:xfrm>
          <a:off x="3556000" y="317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123095</xdr:rowOff>
    </xdr:from>
    <xdr:ext cx="762000" cy="259045"/>
    <xdr:sp macro="" textlink="">
      <xdr:nvSpPr>
        <xdr:cNvPr id="78" name="テキスト ボックス 77"/>
        <xdr:cNvSpPr txBox="1"/>
      </xdr:nvSpPr>
      <xdr:spPr>
        <a:xfrm>
          <a:off x="3225800" y="32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65,752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47832</xdr:rowOff>
    </xdr:from>
    <xdr:to>
      <xdr:col>2</xdr:col>
      <xdr:colOff>692150</xdr:colOff>
      <xdr:row>18</xdr:row>
      <xdr:rowOff>149432</xdr:rowOff>
    </xdr:to>
    <xdr:sp macro="" textlink="">
      <xdr:nvSpPr>
        <xdr:cNvPr id="79" name="円/楕円 78"/>
        <xdr:cNvSpPr/>
      </xdr:nvSpPr>
      <xdr:spPr bwMode="auto">
        <a:xfrm>
          <a:off x="2857500" y="3181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134209</xdr:rowOff>
    </xdr:from>
    <xdr:ext cx="762000" cy="259045"/>
    <xdr:sp macro="" textlink="">
      <xdr:nvSpPr>
        <xdr:cNvPr id="80" name="テキスト ボックス 79"/>
        <xdr:cNvSpPr txBox="1"/>
      </xdr:nvSpPr>
      <xdr:spPr>
        <a:xfrm>
          <a:off x="2527300" y="32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175724</xdr:rowOff>
    </xdr:from>
    <xdr:to>
      <xdr:col>4</xdr:col>
      <xdr:colOff>1117600</xdr:colOff>
      <xdr:row>36</xdr:row>
      <xdr:rowOff>66715</xdr:rowOff>
    </xdr:to>
    <xdr:cxnSp macro="">
      <xdr:nvCxnSpPr>
        <xdr:cNvPr id="115" name="直線コネクタ 114"/>
        <xdr:cNvCxnSpPr/>
      </xdr:nvCxnSpPr>
      <xdr:spPr bwMode="auto">
        <a:xfrm>
          <a:off x="5003800" y="6786074"/>
          <a:ext cx="647700" cy="233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29061</xdr:rowOff>
    </xdr:from>
    <xdr:to>
      <xdr:col>4</xdr:col>
      <xdr:colOff>469900</xdr:colOff>
      <xdr:row>35</xdr:row>
      <xdr:rowOff>175724</xdr:rowOff>
    </xdr:to>
    <xdr:cxnSp macro="">
      <xdr:nvCxnSpPr>
        <xdr:cNvPr id="118" name="直線コネクタ 117"/>
        <xdr:cNvCxnSpPr/>
      </xdr:nvCxnSpPr>
      <xdr:spPr bwMode="auto">
        <a:xfrm>
          <a:off x="4305300" y="6639411"/>
          <a:ext cx="698500" cy="146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254559</xdr:rowOff>
    </xdr:from>
    <xdr:to>
      <xdr:col>3</xdr:col>
      <xdr:colOff>904875</xdr:colOff>
      <xdr:row>35</xdr:row>
      <xdr:rowOff>29061</xdr:rowOff>
    </xdr:to>
    <xdr:cxnSp macro="">
      <xdr:nvCxnSpPr>
        <xdr:cNvPr id="121" name="直線コネクタ 120"/>
        <xdr:cNvCxnSpPr/>
      </xdr:nvCxnSpPr>
      <xdr:spPr bwMode="auto">
        <a:xfrm>
          <a:off x="3606800" y="6522009"/>
          <a:ext cx="698500" cy="117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105446</xdr:rowOff>
    </xdr:from>
    <xdr:to>
      <xdr:col>3</xdr:col>
      <xdr:colOff>206375</xdr:colOff>
      <xdr:row>34</xdr:row>
      <xdr:rowOff>254559</xdr:rowOff>
    </xdr:to>
    <xdr:cxnSp macro="">
      <xdr:nvCxnSpPr>
        <xdr:cNvPr id="124" name="直線コネクタ 123"/>
        <xdr:cNvCxnSpPr/>
      </xdr:nvCxnSpPr>
      <xdr:spPr bwMode="auto">
        <a:xfrm>
          <a:off x="2908300" y="6372896"/>
          <a:ext cx="698500" cy="149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15915</xdr:rowOff>
    </xdr:from>
    <xdr:to>
      <xdr:col>5</xdr:col>
      <xdr:colOff>34925</xdr:colOff>
      <xdr:row>36</xdr:row>
      <xdr:rowOff>117515</xdr:rowOff>
    </xdr:to>
    <xdr:sp macro="" textlink="">
      <xdr:nvSpPr>
        <xdr:cNvPr id="134" name="円/楕円 133"/>
        <xdr:cNvSpPr/>
      </xdr:nvSpPr>
      <xdr:spPr bwMode="auto">
        <a:xfrm>
          <a:off x="5600700" y="6969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330892</xdr:rowOff>
    </xdr:from>
    <xdr:ext cx="762000" cy="259045"/>
    <xdr:sp macro="" textlink="">
      <xdr:nvSpPr>
        <xdr:cNvPr id="135" name="人口1人当たり決算額の推移該当値テキスト445"/>
        <xdr:cNvSpPr txBox="1"/>
      </xdr:nvSpPr>
      <xdr:spPr>
        <a:xfrm>
          <a:off x="5740400" y="694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124924</xdr:rowOff>
    </xdr:from>
    <xdr:to>
      <xdr:col>4</xdr:col>
      <xdr:colOff>520700</xdr:colOff>
      <xdr:row>35</xdr:row>
      <xdr:rowOff>226524</xdr:rowOff>
    </xdr:to>
    <xdr:sp macro="" textlink="">
      <xdr:nvSpPr>
        <xdr:cNvPr id="136" name="円/楕円 135"/>
        <xdr:cNvSpPr/>
      </xdr:nvSpPr>
      <xdr:spPr bwMode="auto">
        <a:xfrm>
          <a:off x="4953000" y="6735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236701</xdr:rowOff>
    </xdr:from>
    <xdr:ext cx="736600" cy="259045"/>
    <xdr:sp macro="" textlink="">
      <xdr:nvSpPr>
        <xdr:cNvPr id="137" name="テキスト ボックス 136"/>
        <xdr:cNvSpPr txBox="1"/>
      </xdr:nvSpPr>
      <xdr:spPr>
        <a:xfrm>
          <a:off x="4622800" y="6504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321161</xdr:rowOff>
    </xdr:from>
    <xdr:to>
      <xdr:col>3</xdr:col>
      <xdr:colOff>955675</xdr:colOff>
      <xdr:row>35</xdr:row>
      <xdr:rowOff>79861</xdr:rowOff>
    </xdr:to>
    <xdr:sp macro="" textlink="">
      <xdr:nvSpPr>
        <xdr:cNvPr id="138" name="円/楕円 137"/>
        <xdr:cNvSpPr/>
      </xdr:nvSpPr>
      <xdr:spPr bwMode="auto">
        <a:xfrm>
          <a:off x="4254500" y="6588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90038</xdr:rowOff>
    </xdr:from>
    <xdr:ext cx="762000" cy="259045"/>
    <xdr:sp macro="" textlink="">
      <xdr:nvSpPr>
        <xdr:cNvPr id="139" name="テキスト ボックス 138"/>
        <xdr:cNvSpPr txBox="1"/>
      </xdr:nvSpPr>
      <xdr:spPr>
        <a:xfrm>
          <a:off x="3924300" y="6357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203759</xdr:rowOff>
    </xdr:from>
    <xdr:to>
      <xdr:col>3</xdr:col>
      <xdr:colOff>257175</xdr:colOff>
      <xdr:row>34</xdr:row>
      <xdr:rowOff>305359</xdr:rowOff>
    </xdr:to>
    <xdr:sp macro="" textlink="">
      <xdr:nvSpPr>
        <xdr:cNvPr id="140" name="円/楕円 139"/>
        <xdr:cNvSpPr/>
      </xdr:nvSpPr>
      <xdr:spPr bwMode="auto">
        <a:xfrm>
          <a:off x="3556000" y="6471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315536</xdr:rowOff>
    </xdr:from>
    <xdr:ext cx="762000" cy="259045"/>
    <xdr:sp macro="" textlink="">
      <xdr:nvSpPr>
        <xdr:cNvPr id="141" name="テキスト ボックス 140"/>
        <xdr:cNvSpPr txBox="1"/>
      </xdr:nvSpPr>
      <xdr:spPr>
        <a:xfrm>
          <a:off x="3225800" y="624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23,344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54646</xdr:rowOff>
    </xdr:from>
    <xdr:to>
      <xdr:col>2</xdr:col>
      <xdr:colOff>692150</xdr:colOff>
      <xdr:row>34</xdr:row>
      <xdr:rowOff>156246</xdr:rowOff>
    </xdr:to>
    <xdr:sp macro="" textlink="">
      <xdr:nvSpPr>
        <xdr:cNvPr id="142" name="円/楕円 141"/>
        <xdr:cNvSpPr/>
      </xdr:nvSpPr>
      <xdr:spPr bwMode="auto">
        <a:xfrm>
          <a:off x="2857500" y="632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166423</xdr:rowOff>
    </xdr:from>
    <xdr:ext cx="762000" cy="259045"/>
    <xdr:sp macro="" textlink="">
      <xdr:nvSpPr>
        <xdr:cNvPr id="143" name="テキスト ボックス 142"/>
        <xdr:cNvSpPr txBox="1"/>
      </xdr:nvSpPr>
      <xdr:spPr>
        <a:xfrm>
          <a:off x="2527300" y="609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eaLnBrk="1" fontAlgn="auto" latinLnBrk="0" hangingPunct="1"/>
          <a:r>
            <a:rPr lang="ja-JP" altLang="ja-JP" sz="1100" b="0" i="0">
              <a:solidFill>
                <a:schemeClr val="dk1"/>
              </a:solidFill>
              <a:effectLst/>
              <a:latin typeface="+mn-lt"/>
              <a:ea typeface="+mn-ea"/>
              <a:cs typeface="+mn-cs"/>
            </a:rPr>
            <a:t>財政調整基金は、基金残高が増えており、実質収支額及び実質単年度収支についても、</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年連続の黒字となっている。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400" b="0" i="0">
              <a:solidFill>
                <a:schemeClr val="dk1"/>
              </a:solidFill>
              <a:effectLst/>
              <a:latin typeface="+mn-lt"/>
              <a:ea typeface="+mn-ea"/>
              <a:cs typeface="+mn-cs"/>
            </a:rPr>
            <a:t>連結実質赤字比率については、全ての会計において黒字となっており今後も健全な財政運営に努める。</a:t>
          </a:r>
          <a:endParaRPr lang="ja-JP" altLang="ja-JP" sz="1400">
            <a:effectLst/>
          </a:endParaRPr>
        </a:p>
        <a:p>
          <a:pPr algn="l"/>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1"/>
          <a:r>
            <a:rPr lang="ja-JP" altLang="ja-JP" sz="1100" b="0" i="0">
              <a:solidFill>
                <a:schemeClr val="dk1"/>
              </a:solidFill>
              <a:effectLst/>
              <a:latin typeface="+mn-lt"/>
              <a:ea typeface="+mn-ea"/>
              <a:cs typeface="+mn-cs"/>
            </a:rPr>
            <a:t>実質公債費比率（分子）の構造については、元利償還金が大部分の割合を占めており、公営企業債の元利償還金に対する繰入金が次に大きい。</a:t>
          </a:r>
          <a:endParaRPr lang="ja-JP" altLang="ja-JP" sz="1400">
            <a:effectLst/>
          </a:endParaRPr>
        </a:p>
        <a:p>
          <a:r>
            <a:rPr lang="ja-JP" altLang="ja-JP" sz="1100" b="0" i="0">
              <a:solidFill>
                <a:schemeClr val="dk1"/>
              </a:solidFill>
              <a:effectLst/>
              <a:latin typeface="+mn-lt"/>
              <a:ea typeface="+mn-ea"/>
              <a:cs typeface="+mn-cs"/>
            </a:rPr>
            <a:t>今後も繰上償還を実施することにより、元利償還金を減少させる。また、公営企業債の元利償還金に対する繰入金については、公営企業会計における経費節減を徹底すると共に、独立採算の原則に立ち返った適正な料金設定により、税収を主な財源とする普通会計の負担額を減らしていくよう務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effectLst/>
              <a:latin typeface="+mn-lt"/>
              <a:ea typeface="+mn-ea"/>
              <a:cs typeface="+mn-cs"/>
            </a:rPr>
            <a:t>将来負担比率（分子）の構造については、将来負担額の中で一般会計等に係る地方債の現在高が大部分の割合を占めており、公営企業債等繰入見込額の割合が次に大きい。（前途の２項で、将来負担額の約８</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％を占める。）</a:t>
          </a:r>
          <a:endParaRPr lang="ja-JP" altLang="ja-JP" sz="1400">
            <a:effectLst/>
          </a:endParaRPr>
        </a:p>
        <a:p>
          <a:pPr algn="l" rtl="1"/>
          <a:r>
            <a:rPr lang="ja-JP" altLang="ja-JP" sz="1100" b="0" i="0">
              <a:solidFill>
                <a:schemeClr val="dk1"/>
              </a:solidFill>
              <a:effectLst/>
              <a:latin typeface="+mn-lt"/>
              <a:ea typeface="+mn-ea"/>
              <a:cs typeface="+mn-cs"/>
            </a:rPr>
            <a:t>　また、将来負担額から控除する充当可能財源等の内訳は、基準財政需要額算定見込額が５</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％、充当可能基金が３０％、充当可能特定歳入が約１</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％となっている。</a:t>
          </a:r>
          <a:endParaRPr lang="ja-JP" altLang="ja-JP" sz="1400">
            <a:effectLst/>
          </a:endParaRPr>
        </a:p>
        <a:p>
          <a:pPr algn="l" rtl="1"/>
          <a:r>
            <a:rPr lang="ja-JP" altLang="ja-JP" sz="1100" b="0" i="0">
              <a:solidFill>
                <a:schemeClr val="dk1"/>
              </a:solidFill>
              <a:effectLst/>
              <a:latin typeface="+mn-lt"/>
              <a:ea typeface="+mn-ea"/>
              <a:cs typeface="+mn-cs"/>
            </a:rPr>
            <a:t>　王寺町においては、充当可能基金が占める割合が高いため、実質公債費比率で類似団体平均値を上回るが、将来負担比率では、類似団体で最良となっていることが特徴と言える。</a:t>
          </a:r>
          <a:endParaRPr lang="ja-JP" altLang="ja-JP" sz="1400">
            <a:effectLst/>
          </a:endParaRPr>
        </a:p>
        <a:p>
          <a:pPr algn="l"/>
          <a:r>
            <a:rPr lang="ja-JP" altLang="ja-JP" sz="1100" b="0" i="0">
              <a:solidFill>
                <a:schemeClr val="dk1"/>
              </a:solidFill>
              <a:effectLst/>
              <a:latin typeface="+mn-lt"/>
              <a:ea typeface="+mn-ea"/>
              <a:cs typeface="+mn-cs"/>
            </a:rPr>
            <a:t>　今後も基金の積立てに加え、交付税算入率の高い有利な起債を計画的に発行するなど、健全な財政運営に努める。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7651083</v>
      </c>
      <c r="BO4" s="379"/>
      <c r="BP4" s="379"/>
      <c r="BQ4" s="379"/>
      <c r="BR4" s="379"/>
      <c r="BS4" s="379"/>
      <c r="BT4" s="379"/>
      <c r="BU4" s="380"/>
      <c r="BV4" s="378">
        <v>7016465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5.0999999999999996</v>
      </c>
      <c r="CU4" s="556"/>
      <c r="CV4" s="556"/>
      <c r="CW4" s="556"/>
      <c r="CX4" s="556"/>
      <c r="CY4" s="556"/>
      <c r="CZ4" s="556"/>
      <c r="DA4" s="557"/>
      <c r="DB4" s="555">
        <v>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7336044</v>
      </c>
      <c r="BO5" s="384"/>
      <c r="BP5" s="384"/>
      <c r="BQ5" s="384"/>
      <c r="BR5" s="384"/>
      <c r="BS5" s="384"/>
      <c r="BT5" s="384"/>
      <c r="BU5" s="385"/>
      <c r="BV5" s="383">
        <v>6736447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94.4</v>
      </c>
      <c r="CU5" s="354"/>
      <c r="CV5" s="354"/>
      <c r="CW5" s="354"/>
      <c r="CX5" s="354"/>
      <c r="CY5" s="354"/>
      <c r="CZ5" s="354"/>
      <c r="DA5" s="355"/>
      <c r="DB5" s="353">
        <v>93.6</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315039</v>
      </c>
      <c r="BO6" s="384"/>
      <c r="BP6" s="384"/>
      <c r="BQ6" s="384"/>
      <c r="BR6" s="384"/>
      <c r="BS6" s="384"/>
      <c r="BT6" s="384"/>
      <c r="BU6" s="385"/>
      <c r="BV6" s="383">
        <v>280018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98.7</v>
      </c>
      <c r="CU6" s="530"/>
      <c r="CV6" s="530"/>
      <c r="CW6" s="530"/>
      <c r="CX6" s="530"/>
      <c r="CY6" s="530"/>
      <c r="CZ6" s="530"/>
      <c r="DA6" s="531"/>
      <c r="DB6" s="529">
        <v>97.5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54865</v>
      </c>
      <c r="BO7" s="384"/>
      <c r="BP7" s="384"/>
      <c r="BQ7" s="384"/>
      <c r="BR7" s="384"/>
      <c r="BS7" s="384"/>
      <c r="BT7" s="384"/>
      <c r="BU7" s="385"/>
      <c r="BV7" s="383">
        <v>30662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5057208</v>
      </c>
      <c r="CU7" s="384"/>
      <c r="CV7" s="384"/>
      <c r="CW7" s="384"/>
      <c r="CX7" s="384"/>
      <c r="CY7" s="384"/>
      <c r="CZ7" s="384"/>
      <c r="DA7" s="385"/>
      <c r="DB7" s="383">
        <v>5004391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260174</v>
      </c>
      <c r="BO8" s="384"/>
      <c r="BP8" s="384"/>
      <c r="BQ8" s="384"/>
      <c r="BR8" s="384"/>
      <c r="BS8" s="384"/>
      <c r="BT8" s="384"/>
      <c r="BU8" s="385"/>
      <c r="BV8" s="383">
        <v>249356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0.62</v>
      </c>
      <c r="CU8" s="493"/>
      <c r="CV8" s="493"/>
      <c r="CW8" s="493"/>
      <c r="CX8" s="493"/>
      <c r="CY8" s="493"/>
      <c r="CZ8" s="493"/>
      <c r="DA8" s="494"/>
      <c r="DB8" s="492">
        <v>0.61</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22182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10818</v>
      </c>
      <c r="BO9" s="384"/>
      <c r="BP9" s="384"/>
      <c r="BQ9" s="384"/>
      <c r="BR9" s="384"/>
      <c r="BS9" s="384"/>
      <c r="BT9" s="384"/>
      <c r="BU9" s="385"/>
      <c r="BV9" s="383">
        <v>146410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13.9</v>
      </c>
      <c r="CU9" s="354"/>
      <c r="CV9" s="354"/>
      <c r="CW9" s="354"/>
      <c r="CX9" s="354"/>
      <c r="CY9" s="354"/>
      <c r="CZ9" s="354"/>
      <c r="DA9" s="355"/>
      <c r="DB9" s="353">
        <v>17.5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22751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137422</v>
      </c>
      <c r="BO10" s="384"/>
      <c r="BP10" s="384"/>
      <c r="BQ10" s="384"/>
      <c r="BR10" s="384"/>
      <c r="BS10" s="384"/>
      <c r="BT10" s="384"/>
      <c r="BU10" s="385"/>
      <c r="BV10" s="383">
        <v>291438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117382</v>
      </c>
      <c r="BO11" s="384"/>
      <c r="BP11" s="384"/>
      <c r="BQ11" s="384"/>
      <c r="BR11" s="384"/>
      <c r="BS11" s="384"/>
      <c r="BT11" s="384"/>
      <c r="BU11" s="385"/>
      <c r="BV11" s="383">
        <v>162460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23285</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23064</v>
      </c>
      <c r="S13" s="485"/>
      <c r="T13" s="485"/>
      <c r="U13" s="485"/>
      <c r="V13" s="486"/>
      <c r="W13" s="472" t="s">
        <v>123</v>
      </c>
      <c r="X13" s="396"/>
      <c r="Y13" s="396"/>
      <c r="Z13" s="396"/>
      <c r="AA13" s="396"/>
      <c r="AB13" s="397"/>
      <c r="AC13" s="359">
        <v>47</v>
      </c>
      <c r="AD13" s="360"/>
      <c r="AE13" s="360"/>
      <c r="AF13" s="360"/>
      <c r="AG13" s="361"/>
      <c r="AH13" s="359">
        <v>47</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265622</v>
      </c>
      <c r="BO13" s="384"/>
      <c r="BP13" s="384"/>
      <c r="BQ13" s="384"/>
      <c r="BR13" s="384"/>
      <c r="BS13" s="384"/>
      <c r="BT13" s="384"/>
      <c r="BU13" s="385"/>
      <c r="BV13" s="383">
        <v>600308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8.1</v>
      </c>
      <c r="CU13" s="354"/>
      <c r="CV13" s="354"/>
      <c r="CW13" s="354"/>
      <c r="CX13" s="354"/>
      <c r="CY13" s="354"/>
      <c r="CZ13" s="354"/>
      <c r="DA13" s="355"/>
      <c r="DB13" s="353">
        <v>10.9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23131</v>
      </c>
      <c r="S14" s="485"/>
      <c r="T14" s="485"/>
      <c r="U14" s="485"/>
      <c r="V14" s="486"/>
      <c r="W14" s="487"/>
      <c r="X14" s="399"/>
      <c r="Y14" s="399"/>
      <c r="Z14" s="399"/>
      <c r="AA14" s="399"/>
      <c r="AB14" s="400"/>
      <c r="AC14" s="477">
        <v>0.5</v>
      </c>
      <c r="AD14" s="478"/>
      <c r="AE14" s="478"/>
      <c r="AF14" s="478"/>
      <c r="AG14" s="479"/>
      <c r="AH14" s="477">
        <v>0.5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22897</v>
      </c>
      <c r="S15" s="485"/>
      <c r="T15" s="485"/>
      <c r="U15" s="485"/>
      <c r="V15" s="486"/>
      <c r="W15" s="472" t="s">
        <v>130</v>
      </c>
      <c r="X15" s="396"/>
      <c r="Y15" s="396"/>
      <c r="Z15" s="396"/>
      <c r="AA15" s="396"/>
      <c r="AB15" s="397"/>
      <c r="AC15" s="359">
        <v>2199</v>
      </c>
      <c r="AD15" s="360"/>
      <c r="AE15" s="360"/>
      <c r="AF15" s="360"/>
      <c r="AG15" s="361"/>
      <c r="AH15" s="359">
        <v>2564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2475875</v>
      </c>
      <c r="BO15" s="379"/>
      <c r="BP15" s="379"/>
      <c r="BQ15" s="379"/>
      <c r="BR15" s="379"/>
      <c r="BS15" s="379"/>
      <c r="BT15" s="379"/>
      <c r="BU15" s="380"/>
      <c r="BV15" s="378">
        <v>2372326</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23.6</v>
      </c>
      <c r="AD16" s="478"/>
      <c r="AE16" s="478"/>
      <c r="AF16" s="478"/>
      <c r="AG16" s="479"/>
      <c r="AH16" s="477">
        <v>24.8</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3862481</v>
      </c>
      <c r="BO16" s="384"/>
      <c r="BP16" s="384"/>
      <c r="BQ16" s="384"/>
      <c r="BR16" s="384"/>
      <c r="BS16" s="384"/>
      <c r="BT16" s="384"/>
      <c r="BU16" s="385"/>
      <c r="BV16" s="383">
        <v>3868916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7055</v>
      </c>
      <c r="AD17" s="360"/>
      <c r="AE17" s="360"/>
      <c r="AF17" s="360"/>
      <c r="AG17" s="361"/>
      <c r="AH17" s="359">
        <v>7539</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3220388</v>
      </c>
      <c r="BO17" s="384"/>
      <c r="BP17" s="384"/>
      <c r="BQ17" s="384"/>
      <c r="BR17" s="384"/>
      <c r="BS17" s="384"/>
      <c r="BT17" s="384"/>
      <c r="BU17" s="385"/>
      <c r="BV17" s="383">
        <v>3090506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7.01</v>
      </c>
      <c r="M18" s="448"/>
      <c r="N18" s="448"/>
      <c r="O18" s="448"/>
      <c r="P18" s="448"/>
      <c r="Q18" s="448"/>
      <c r="R18" s="449"/>
      <c r="S18" s="449"/>
      <c r="T18" s="449"/>
      <c r="U18" s="449"/>
      <c r="V18" s="450"/>
      <c r="W18" s="464"/>
      <c r="X18" s="465"/>
      <c r="Y18" s="465"/>
      <c r="Z18" s="465"/>
      <c r="AA18" s="465"/>
      <c r="AB18" s="473"/>
      <c r="AC18" s="347">
        <v>75.900000000000006</v>
      </c>
      <c r="AD18" s="348"/>
      <c r="AE18" s="348"/>
      <c r="AF18" s="348"/>
      <c r="AG18" s="451"/>
      <c r="AH18" s="347">
        <v>73</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4696109</v>
      </c>
      <c r="BO18" s="384"/>
      <c r="BP18" s="384"/>
      <c r="BQ18" s="384"/>
      <c r="BR18" s="384"/>
      <c r="BS18" s="384"/>
      <c r="BT18" s="384"/>
      <c r="BU18" s="385"/>
      <c r="BV18" s="383">
        <v>4645459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3164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5784524</v>
      </c>
      <c r="BO19" s="384"/>
      <c r="BP19" s="384"/>
      <c r="BQ19" s="384"/>
      <c r="BR19" s="384"/>
      <c r="BS19" s="384"/>
      <c r="BT19" s="384"/>
      <c r="BU19" s="385"/>
      <c r="BV19" s="383">
        <v>5720667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8718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6582875</v>
      </c>
      <c r="BO23" s="384"/>
      <c r="BP23" s="384"/>
      <c r="BQ23" s="384"/>
      <c r="BR23" s="384"/>
      <c r="BS23" s="384"/>
      <c r="BT23" s="384"/>
      <c r="BU23" s="385"/>
      <c r="BV23" s="383">
        <v>6917026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8200</v>
      </c>
      <c r="R24" s="360"/>
      <c r="S24" s="360"/>
      <c r="T24" s="360"/>
      <c r="U24" s="360"/>
      <c r="V24" s="361"/>
      <c r="W24" s="425"/>
      <c r="X24" s="416"/>
      <c r="Y24" s="417"/>
      <c r="Z24" s="356" t="s">
        <v>153</v>
      </c>
      <c r="AA24" s="357"/>
      <c r="AB24" s="357"/>
      <c r="AC24" s="357"/>
      <c r="AD24" s="357"/>
      <c r="AE24" s="357"/>
      <c r="AF24" s="357"/>
      <c r="AG24" s="358"/>
      <c r="AH24" s="359">
        <v>117</v>
      </c>
      <c r="AI24" s="360"/>
      <c r="AJ24" s="360"/>
      <c r="AK24" s="360"/>
      <c r="AL24" s="361"/>
      <c r="AM24" s="359">
        <v>361179</v>
      </c>
      <c r="AN24" s="360"/>
      <c r="AO24" s="360"/>
      <c r="AP24" s="360"/>
      <c r="AQ24" s="360"/>
      <c r="AR24" s="361"/>
      <c r="AS24" s="359">
        <v>3087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5720673</v>
      </c>
      <c r="BO24" s="384"/>
      <c r="BP24" s="384"/>
      <c r="BQ24" s="384"/>
      <c r="BR24" s="384"/>
      <c r="BS24" s="384"/>
      <c r="BT24" s="384"/>
      <c r="BU24" s="385"/>
      <c r="BV24" s="383">
        <v>6034310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6900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v>653741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6000</v>
      </c>
      <c r="R26" s="360"/>
      <c r="S26" s="360"/>
      <c r="T26" s="360"/>
      <c r="U26" s="360"/>
      <c r="V26" s="361"/>
      <c r="W26" s="425"/>
      <c r="X26" s="416"/>
      <c r="Y26" s="417"/>
      <c r="Z26" s="356" t="s">
        <v>159</v>
      </c>
      <c r="AA26" s="438"/>
      <c r="AB26" s="438"/>
      <c r="AC26" s="438"/>
      <c r="AD26" s="438"/>
      <c r="AE26" s="438"/>
      <c r="AF26" s="438"/>
      <c r="AG26" s="439"/>
      <c r="AH26" s="359">
        <v>6</v>
      </c>
      <c r="AI26" s="360"/>
      <c r="AJ26" s="360"/>
      <c r="AK26" s="360"/>
      <c r="AL26" s="361"/>
      <c r="AM26" s="359">
        <v>15606</v>
      </c>
      <c r="AN26" s="360"/>
      <c r="AO26" s="360"/>
      <c r="AP26" s="360"/>
      <c r="AQ26" s="360"/>
      <c r="AR26" s="361"/>
      <c r="AS26" s="359">
        <v>2601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3500</v>
      </c>
      <c r="R27" s="360"/>
      <c r="S27" s="360"/>
      <c r="T27" s="360"/>
      <c r="U27" s="360"/>
      <c r="V27" s="361"/>
      <c r="W27" s="425"/>
      <c r="X27" s="416"/>
      <c r="Y27" s="417"/>
      <c r="Z27" s="356" t="s">
        <v>162</v>
      </c>
      <c r="AA27" s="357"/>
      <c r="AB27" s="357"/>
      <c r="AC27" s="357"/>
      <c r="AD27" s="357"/>
      <c r="AE27" s="357"/>
      <c r="AF27" s="357"/>
      <c r="AG27" s="358"/>
      <c r="AH27" s="359">
        <v>18</v>
      </c>
      <c r="AI27" s="360"/>
      <c r="AJ27" s="360"/>
      <c r="AK27" s="360"/>
      <c r="AL27" s="361"/>
      <c r="AM27" s="359">
        <v>46638</v>
      </c>
      <c r="AN27" s="360"/>
      <c r="AO27" s="360"/>
      <c r="AP27" s="360"/>
      <c r="AQ27" s="360"/>
      <c r="AR27" s="361"/>
      <c r="AS27" s="359">
        <v>2591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333945</v>
      </c>
      <c r="BO27" s="387"/>
      <c r="BP27" s="387"/>
      <c r="BQ27" s="387"/>
      <c r="BR27" s="387"/>
      <c r="BS27" s="387"/>
      <c r="BT27" s="387"/>
      <c r="BU27" s="388"/>
      <c r="BV27" s="386">
        <v>332783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3000</v>
      </c>
      <c r="R28" s="360"/>
      <c r="S28" s="360"/>
      <c r="T28" s="360"/>
      <c r="U28" s="360"/>
      <c r="V28" s="361"/>
      <c r="W28" s="425"/>
      <c r="X28" s="416"/>
      <c r="Y28" s="417"/>
      <c r="Z28" s="356" t="s">
        <v>165</v>
      </c>
      <c r="AA28" s="357"/>
      <c r="AB28" s="357"/>
      <c r="AC28" s="357"/>
      <c r="AD28" s="357"/>
      <c r="AE28" s="357"/>
      <c r="AF28" s="357"/>
      <c r="AG28" s="358"/>
      <c r="AH28" s="359">
        <v>2</v>
      </c>
      <c r="AI28" s="360"/>
      <c r="AJ28" s="360"/>
      <c r="AK28" s="360"/>
      <c r="AL28" s="361"/>
      <c r="AM28" s="359" t="s">
        <v>166</v>
      </c>
      <c r="AN28" s="360"/>
      <c r="AO28" s="360"/>
      <c r="AP28" s="360"/>
      <c r="AQ28" s="360"/>
      <c r="AR28" s="361"/>
      <c r="AS28" s="359" t="s">
        <v>166</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2477003</v>
      </c>
      <c r="BO28" s="379"/>
      <c r="BP28" s="379"/>
      <c r="BQ28" s="379"/>
      <c r="BR28" s="379"/>
      <c r="BS28" s="379"/>
      <c r="BT28" s="379"/>
      <c r="BU28" s="380"/>
      <c r="BV28" s="378">
        <v>2339581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2700</v>
      </c>
      <c r="R29" s="360"/>
      <c r="S29" s="360"/>
      <c r="T29" s="360"/>
      <c r="U29" s="360"/>
      <c r="V29" s="361"/>
      <c r="W29" s="426"/>
      <c r="X29" s="427"/>
      <c r="Y29" s="428"/>
      <c r="Z29" s="356" t="s">
        <v>170</v>
      </c>
      <c r="AA29" s="357"/>
      <c r="AB29" s="357"/>
      <c r="AC29" s="357"/>
      <c r="AD29" s="357"/>
      <c r="AE29" s="357"/>
      <c r="AF29" s="357"/>
      <c r="AG29" s="358"/>
      <c r="AH29" s="359">
        <v>137</v>
      </c>
      <c r="AI29" s="360"/>
      <c r="AJ29" s="360"/>
      <c r="AK29" s="360"/>
      <c r="AL29" s="361"/>
      <c r="AM29" s="359">
        <v>411945</v>
      </c>
      <c r="AN29" s="360"/>
      <c r="AO29" s="360"/>
      <c r="AP29" s="360"/>
      <c r="AQ29" s="360"/>
      <c r="AR29" s="361"/>
      <c r="AS29" s="359">
        <v>3007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1352339</v>
      </c>
      <c r="BO29" s="384"/>
      <c r="BP29" s="384"/>
      <c r="BQ29" s="384"/>
      <c r="BR29" s="384"/>
      <c r="BS29" s="384"/>
      <c r="BT29" s="384"/>
      <c r="BU29" s="385"/>
      <c r="BV29" s="383">
        <v>1218948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96.6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1912942</v>
      </c>
      <c r="BO30" s="387"/>
      <c r="BP30" s="387"/>
      <c r="BQ30" s="387"/>
      <c r="BR30" s="387"/>
      <c r="BS30" s="387"/>
      <c r="BT30" s="387"/>
      <c r="BU30" s="388"/>
      <c r="BV30" s="386">
        <v>1924924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老人福祉施設三室園組合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王寺都市開発株式会社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墓地取得特別会計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奈良県葛城地区清掃事務組合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王寺土地開発公社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奈良県市町村総合事務組合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王寺地域振興株式会社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西和衛生試験センター組合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香芝王寺環境施設組合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奈良県広域消防組合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王寺周辺広域休日応急診療施設組合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静香苑環境施設組合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奈良県住宅新築資金等貸付金回収管理組合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奈良県後期高齢者医療広域連合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7" zoomScaleSheetLayoutView="100" workbookViewId="0">
      <selection activeCell="S43" sqref="S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10156</v>
      </c>
      <c r="J41" s="83">
        <v>9276</v>
      </c>
      <c r="K41" s="83">
        <v>8094</v>
      </c>
      <c r="L41" s="83">
        <v>7252</v>
      </c>
      <c r="M41" s="84">
        <v>6860</v>
      </c>
    </row>
    <row r="42" spans="2:13" ht="27.75" customHeight="1">
      <c r="B42" s="1171"/>
      <c r="C42" s="1172"/>
      <c r="D42" s="85"/>
      <c r="E42" s="1175" t="s">
        <v>26</v>
      </c>
      <c r="F42" s="1175"/>
      <c r="G42" s="1175"/>
      <c r="H42" s="1176"/>
      <c r="I42" s="86" t="s">
        <v>477</v>
      </c>
      <c r="J42" s="87" t="s">
        <v>477</v>
      </c>
      <c r="K42" s="87" t="s">
        <v>477</v>
      </c>
      <c r="L42" s="87" t="s">
        <v>477</v>
      </c>
      <c r="M42" s="88" t="s">
        <v>477</v>
      </c>
    </row>
    <row r="43" spans="2:13" ht="27.75" customHeight="1">
      <c r="B43" s="1171"/>
      <c r="C43" s="1172"/>
      <c r="D43" s="85"/>
      <c r="E43" s="1175" t="s">
        <v>27</v>
      </c>
      <c r="F43" s="1175"/>
      <c r="G43" s="1175"/>
      <c r="H43" s="1176"/>
      <c r="I43" s="86">
        <v>6857</v>
      </c>
      <c r="J43" s="87">
        <v>6444</v>
      </c>
      <c r="K43" s="87">
        <v>6076</v>
      </c>
      <c r="L43" s="87">
        <v>5667</v>
      </c>
      <c r="M43" s="88">
        <v>5467</v>
      </c>
    </row>
    <row r="44" spans="2:13" ht="27.75" customHeight="1">
      <c r="B44" s="1171"/>
      <c r="C44" s="1172"/>
      <c r="D44" s="85"/>
      <c r="E44" s="1175" t="s">
        <v>28</v>
      </c>
      <c r="F44" s="1175"/>
      <c r="G44" s="1175"/>
      <c r="H44" s="1176"/>
      <c r="I44" s="86">
        <v>1466</v>
      </c>
      <c r="J44" s="87">
        <v>1244</v>
      </c>
      <c r="K44" s="87">
        <v>1021</v>
      </c>
      <c r="L44" s="87">
        <v>861</v>
      </c>
      <c r="M44" s="88">
        <v>797</v>
      </c>
    </row>
    <row r="45" spans="2:13" ht="27.75" customHeight="1">
      <c r="B45" s="1171"/>
      <c r="C45" s="1172"/>
      <c r="D45" s="85"/>
      <c r="E45" s="1175" t="s">
        <v>29</v>
      </c>
      <c r="F45" s="1175"/>
      <c r="G45" s="1175"/>
      <c r="H45" s="1176"/>
      <c r="I45" s="86">
        <v>1346</v>
      </c>
      <c r="J45" s="87">
        <v>1397</v>
      </c>
      <c r="K45" s="87">
        <v>1398</v>
      </c>
      <c r="L45" s="87">
        <v>1344</v>
      </c>
      <c r="M45" s="88">
        <v>1191</v>
      </c>
    </row>
    <row r="46" spans="2:13" ht="27.75" customHeight="1">
      <c r="B46" s="1171"/>
      <c r="C46" s="1172"/>
      <c r="D46" s="85"/>
      <c r="E46" s="1175" t="s">
        <v>30</v>
      </c>
      <c r="F46" s="1175"/>
      <c r="G46" s="1175"/>
      <c r="H46" s="1176"/>
      <c r="I46" s="86" t="s">
        <v>477</v>
      </c>
      <c r="J46" s="87" t="s">
        <v>477</v>
      </c>
      <c r="K46" s="87" t="s">
        <v>477</v>
      </c>
      <c r="L46" s="87" t="s">
        <v>477</v>
      </c>
      <c r="M46" s="88">
        <v>539</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4781</v>
      </c>
      <c r="J49" s="87">
        <v>5168</v>
      </c>
      <c r="K49" s="87">
        <v>5030</v>
      </c>
      <c r="L49" s="87">
        <v>5402</v>
      </c>
      <c r="M49" s="88">
        <v>5692</v>
      </c>
    </row>
    <row r="50" spans="2:13" ht="27.75" customHeight="1">
      <c r="B50" s="1171"/>
      <c r="C50" s="1172"/>
      <c r="D50" s="85"/>
      <c r="E50" s="1175" t="s">
        <v>35</v>
      </c>
      <c r="F50" s="1175"/>
      <c r="G50" s="1175"/>
      <c r="H50" s="1176"/>
      <c r="I50" s="86">
        <v>3835</v>
      </c>
      <c r="J50" s="87">
        <v>3378</v>
      </c>
      <c r="K50" s="87">
        <v>3201</v>
      </c>
      <c r="L50" s="87">
        <v>2847</v>
      </c>
      <c r="M50" s="88">
        <v>3192</v>
      </c>
    </row>
    <row r="51" spans="2:13" ht="27.75" customHeight="1">
      <c r="B51" s="1173"/>
      <c r="C51" s="1174"/>
      <c r="D51" s="85"/>
      <c r="E51" s="1175" t="s">
        <v>36</v>
      </c>
      <c r="F51" s="1175"/>
      <c r="G51" s="1175"/>
      <c r="H51" s="1176"/>
      <c r="I51" s="86">
        <v>10635</v>
      </c>
      <c r="J51" s="87">
        <v>10377</v>
      </c>
      <c r="K51" s="87">
        <v>10106</v>
      </c>
      <c r="L51" s="87">
        <v>9907</v>
      </c>
      <c r="M51" s="88">
        <v>9759</v>
      </c>
    </row>
    <row r="52" spans="2:13" ht="27.75" customHeight="1" thickBot="1">
      <c r="B52" s="1177" t="s">
        <v>37</v>
      </c>
      <c r="C52" s="1178"/>
      <c r="D52" s="90"/>
      <c r="E52" s="1179" t="s">
        <v>38</v>
      </c>
      <c r="F52" s="1179"/>
      <c r="G52" s="1179"/>
      <c r="H52" s="1180"/>
      <c r="I52" s="91">
        <v>575</v>
      </c>
      <c r="J52" s="92">
        <v>-563</v>
      </c>
      <c r="K52" s="92">
        <v>-1748</v>
      </c>
      <c r="L52" s="92">
        <v>-3032</v>
      </c>
      <c r="M52" s="93">
        <v>-3791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11807</v>
      </c>
      <c r="E3" s="116"/>
      <c r="F3" s="117">
        <v>49426</v>
      </c>
      <c r="G3" s="118"/>
      <c r="H3" s="119"/>
    </row>
    <row r="4" spans="1:8">
      <c r="A4" s="120"/>
      <c r="B4" s="121"/>
      <c r="C4" s="122"/>
      <c r="D4" s="123">
        <v>5319</v>
      </c>
      <c r="E4" s="124"/>
      <c r="F4" s="125">
        <v>26568</v>
      </c>
      <c r="G4" s="126"/>
      <c r="H4" s="127"/>
    </row>
    <row r="5" spans="1:8">
      <c r="A5" s="108" t="s">
        <v>510</v>
      </c>
      <c r="B5" s="113"/>
      <c r="C5" s="114"/>
      <c r="D5" s="115">
        <v>9710</v>
      </c>
      <c r="E5" s="116"/>
      <c r="F5" s="117">
        <v>42839</v>
      </c>
      <c r="G5" s="118"/>
      <c r="H5" s="119"/>
    </row>
    <row r="6" spans="1:8">
      <c r="A6" s="120"/>
      <c r="B6" s="121"/>
      <c r="C6" s="122"/>
      <c r="D6" s="123">
        <v>3626</v>
      </c>
      <c r="E6" s="124"/>
      <c r="F6" s="125">
        <v>22027</v>
      </c>
      <c r="G6" s="126"/>
      <c r="H6" s="127"/>
    </row>
    <row r="7" spans="1:8">
      <c r="A7" s="108" t="s">
        <v>511</v>
      </c>
      <c r="B7" s="113"/>
      <c r="C7" s="114"/>
      <c r="D7" s="115">
        <v>3495</v>
      </c>
      <c r="E7" s="116"/>
      <c r="F7" s="117">
        <v>46819</v>
      </c>
      <c r="G7" s="118"/>
      <c r="H7" s="119"/>
    </row>
    <row r="8" spans="1:8">
      <c r="A8" s="120"/>
      <c r="B8" s="121"/>
      <c r="C8" s="122"/>
      <c r="D8" s="123">
        <v>2727</v>
      </c>
      <c r="E8" s="124"/>
      <c r="F8" s="125">
        <v>24121</v>
      </c>
      <c r="G8" s="126"/>
      <c r="H8" s="127"/>
    </row>
    <row r="9" spans="1:8">
      <c r="A9" s="108" t="s">
        <v>512</v>
      </c>
      <c r="B9" s="113"/>
      <c r="C9" s="114"/>
      <c r="D9" s="115">
        <v>7438</v>
      </c>
      <c r="E9" s="116"/>
      <c r="F9" s="117">
        <v>53270</v>
      </c>
      <c r="G9" s="118"/>
      <c r="H9" s="119"/>
    </row>
    <row r="10" spans="1:8">
      <c r="A10" s="120"/>
      <c r="B10" s="121"/>
      <c r="C10" s="122"/>
      <c r="D10" s="123">
        <v>6123</v>
      </c>
      <c r="E10" s="124"/>
      <c r="F10" s="125">
        <v>24316</v>
      </c>
      <c r="G10" s="126"/>
      <c r="H10" s="127"/>
    </row>
    <row r="11" spans="1:8">
      <c r="A11" s="108" t="s">
        <v>513</v>
      </c>
      <c r="B11" s="113"/>
      <c r="C11" s="114"/>
      <c r="D11" s="115">
        <v>23575</v>
      </c>
      <c r="E11" s="116"/>
      <c r="F11" s="117">
        <v>53292</v>
      </c>
      <c r="G11" s="118"/>
      <c r="H11" s="119"/>
    </row>
    <row r="12" spans="1:8">
      <c r="A12" s="120"/>
      <c r="B12" s="121"/>
      <c r="C12" s="128"/>
      <c r="D12" s="123">
        <v>15237</v>
      </c>
      <c r="E12" s="124"/>
      <c r="F12" s="125">
        <v>28900</v>
      </c>
      <c r="G12" s="126"/>
      <c r="H12" s="127"/>
    </row>
    <row r="13" spans="1:8">
      <c r="A13" s="108"/>
      <c r="B13" s="113"/>
      <c r="C13" s="129"/>
      <c r="D13" s="130">
        <v>11205</v>
      </c>
      <c r="E13" s="131"/>
      <c r="F13" s="132">
        <v>49129</v>
      </c>
      <c r="G13" s="133"/>
      <c r="H13" s="119"/>
    </row>
    <row r="14" spans="1:8">
      <c r="A14" s="120"/>
      <c r="B14" s="121"/>
      <c r="C14" s="122"/>
      <c r="D14" s="123">
        <v>6606</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3.3</v>
      </c>
      <c r="C19" s="134">
        <f>ROUND(VALUE(SUBSTITUTE(実質収支比率等に係る経年分析!G$48,"▲","-")),2)</f>
        <v>1.93</v>
      </c>
      <c r="D19" s="134">
        <f>ROUND(VALUE(SUBSTITUTE(実質収支比率等に係る経年分析!H$48,"▲","-")),2)</f>
        <v>2.08</v>
      </c>
      <c r="E19" s="134">
        <f>ROUND(VALUE(SUBSTITUTE(実質収支比率等に係る経年分析!I$48,"▲","-")),2)</f>
        <v>4.9800000000000004</v>
      </c>
      <c r="F19" s="134">
        <f>ROUND(VALUE(SUBSTITUTE(実質収支比率等に係る経年分析!J$48,"▲","-")),2)</f>
        <v>5.14</v>
      </c>
    </row>
    <row r="20" spans="1:11">
      <c r="A20" s="134" t="s">
        <v>43</v>
      </c>
      <c r="B20" s="134">
        <f>ROUND(VALUE(SUBSTITUTE(実質収支比率等に係る経年分析!F$47,"▲","-")),2)</f>
        <v>39.659999999999997</v>
      </c>
      <c r="C20" s="134">
        <f>ROUND(VALUE(SUBSTITUTE(実質収支比率等に係る経年分析!G$47,"▲","-")),2)</f>
        <v>40.79</v>
      </c>
      <c r="D20" s="134">
        <f>ROUND(VALUE(SUBSTITUTE(実質収支比率等に係る経年分析!H$47,"▲","-")),2)</f>
        <v>41.3</v>
      </c>
      <c r="E20" s="134">
        <f>ROUND(VALUE(SUBSTITUTE(実質収支比率等に係る経年分析!I$47,"▲","-")),2)</f>
        <v>46.75</v>
      </c>
      <c r="F20" s="134">
        <f>ROUND(VALUE(SUBSTITUTE(実質収支比率等に係る経年分析!J$47,"▲","-")),2)</f>
        <v>48.98</v>
      </c>
    </row>
    <row r="21" spans="1:11">
      <c r="A21" s="134" t="s">
        <v>44</v>
      </c>
      <c r="B21" s="134">
        <f>IF(ISNUMBER(VALUE(SUBSTITUTE(実質収支比率等に係る経年分析!F$49,"▲","-"))),ROUND(VALUE(SUBSTITUTE(実質収支比率等に係る経年分析!F$49,"▲","-")),2),NA())</f>
        <v>7.69</v>
      </c>
      <c r="C21" s="134">
        <f>IF(ISNUMBER(VALUE(SUBSTITUTE(実質収支比率等に係る経年分析!G$49,"▲","-"))),ROUND(VALUE(SUBSTITUTE(実質収支比率等に係る経年分析!G$49,"▲","-")),2),NA())</f>
        <v>2.91</v>
      </c>
      <c r="D21" s="134">
        <f>IF(ISNUMBER(VALUE(SUBSTITUTE(実質収支比率等に係る経年分析!H$49,"▲","-"))),ROUND(VALUE(SUBSTITUTE(実質収支比率等に係る経年分析!H$49,"▲","-")),2),NA())</f>
        <v>12.32</v>
      </c>
      <c r="E21" s="134">
        <f>IF(ISNUMBER(VALUE(SUBSTITUTE(実質収支比率等に係る経年分析!I$49,"▲","-"))),ROUND(VALUE(SUBSTITUTE(実質収支比率等に係る経年分析!I$49,"▲","-")),2),NA())</f>
        <v>12</v>
      </c>
      <c r="F21" s="134">
        <f>IF(ISNUMBER(VALUE(SUBSTITUTE(実質収支比率等に係る経年分析!J$49,"▲","-"))),ROUND(VALUE(SUBSTITUTE(実質収支比率等に係る経年分析!J$49,"▲","-")),2),NA())</f>
        <v>5.25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墓地取得特別会計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19.739999999999998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28.37</v>
      </c>
    </row>
    <row r="36" spans="1:16">
      <c r="A36" s="135" t="str">
        <f>IF(連結実質赤字比率に係る赤字・黒字の構成分析!C$34="",NA(),連結実質赤字比率に係る赤字・黒字の構成分析!C$34)</f>
        <v>介護保険特別会計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0.02</v>
      </c>
      <c r="F36" s="135">
        <f>IF(ROUND(VALUE(SUBSTITUTE(連結実質赤字比率に係る赤字・黒字の構成分析!H$34,"▲", "-")), 2) &lt; 0, ABS(ROUND(VALUE(SUBSTITUTE(連結実質赤字比率に係る赤字・黒字の構成分析!H$34,"▲", "-")), 2)), NA())</f>
        <v>0.23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0.08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0.16</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1283</v>
      </c>
      <c r="E42" s="136"/>
      <c r="F42" s="136"/>
      <c r="G42" s="136">
        <f>'実質公債費比率（分子）の構造'!L$52</f>
        <v>1234</v>
      </c>
      <c r="H42" s="136"/>
      <c r="I42" s="136"/>
      <c r="J42" s="136">
        <f>'実質公債費比率（分子）の構造'!M$52</f>
        <v>1209</v>
      </c>
      <c r="K42" s="136"/>
      <c r="L42" s="136"/>
      <c r="M42" s="136">
        <f>'実質公債費比率（分子）の構造'!N$52</f>
        <v>1155</v>
      </c>
      <c r="N42" s="136"/>
      <c r="O42" s="136"/>
      <c r="P42" s="136">
        <f>'実質公債費比率（分子）の構造'!O$52</f>
        <v>1187</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222</v>
      </c>
      <c r="C45" s="136"/>
      <c r="D45" s="136"/>
      <c r="E45" s="136">
        <f>'実質公債費比率（分子）の構造'!L$49</f>
        <v>218</v>
      </c>
      <c r="F45" s="136"/>
      <c r="G45" s="136"/>
      <c r="H45" s="136">
        <f>'実質公債費比率（分子）の構造'!M$49</f>
        <v>218</v>
      </c>
      <c r="I45" s="136"/>
      <c r="J45" s="136"/>
      <c r="K45" s="136">
        <f>'実質公債費比率（分子）の構造'!N$49</f>
        <v>159</v>
      </c>
      <c r="L45" s="136"/>
      <c r="M45" s="136"/>
      <c r="N45" s="136">
        <f>'実質公債費比率（分子）の構造'!O$49</f>
        <v>148</v>
      </c>
      <c r="O45" s="136"/>
      <c r="P45" s="136"/>
    </row>
    <row r="46" spans="1:16">
      <c r="A46" s="136" t="s">
        <v>55</v>
      </c>
      <c r="B46" s="136">
        <f>'実質公債費比率（分子）の構造'!K$48</f>
        <v>402</v>
      </c>
      <c r="C46" s="136"/>
      <c r="D46" s="136"/>
      <c r="E46" s="136">
        <f>'実質公債費比率（分子）の構造'!L$48</f>
        <v>362</v>
      </c>
      <c r="F46" s="136"/>
      <c r="G46" s="136"/>
      <c r="H46" s="136">
        <f>'実質公債費比率（分子）の構造'!M$48</f>
        <v>366</v>
      </c>
      <c r="I46" s="136"/>
      <c r="J46" s="136"/>
      <c r="K46" s="136">
        <f>'実質公債費比率（分子）の構造'!N$48</f>
        <v>365</v>
      </c>
      <c r="L46" s="136"/>
      <c r="M46" s="136"/>
      <c r="N46" s="136">
        <f>'実質公債費比率（分子）の構造'!O$48</f>
        <v>372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1288</v>
      </c>
      <c r="C49" s="136"/>
      <c r="D49" s="136"/>
      <c r="E49" s="136">
        <f>'実質公債費比率（分子）の構造'!L$45</f>
        <v>1178</v>
      </c>
      <c r="F49" s="136"/>
      <c r="G49" s="136"/>
      <c r="H49" s="136">
        <f>'実質公債費比率（分子）の構造'!M$45</f>
        <v>1080</v>
      </c>
      <c r="I49" s="136"/>
      <c r="J49" s="136"/>
      <c r="K49" s="136">
        <f>'実質公債費比率（分子）の構造'!N$45</f>
        <v>984</v>
      </c>
      <c r="L49" s="136"/>
      <c r="M49" s="136"/>
      <c r="N49" s="136">
        <f>'実質公債費比率（分子）の構造'!O$45</f>
        <v>857</v>
      </c>
      <c r="O49" s="136"/>
      <c r="P49" s="136"/>
    </row>
    <row r="50" spans="1:16">
      <c r="A50" s="136" t="s">
        <v>59</v>
      </c>
      <c r="B50" s="136" t="e">
        <f>NA()</f>
        <v>#N/A</v>
      </c>
      <c r="C50" s="136">
        <f>IF(ISNUMBER('実質公債費比率（分子）の構造'!K$53),'実質公債費比率（分子）の構造'!K$53,NA())</f>
        <v>629</v>
      </c>
      <c r="D50" s="136" t="e">
        <f>NA()</f>
        <v>#N/A</v>
      </c>
      <c r="E50" s="136" t="e">
        <f>NA()</f>
        <v>#N/A</v>
      </c>
      <c r="F50" s="136">
        <f>IF(ISNUMBER('実質公債費比率（分子）の構造'!L$53),'実質公債費比率（分子）の構造'!L$53,NA())</f>
        <v>524</v>
      </c>
      <c r="G50" s="136" t="e">
        <f>NA()</f>
        <v>#N/A</v>
      </c>
      <c r="H50" s="136" t="e">
        <f>NA()</f>
        <v>#N/A</v>
      </c>
      <c r="I50" s="136">
        <f>IF(ISNUMBER('実質公債費比率（分子）の構造'!M$53),'実質公債費比率（分子）の構造'!M$53,NA())</f>
        <v>455</v>
      </c>
      <c r="J50" s="136" t="e">
        <f>NA()</f>
        <v>#N/A</v>
      </c>
      <c r="K50" s="136" t="e">
        <f>NA()</f>
        <v>#N/A</v>
      </c>
      <c r="L50" s="136">
        <f>IF(ISNUMBER('実質公債費比率（分子）の構造'!N$53),'実質公債費比率（分子）の構造'!N$53,NA())</f>
        <v>353</v>
      </c>
      <c r="M50" s="136" t="e">
        <f>NA()</f>
        <v>#N/A</v>
      </c>
      <c r="N50" s="136" t="e">
        <f>NA()</f>
        <v>#N/A</v>
      </c>
      <c r="O50" s="136">
        <f>IF(ISNUMBER('実質公債費比率（分子）の構造'!O$53),'実質公債費比率（分子）の構造'!O$53,NA())</f>
        <v>190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10635</v>
      </c>
      <c r="E56" s="135"/>
      <c r="F56" s="135"/>
      <c r="G56" s="135">
        <f>'将来負担比率（分子）の構造'!J$51</f>
        <v>10377</v>
      </c>
      <c r="H56" s="135"/>
      <c r="I56" s="135"/>
      <c r="J56" s="135">
        <f>'将来負担比率（分子）の構造'!K$51</f>
        <v>10106</v>
      </c>
      <c r="K56" s="135"/>
      <c r="L56" s="135"/>
      <c r="M56" s="135">
        <f>'将来負担比率（分子）の構造'!L$51</f>
        <v>9907</v>
      </c>
      <c r="N56" s="135"/>
      <c r="O56" s="135"/>
      <c r="P56" s="135">
        <f>'将来負担比率（分子）の構造'!M$51</f>
        <v>9759</v>
      </c>
    </row>
    <row r="57" spans="1:16">
      <c r="A57" s="135" t="s">
        <v>35</v>
      </c>
      <c r="B57" s="135"/>
      <c r="C57" s="135"/>
      <c r="D57" s="135">
        <f>'将来負担比率（分子）の構造'!I$50</f>
        <v>3835</v>
      </c>
      <c r="E57" s="135"/>
      <c r="F57" s="135"/>
      <c r="G57" s="135">
        <f>'将来負担比率（分子）の構造'!J$50</f>
        <v>3378</v>
      </c>
      <c r="H57" s="135"/>
      <c r="I57" s="135"/>
      <c r="J57" s="135">
        <f>'将来負担比率（分子）の構造'!K$50</f>
        <v>3201</v>
      </c>
      <c r="K57" s="135"/>
      <c r="L57" s="135"/>
      <c r="M57" s="135">
        <f>'将来負担比率（分子）の構造'!L$50</f>
        <v>2847</v>
      </c>
      <c r="N57" s="135"/>
      <c r="O57" s="135"/>
      <c r="P57" s="135">
        <f>'将来負担比率（分子）の構造'!M$50</f>
        <v>3192</v>
      </c>
    </row>
    <row r="58" spans="1:16">
      <c r="A58" s="135" t="s">
        <v>34</v>
      </c>
      <c r="B58" s="135"/>
      <c r="C58" s="135"/>
      <c r="D58" s="135">
        <f>'将来負担比率（分子）の構造'!I$49</f>
        <v>4781</v>
      </c>
      <c r="E58" s="135"/>
      <c r="F58" s="135"/>
      <c r="G58" s="135">
        <f>'将来負担比率（分子）の構造'!J$49</f>
        <v>5168</v>
      </c>
      <c r="H58" s="135"/>
      <c r="I58" s="135"/>
      <c r="J58" s="135">
        <f>'将来負担比率（分子）の構造'!K$49</f>
        <v>5030</v>
      </c>
      <c r="K58" s="135"/>
      <c r="L58" s="135"/>
      <c r="M58" s="135">
        <f>'将来負担比率（分子）の構造'!L$49</f>
        <v>5402</v>
      </c>
      <c r="N58" s="135"/>
      <c r="O58" s="135"/>
      <c r="P58" s="135">
        <f>'将来負担比率（分子）の構造'!M$49</f>
        <v>5692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539</v>
      </c>
      <c r="O61" s="135"/>
      <c r="P61" s="135"/>
    </row>
    <row r="62" spans="1:16">
      <c r="A62" s="135" t="s">
        <v>29</v>
      </c>
      <c r="B62" s="135">
        <f>'将来負担比率（分子）の構造'!I$45</f>
        <v>1346</v>
      </c>
      <c r="C62" s="135"/>
      <c r="D62" s="135"/>
      <c r="E62" s="135">
        <f>'将来負担比率（分子）の構造'!J$45</f>
        <v>1397</v>
      </c>
      <c r="F62" s="135"/>
      <c r="G62" s="135"/>
      <c r="H62" s="135">
        <f>'将来負担比率（分子）の構造'!K$45</f>
        <v>1398</v>
      </c>
      <c r="I62" s="135"/>
      <c r="J62" s="135"/>
      <c r="K62" s="135">
        <f>'将来負担比率（分子）の構造'!L$45</f>
        <v>1344</v>
      </c>
      <c r="L62" s="135"/>
      <c r="M62" s="135"/>
      <c r="N62" s="135">
        <f>'将来負担比率（分子）の構造'!M$45</f>
        <v>1191</v>
      </c>
      <c r="O62" s="135"/>
      <c r="P62" s="135"/>
    </row>
    <row r="63" spans="1:16">
      <c r="A63" s="135" t="s">
        <v>28</v>
      </c>
      <c r="B63" s="135">
        <f>'将来負担比率（分子）の構造'!I$44</f>
        <v>1466</v>
      </c>
      <c r="C63" s="135"/>
      <c r="D63" s="135"/>
      <c r="E63" s="135">
        <f>'将来負担比率（分子）の構造'!J$44</f>
        <v>1244</v>
      </c>
      <c r="F63" s="135"/>
      <c r="G63" s="135"/>
      <c r="H63" s="135">
        <f>'将来負担比率（分子）の構造'!K$44</f>
        <v>1021</v>
      </c>
      <c r="I63" s="135"/>
      <c r="J63" s="135"/>
      <c r="K63" s="135">
        <f>'将来負担比率（分子）の構造'!L$44</f>
        <v>861</v>
      </c>
      <c r="L63" s="135"/>
      <c r="M63" s="135"/>
      <c r="N63" s="135">
        <f>'将来負担比率（分子）の構造'!M$44</f>
        <v>797</v>
      </c>
      <c r="O63" s="135"/>
      <c r="P63" s="135"/>
    </row>
    <row r="64" spans="1:16">
      <c r="A64" s="135" t="s">
        <v>27</v>
      </c>
      <c r="B64" s="135">
        <f>'将来負担比率（分子）の構造'!I$43</f>
        <v>6857</v>
      </c>
      <c r="C64" s="135"/>
      <c r="D64" s="135"/>
      <c r="E64" s="135">
        <f>'将来負担比率（分子）の構造'!J$43</f>
        <v>6444</v>
      </c>
      <c r="F64" s="135"/>
      <c r="G64" s="135"/>
      <c r="H64" s="135">
        <f>'将来負担比率（分子）の構造'!K$43</f>
        <v>6076</v>
      </c>
      <c r="I64" s="135"/>
      <c r="J64" s="135"/>
      <c r="K64" s="135">
        <f>'将来負担比率（分子）の構造'!L$43</f>
        <v>5667</v>
      </c>
      <c r="L64" s="135"/>
      <c r="M64" s="135"/>
      <c r="N64" s="135">
        <f>'将来負担比率（分子）の構造'!M$43</f>
        <v>5467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10156</v>
      </c>
      <c r="C66" s="135"/>
      <c r="D66" s="135"/>
      <c r="E66" s="135">
        <f>'将来負担比率（分子）の構造'!J$41</f>
        <v>9276</v>
      </c>
      <c r="F66" s="135"/>
      <c r="G66" s="135"/>
      <c r="H66" s="135">
        <f>'将来負担比率（分子）の構造'!K$41</f>
        <v>8094</v>
      </c>
      <c r="I66" s="135"/>
      <c r="J66" s="135"/>
      <c r="K66" s="135">
        <f>'将来負担比率（分子）の構造'!L$41</f>
        <v>7252</v>
      </c>
      <c r="L66" s="135"/>
      <c r="M66" s="135"/>
      <c r="N66" s="135">
        <f>'将来負担比率（分子）の構造'!M$41</f>
        <v>6860</v>
      </c>
      <c r="O66" s="135"/>
      <c r="P66" s="135"/>
    </row>
    <row r="67" spans="1:16">
      <c r="A67" s="135" t="s">
        <v>63</v>
      </c>
      <c r="B67" s="135" t="e">
        <f>NA()</f>
        <v>#N/A</v>
      </c>
      <c r="C67" s="135">
        <f>IF(ISNUMBER('将来負担比率（分子）の構造'!I$52), IF('将来負担比率（分子）の構造'!I$52 &lt; 0, 0, '将来負担比率（分子）の構造'!I$52), NA())</f>
        <v>575</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3026031</v>
      </c>
      <c r="S5" s="639"/>
      <c r="T5" s="639"/>
      <c r="U5" s="639"/>
      <c r="V5" s="639"/>
      <c r="W5" s="639"/>
      <c r="X5" s="639"/>
      <c r="Y5" s="686"/>
      <c r="Z5" s="699">
        <v>39.6</v>
      </c>
      <c r="AA5" s="699"/>
      <c r="AB5" s="699"/>
      <c r="AC5" s="699"/>
      <c r="AD5" s="700">
        <v>2869203</v>
      </c>
      <c r="AE5" s="700"/>
      <c r="AF5" s="700"/>
      <c r="AG5" s="700"/>
      <c r="AH5" s="700"/>
      <c r="AI5" s="700"/>
      <c r="AJ5" s="700"/>
      <c r="AK5" s="700"/>
      <c r="AL5" s="687">
        <v>60.3</v>
      </c>
      <c r="AM5" s="656"/>
      <c r="AN5" s="656"/>
      <c r="AO5" s="688"/>
      <c r="AP5" s="675" t="s">
        <v>208</v>
      </c>
      <c r="AQ5" s="676"/>
      <c r="AR5" s="676"/>
      <c r="AS5" s="676"/>
      <c r="AT5" s="676"/>
      <c r="AU5" s="676"/>
      <c r="AV5" s="676"/>
      <c r="AW5" s="676"/>
      <c r="AX5" s="676"/>
      <c r="AY5" s="676"/>
      <c r="AZ5" s="676"/>
      <c r="BA5" s="676"/>
      <c r="BB5" s="676"/>
      <c r="BC5" s="676"/>
      <c r="BD5" s="676"/>
      <c r="BE5" s="676"/>
      <c r="BF5" s="677"/>
      <c r="BG5" s="588">
        <v>2869203</v>
      </c>
      <c r="BH5" s="589"/>
      <c r="BI5" s="589"/>
      <c r="BJ5" s="589"/>
      <c r="BK5" s="589"/>
      <c r="BL5" s="589"/>
      <c r="BM5" s="589"/>
      <c r="BN5" s="590"/>
      <c r="BO5" s="641">
        <v>94.8</v>
      </c>
      <c r="BP5" s="641"/>
      <c r="BQ5" s="641"/>
      <c r="BR5" s="641"/>
      <c r="BS5" s="642">
        <v>26656</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49420</v>
      </c>
      <c r="S6" s="589"/>
      <c r="T6" s="589"/>
      <c r="U6" s="589"/>
      <c r="V6" s="589"/>
      <c r="W6" s="589"/>
      <c r="X6" s="589"/>
      <c r="Y6" s="590"/>
      <c r="Z6" s="641">
        <v>0.6</v>
      </c>
      <c r="AA6" s="641"/>
      <c r="AB6" s="641"/>
      <c r="AC6" s="641"/>
      <c r="AD6" s="642">
        <v>49420</v>
      </c>
      <c r="AE6" s="642"/>
      <c r="AF6" s="642"/>
      <c r="AG6" s="642"/>
      <c r="AH6" s="642"/>
      <c r="AI6" s="642"/>
      <c r="AJ6" s="642"/>
      <c r="AK6" s="642"/>
      <c r="AL6" s="611">
        <v>1</v>
      </c>
      <c r="AM6" s="643"/>
      <c r="AN6" s="643"/>
      <c r="AO6" s="644"/>
      <c r="AP6" s="585" t="s">
        <v>213</v>
      </c>
      <c r="AQ6" s="586"/>
      <c r="AR6" s="586"/>
      <c r="AS6" s="586"/>
      <c r="AT6" s="586"/>
      <c r="AU6" s="586"/>
      <c r="AV6" s="586"/>
      <c r="AW6" s="586"/>
      <c r="AX6" s="586"/>
      <c r="AY6" s="586"/>
      <c r="AZ6" s="586"/>
      <c r="BA6" s="586"/>
      <c r="BB6" s="586"/>
      <c r="BC6" s="586"/>
      <c r="BD6" s="586"/>
      <c r="BE6" s="586"/>
      <c r="BF6" s="587"/>
      <c r="BG6" s="588">
        <v>2869203</v>
      </c>
      <c r="BH6" s="589"/>
      <c r="BI6" s="589"/>
      <c r="BJ6" s="589"/>
      <c r="BK6" s="589"/>
      <c r="BL6" s="589"/>
      <c r="BM6" s="589"/>
      <c r="BN6" s="590"/>
      <c r="BO6" s="641">
        <v>94.8</v>
      </c>
      <c r="BP6" s="641"/>
      <c r="BQ6" s="641"/>
      <c r="BR6" s="641"/>
      <c r="BS6" s="642">
        <v>26656</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130049</v>
      </c>
      <c r="CS6" s="589"/>
      <c r="CT6" s="589"/>
      <c r="CU6" s="589"/>
      <c r="CV6" s="589"/>
      <c r="CW6" s="589"/>
      <c r="CX6" s="589"/>
      <c r="CY6" s="590"/>
      <c r="CZ6" s="641">
        <v>1.8</v>
      </c>
      <c r="DA6" s="641"/>
      <c r="DB6" s="641"/>
      <c r="DC6" s="641"/>
      <c r="DD6" s="594">
        <v>15509</v>
      </c>
      <c r="DE6" s="589"/>
      <c r="DF6" s="589"/>
      <c r="DG6" s="589"/>
      <c r="DH6" s="589"/>
      <c r="DI6" s="589"/>
      <c r="DJ6" s="589"/>
      <c r="DK6" s="589"/>
      <c r="DL6" s="589"/>
      <c r="DM6" s="589"/>
      <c r="DN6" s="589"/>
      <c r="DO6" s="589"/>
      <c r="DP6" s="590"/>
      <c r="DQ6" s="594">
        <v>130049</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10739</v>
      </c>
      <c r="S7" s="589"/>
      <c r="T7" s="589"/>
      <c r="U7" s="589"/>
      <c r="V7" s="589"/>
      <c r="W7" s="589"/>
      <c r="X7" s="589"/>
      <c r="Y7" s="590"/>
      <c r="Z7" s="641">
        <v>0.1</v>
      </c>
      <c r="AA7" s="641"/>
      <c r="AB7" s="641"/>
      <c r="AC7" s="641"/>
      <c r="AD7" s="642">
        <v>10739</v>
      </c>
      <c r="AE7" s="642"/>
      <c r="AF7" s="642"/>
      <c r="AG7" s="642"/>
      <c r="AH7" s="642"/>
      <c r="AI7" s="642"/>
      <c r="AJ7" s="642"/>
      <c r="AK7" s="642"/>
      <c r="AL7" s="611">
        <v>0.2</v>
      </c>
      <c r="AM7" s="643"/>
      <c r="AN7" s="643"/>
      <c r="AO7" s="644"/>
      <c r="AP7" s="585" t="s">
        <v>216</v>
      </c>
      <c r="AQ7" s="586"/>
      <c r="AR7" s="586"/>
      <c r="AS7" s="586"/>
      <c r="AT7" s="586"/>
      <c r="AU7" s="586"/>
      <c r="AV7" s="586"/>
      <c r="AW7" s="586"/>
      <c r="AX7" s="586"/>
      <c r="AY7" s="586"/>
      <c r="AZ7" s="586"/>
      <c r="BA7" s="586"/>
      <c r="BB7" s="586"/>
      <c r="BC7" s="586"/>
      <c r="BD7" s="586"/>
      <c r="BE7" s="586"/>
      <c r="BF7" s="587"/>
      <c r="BG7" s="588">
        <v>1612104</v>
      </c>
      <c r="BH7" s="589"/>
      <c r="BI7" s="589"/>
      <c r="BJ7" s="589"/>
      <c r="BK7" s="589"/>
      <c r="BL7" s="589"/>
      <c r="BM7" s="589"/>
      <c r="BN7" s="590"/>
      <c r="BO7" s="641">
        <v>53.3</v>
      </c>
      <c r="BP7" s="641"/>
      <c r="BQ7" s="641"/>
      <c r="BR7" s="641"/>
      <c r="BS7" s="642">
        <v>26656</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1240707</v>
      </c>
      <c r="CS7" s="589"/>
      <c r="CT7" s="589"/>
      <c r="CU7" s="589"/>
      <c r="CV7" s="589"/>
      <c r="CW7" s="589"/>
      <c r="CX7" s="589"/>
      <c r="CY7" s="590"/>
      <c r="CZ7" s="641">
        <v>16.899999999999999</v>
      </c>
      <c r="DA7" s="641"/>
      <c r="DB7" s="641"/>
      <c r="DC7" s="641"/>
      <c r="DD7" s="594">
        <v>206063</v>
      </c>
      <c r="DE7" s="589"/>
      <c r="DF7" s="589"/>
      <c r="DG7" s="589"/>
      <c r="DH7" s="589"/>
      <c r="DI7" s="589"/>
      <c r="DJ7" s="589"/>
      <c r="DK7" s="589"/>
      <c r="DL7" s="589"/>
      <c r="DM7" s="589"/>
      <c r="DN7" s="589"/>
      <c r="DO7" s="589"/>
      <c r="DP7" s="590"/>
      <c r="DQ7" s="594">
        <v>895491</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47664</v>
      </c>
      <c r="S8" s="589"/>
      <c r="T8" s="589"/>
      <c r="U8" s="589"/>
      <c r="V8" s="589"/>
      <c r="W8" s="589"/>
      <c r="X8" s="589"/>
      <c r="Y8" s="590"/>
      <c r="Z8" s="641">
        <v>0.6</v>
      </c>
      <c r="AA8" s="641"/>
      <c r="AB8" s="641"/>
      <c r="AC8" s="641"/>
      <c r="AD8" s="642">
        <v>47664</v>
      </c>
      <c r="AE8" s="642"/>
      <c r="AF8" s="642"/>
      <c r="AG8" s="642"/>
      <c r="AH8" s="642"/>
      <c r="AI8" s="642"/>
      <c r="AJ8" s="642"/>
      <c r="AK8" s="642"/>
      <c r="AL8" s="611">
        <v>1</v>
      </c>
      <c r="AM8" s="643"/>
      <c r="AN8" s="643"/>
      <c r="AO8" s="644"/>
      <c r="AP8" s="585" t="s">
        <v>219</v>
      </c>
      <c r="AQ8" s="586"/>
      <c r="AR8" s="586"/>
      <c r="AS8" s="586"/>
      <c r="AT8" s="586"/>
      <c r="AU8" s="586"/>
      <c r="AV8" s="586"/>
      <c r="AW8" s="586"/>
      <c r="AX8" s="586"/>
      <c r="AY8" s="586"/>
      <c r="AZ8" s="586"/>
      <c r="BA8" s="586"/>
      <c r="BB8" s="586"/>
      <c r="BC8" s="586"/>
      <c r="BD8" s="586"/>
      <c r="BE8" s="586"/>
      <c r="BF8" s="587"/>
      <c r="BG8" s="588">
        <v>37800</v>
      </c>
      <c r="BH8" s="589"/>
      <c r="BI8" s="589"/>
      <c r="BJ8" s="589"/>
      <c r="BK8" s="589"/>
      <c r="BL8" s="589"/>
      <c r="BM8" s="589"/>
      <c r="BN8" s="590"/>
      <c r="BO8" s="641">
        <v>1.2</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2215315</v>
      </c>
      <c r="CS8" s="589"/>
      <c r="CT8" s="589"/>
      <c r="CU8" s="589"/>
      <c r="CV8" s="589"/>
      <c r="CW8" s="589"/>
      <c r="CX8" s="589"/>
      <c r="CY8" s="590"/>
      <c r="CZ8" s="641">
        <v>30.2</v>
      </c>
      <c r="DA8" s="641"/>
      <c r="DB8" s="641"/>
      <c r="DC8" s="641"/>
      <c r="DD8" s="594">
        <v>178</v>
      </c>
      <c r="DE8" s="589"/>
      <c r="DF8" s="589"/>
      <c r="DG8" s="589"/>
      <c r="DH8" s="589"/>
      <c r="DI8" s="589"/>
      <c r="DJ8" s="589"/>
      <c r="DK8" s="589"/>
      <c r="DL8" s="589"/>
      <c r="DM8" s="589"/>
      <c r="DN8" s="589"/>
      <c r="DO8" s="589"/>
      <c r="DP8" s="590"/>
      <c r="DQ8" s="594">
        <v>1120455</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25936</v>
      </c>
      <c r="S9" s="589"/>
      <c r="T9" s="589"/>
      <c r="U9" s="589"/>
      <c r="V9" s="589"/>
      <c r="W9" s="589"/>
      <c r="X9" s="589"/>
      <c r="Y9" s="590"/>
      <c r="Z9" s="641">
        <v>0.3</v>
      </c>
      <c r="AA9" s="641"/>
      <c r="AB9" s="641"/>
      <c r="AC9" s="641"/>
      <c r="AD9" s="642">
        <v>25936</v>
      </c>
      <c r="AE9" s="642"/>
      <c r="AF9" s="642"/>
      <c r="AG9" s="642"/>
      <c r="AH9" s="642"/>
      <c r="AI9" s="642"/>
      <c r="AJ9" s="642"/>
      <c r="AK9" s="642"/>
      <c r="AL9" s="611">
        <v>0.5</v>
      </c>
      <c r="AM9" s="643"/>
      <c r="AN9" s="643"/>
      <c r="AO9" s="644"/>
      <c r="AP9" s="585" t="s">
        <v>223</v>
      </c>
      <c r="AQ9" s="586"/>
      <c r="AR9" s="586"/>
      <c r="AS9" s="586"/>
      <c r="AT9" s="586"/>
      <c r="AU9" s="586"/>
      <c r="AV9" s="586"/>
      <c r="AW9" s="586"/>
      <c r="AX9" s="586"/>
      <c r="AY9" s="586"/>
      <c r="AZ9" s="586"/>
      <c r="BA9" s="586"/>
      <c r="BB9" s="586"/>
      <c r="BC9" s="586"/>
      <c r="BD9" s="586"/>
      <c r="BE9" s="586"/>
      <c r="BF9" s="587"/>
      <c r="BG9" s="588">
        <v>1314605</v>
      </c>
      <c r="BH9" s="589"/>
      <c r="BI9" s="589"/>
      <c r="BJ9" s="589"/>
      <c r="BK9" s="589"/>
      <c r="BL9" s="589"/>
      <c r="BM9" s="589"/>
      <c r="BN9" s="590"/>
      <c r="BO9" s="641">
        <v>43.4</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686182</v>
      </c>
      <c r="CS9" s="589"/>
      <c r="CT9" s="589"/>
      <c r="CU9" s="589"/>
      <c r="CV9" s="589"/>
      <c r="CW9" s="589"/>
      <c r="CX9" s="589"/>
      <c r="CY9" s="590"/>
      <c r="CZ9" s="641">
        <v>9.4</v>
      </c>
      <c r="DA9" s="641"/>
      <c r="DB9" s="641"/>
      <c r="DC9" s="641"/>
      <c r="DD9" s="594">
        <v>7386</v>
      </c>
      <c r="DE9" s="589"/>
      <c r="DF9" s="589"/>
      <c r="DG9" s="589"/>
      <c r="DH9" s="589"/>
      <c r="DI9" s="589"/>
      <c r="DJ9" s="589"/>
      <c r="DK9" s="589"/>
      <c r="DL9" s="589"/>
      <c r="DM9" s="589"/>
      <c r="DN9" s="589"/>
      <c r="DO9" s="589"/>
      <c r="DP9" s="590"/>
      <c r="DQ9" s="594">
        <v>676283</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218526</v>
      </c>
      <c r="S10" s="589"/>
      <c r="T10" s="589"/>
      <c r="U10" s="589"/>
      <c r="V10" s="589"/>
      <c r="W10" s="589"/>
      <c r="X10" s="589"/>
      <c r="Y10" s="590"/>
      <c r="Z10" s="641">
        <v>2.9</v>
      </c>
      <c r="AA10" s="641"/>
      <c r="AB10" s="641"/>
      <c r="AC10" s="641"/>
      <c r="AD10" s="642">
        <v>218526</v>
      </c>
      <c r="AE10" s="642"/>
      <c r="AF10" s="642"/>
      <c r="AG10" s="642"/>
      <c r="AH10" s="642"/>
      <c r="AI10" s="642"/>
      <c r="AJ10" s="642"/>
      <c r="AK10" s="642"/>
      <c r="AL10" s="611">
        <v>4.5999999999999996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64681</v>
      </c>
      <c r="BH10" s="589"/>
      <c r="BI10" s="589"/>
      <c r="BJ10" s="589"/>
      <c r="BK10" s="589"/>
      <c r="BL10" s="589"/>
      <c r="BM10" s="589"/>
      <c r="BN10" s="590"/>
      <c r="BO10" s="641">
        <v>2.1</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t="s">
        <v>220</v>
      </c>
      <c r="CS10" s="589"/>
      <c r="CT10" s="589"/>
      <c r="CU10" s="589"/>
      <c r="CV10" s="589"/>
      <c r="CW10" s="589"/>
      <c r="CX10" s="589"/>
      <c r="CY10" s="590"/>
      <c r="CZ10" s="641" t="s">
        <v>220</v>
      </c>
      <c r="DA10" s="641"/>
      <c r="DB10" s="641"/>
      <c r="DC10" s="641"/>
      <c r="DD10" s="594" t="s">
        <v>220</v>
      </c>
      <c r="DE10" s="589"/>
      <c r="DF10" s="589"/>
      <c r="DG10" s="589"/>
      <c r="DH10" s="589"/>
      <c r="DI10" s="589"/>
      <c r="DJ10" s="589"/>
      <c r="DK10" s="589"/>
      <c r="DL10" s="589"/>
      <c r="DM10" s="589"/>
      <c r="DN10" s="589"/>
      <c r="DO10" s="589"/>
      <c r="DP10" s="590"/>
      <c r="DQ10" s="594" t="s">
        <v>220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195018</v>
      </c>
      <c r="BH11" s="589"/>
      <c r="BI11" s="589"/>
      <c r="BJ11" s="589"/>
      <c r="BK11" s="589"/>
      <c r="BL11" s="589"/>
      <c r="BM11" s="589"/>
      <c r="BN11" s="590"/>
      <c r="BO11" s="641">
        <v>6.4</v>
      </c>
      <c r="BP11" s="641"/>
      <c r="BQ11" s="641"/>
      <c r="BR11" s="641"/>
      <c r="BS11" s="594">
        <v>26656</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36842</v>
      </c>
      <c r="CS11" s="589"/>
      <c r="CT11" s="589"/>
      <c r="CU11" s="589"/>
      <c r="CV11" s="589"/>
      <c r="CW11" s="589"/>
      <c r="CX11" s="589"/>
      <c r="CY11" s="590"/>
      <c r="CZ11" s="641">
        <v>0.5</v>
      </c>
      <c r="DA11" s="641"/>
      <c r="DB11" s="641"/>
      <c r="DC11" s="641"/>
      <c r="DD11" s="594" t="s">
        <v>220</v>
      </c>
      <c r="DE11" s="589"/>
      <c r="DF11" s="589"/>
      <c r="DG11" s="589"/>
      <c r="DH11" s="589"/>
      <c r="DI11" s="589"/>
      <c r="DJ11" s="589"/>
      <c r="DK11" s="589"/>
      <c r="DL11" s="589"/>
      <c r="DM11" s="589"/>
      <c r="DN11" s="589"/>
      <c r="DO11" s="589"/>
      <c r="DP11" s="590"/>
      <c r="DQ11" s="594">
        <v>30537</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1074008</v>
      </c>
      <c r="BH12" s="589"/>
      <c r="BI12" s="589"/>
      <c r="BJ12" s="589"/>
      <c r="BK12" s="589"/>
      <c r="BL12" s="589"/>
      <c r="BM12" s="589"/>
      <c r="BN12" s="590"/>
      <c r="BO12" s="641">
        <v>35.5</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137578</v>
      </c>
      <c r="CS12" s="589"/>
      <c r="CT12" s="589"/>
      <c r="CU12" s="589"/>
      <c r="CV12" s="589"/>
      <c r="CW12" s="589"/>
      <c r="CX12" s="589"/>
      <c r="CY12" s="590"/>
      <c r="CZ12" s="641">
        <v>1.9</v>
      </c>
      <c r="DA12" s="641"/>
      <c r="DB12" s="641"/>
      <c r="DC12" s="641"/>
      <c r="DD12" s="594">
        <v>9031</v>
      </c>
      <c r="DE12" s="589"/>
      <c r="DF12" s="589"/>
      <c r="DG12" s="589"/>
      <c r="DH12" s="589"/>
      <c r="DI12" s="589"/>
      <c r="DJ12" s="589"/>
      <c r="DK12" s="589"/>
      <c r="DL12" s="589"/>
      <c r="DM12" s="589"/>
      <c r="DN12" s="589"/>
      <c r="DO12" s="589"/>
      <c r="DP12" s="590"/>
      <c r="DQ12" s="594">
        <v>113622</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6494</v>
      </c>
      <c r="S13" s="589"/>
      <c r="T13" s="589"/>
      <c r="U13" s="589"/>
      <c r="V13" s="589"/>
      <c r="W13" s="589"/>
      <c r="X13" s="589"/>
      <c r="Y13" s="590"/>
      <c r="Z13" s="641">
        <v>0.1</v>
      </c>
      <c r="AA13" s="641"/>
      <c r="AB13" s="641"/>
      <c r="AC13" s="641"/>
      <c r="AD13" s="642">
        <v>6494</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1074008</v>
      </c>
      <c r="BH13" s="589"/>
      <c r="BI13" s="589"/>
      <c r="BJ13" s="589"/>
      <c r="BK13" s="589"/>
      <c r="BL13" s="589"/>
      <c r="BM13" s="589"/>
      <c r="BN13" s="590"/>
      <c r="BO13" s="641">
        <v>35.5</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723685</v>
      </c>
      <c r="CS13" s="589"/>
      <c r="CT13" s="589"/>
      <c r="CU13" s="589"/>
      <c r="CV13" s="589"/>
      <c r="CW13" s="589"/>
      <c r="CX13" s="589"/>
      <c r="CY13" s="590"/>
      <c r="CZ13" s="641">
        <v>9.9</v>
      </c>
      <c r="DA13" s="641"/>
      <c r="DB13" s="641"/>
      <c r="DC13" s="641"/>
      <c r="DD13" s="594">
        <v>95147</v>
      </c>
      <c r="DE13" s="589"/>
      <c r="DF13" s="589"/>
      <c r="DG13" s="589"/>
      <c r="DH13" s="589"/>
      <c r="DI13" s="589"/>
      <c r="DJ13" s="589"/>
      <c r="DK13" s="589"/>
      <c r="DL13" s="589"/>
      <c r="DM13" s="589"/>
      <c r="DN13" s="589"/>
      <c r="DO13" s="589"/>
      <c r="DP13" s="590"/>
      <c r="DQ13" s="594">
        <v>658190</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28901</v>
      </c>
      <c r="BH14" s="589"/>
      <c r="BI14" s="589"/>
      <c r="BJ14" s="589"/>
      <c r="BK14" s="589"/>
      <c r="BL14" s="589"/>
      <c r="BM14" s="589"/>
      <c r="BN14" s="590"/>
      <c r="BO14" s="641">
        <v>1</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296579</v>
      </c>
      <c r="CS14" s="589"/>
      <c r="CT14" s="589"/>
      <c r="CU14" s="589"/>
      <c r="CV14" s="589"/>
      <c r="CW14" s="589"/>
      <c r="CX14" s="589"/>
      <c r="CY14" s="590"/>
      <c r="CZ14" s="641">
        <v>4</v>
      </c>
      <c r="DA14" s="641"/>
      <c r="DB14" s="641"/>
      <c r="DC14" s="641"/>
      <c r="DD14" s="594" t="s">
        <v>220</v>
      </c>
      <c r="DE14" s="589"/>
      <c r="DF14" s="589"/>
      <c r="DG14" s="589"/>
      <c r="DH14" s="589"/>
      <c r="DI14" s="589"/>
      <c r="DJ14" s="589"/>
      <c r="DK14" s="589"/>
      <c r="DL14" s="589"/>
      <c r="DM14" s="589"/>
      <c r="DN14" s="589"/>
      <c r="DO14" s="589"/>
      <c r="DP14" s="590"/>
      <c r="DQ14" s="594">
        <v>296159</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19626</v>
      </c>
      <c r="S15" s="589"/>
      <c r="T15" s="589"/>
      <c r="U15" s="589"/>
      <c r="V15" s="589"/>
      <c r="W15" s="589"/>
      <c r="X15" s="589"/>
      <c r="Y15" s="590"/>
      <c r="Z15" s="641">
        <v>0.3</v>
      </c>
      <c r="AA15" s="641"/>
      <c r="AB15" s="641"/>
      <c r="AC15" s="641"/>
      <c r="AD15" s="642">
        <v>19626</v>
      </c>
      <c r="AE15" s="642"/>
      <c r="AF15" s="642"/>
      <c r="AG15" s="642"/>
      <c r="AH15" s="642"/>
      <c r="AI15" s="642"/>
      <c r="AJ15" s="642"/>
      <c r="AK15" s="642"/>
      <c r="AL15" s="611">
        <v>0.4</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154190</v>
      </c>
      <c r="BH15" s="589"/>
      <c r="BI15" s="589"/>
      <c r="BJ15" s="589"/>
      <c r="BK15" s="589"/>
      <c r="BL15" s="589"/>
      <c r="BM15" s="589"/>
      <c r="BN15" s="590"/>
      <c r="BO15" s="641">
        <v>5.0999999999999996</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956841</v>
      </c>
      <c r="CS15" s="589"/>
      <c r="CT15" s="589"/>
      <c r="CU15" s="589"/>
      <c r="CV15" s="589"/>
      <c r="CW15" s="589"/>
      <c r="CX15" s="589"/>
      <c r="CY15" s="590"/>
      <c r="CZ15" s="641">
        <v>13</v>
      </c>
      <c r="DA15" s="641"/>
      <c r="DB15" s="641"/>
      <c r="DC15" s="641"/>
      <c r="DD15" s="594">
        <v>215626</v>
      </c>
      <c r="DE15" s="589"/>
      <c r="DF15" s="589"/>
      <c r="DG15" s="589"/>
      <c r="DH15" s="589"/>
      <c r="DI15" s="589"/>
      <c r="DJ15" s="589"/>
      <c r="DK15" s="589"/>
      <c r="DL15" s="589"/>
      <c r="DM15" s="589"/>
      <c r="DN15" s="589"/>
      <c r="DO15" s="589"/>
      <c r="DP15" s="590"/>
      <c r="DQ15" s="594">
        <v>741323</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1785897</v>
      </c>
      <c r="S16" s="589"/>
      <c r="T16" s="589"/>
      <c r="U16" s="589"/>
      <c r="V16" s="589"/>
      <c r="W16" s="589"/>
      <c r="X16" s="589"/>
      <c r="Y16" s="590"/>
      <c r="Z16" s="641">
        <v>23.3</v>
      </c>
      <c r="AA16" s="641"/>
      <c r="AB16" s="641"/>
      <c r="AC16" s="641"/>
      <c r="AD16" s="642">
        <v>1451295</v>
      </c>
      <c r="AE16" s="642"/>
      <c r="AF16" s="642"/>
      <c r="AG16" s="642"/>
      <c r="AH16" s="642"/>
      <c r="AI16" s="642"/>
      <c r="AJ16" s="642"/>
      <c r="AK16" s="642"/>
      <c r="AL16" s="611">
        <v>30.5</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220</v>
      </c>
      <c r="CS16" s="589"/>
      <c r="CT16" s="589"/>
      <c r="CU16" s="589"/>
      <c r="CV16" s="589"/>
      <c r="CW16" s="589"/>
      <c r="CX16" s="589"/>
      <c r="CY16" s="590"/>
      <c r="CZ16" s="641" t="s">
        <v>220</v>
      </c>
      <c r="DA16" s="641"/>
      <c r="DB16" s="641"/>
      <c r="DC16" s="641"/>
      <c r="DD16" s="594" t="s">
        <v>220</v>
      </c>
      <c r="DE16" s="589"/>
      <c r="DF16" s="589"/>
      <c r="DG16" s="589"/>
      <c r="DH16" s="589"/>
      <c r="DI16" s="589"/>
      <c r="DJ16" s="589"/>
      <c r="DK16" s="589"/>
      <c r="DL16" s="589"/>
      <c r="DM16" s="589"/>
      <c r="DN16" s="589"/>
      <c r="DO16" s="589"/>
      <c r="DP16" s="590"/>
      <c r="DQ16" s="594" t="s">
        <v>220</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1451295</v>
      </c>
      <c r="S17" s="589"/>
      <c r="T17" s="589"/>
      <c r="U17" s="589"/>
      <c r="V17" s="589"/>
      <c r="W17" s="589"/>
      <c r="X17" s="589"/>
      <c r="Y17" s="590"/>
      <c r="Z17" s="641">
        <v>19</v>
      </c>
      <c r="AA17" s="641"/>
      <c r="AB17" s="641"/>
      <c r="AC17" s="641"/>
      <c r="AD17" s="642">
        <v>1451295</v>
      </c>
      <c r="AE17" s="642"/>
      <c r="AF17" s="642"/>
      <c r="AG17" s="642"/>
      <c r="AH17" s="642"/>
      <c r="AI17" s="642"/>
      <c r="AJ17" s="642"/>
      <c r="AK17" s="642"/>
      <c r="AL17" s="611">
        <v>30.5</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912266</v>
      </c>
      <c r="CS17" s="589"/>
      <c r="CT17" s="589"/>
      <c r="CU17" s="589"/>
      <c r="CV17" s="589"/>
      <c r="CW17" s="589"/>
      <c r="CX17" s="589"/>
      <c r="CY17" s="590"/>
      <c r="CZ17" s="641">
        <v>12.4</v>
      </c>
      <c r="DA17" s="641"/>
      <c r="DB17" s="641"/>
      <c r="DC17" s="641"/>
      <c r="DD17" s="594" t="s">
        <v>220</v>
      </c>
      <c r="DE17" s="589"/>
      <c r="DF17" s="589"/>
      <c r="DG17" s="589"/>
      <c r="DH17" s="589"/>
      <c r="DI17" s="589"/>
      <c r="DJ17" s="589"/>
      <c r="DK17" s="589"/>
      <c r="DL17" s="589"/>
      <c r="DM17" s="589"/>
      <c r="DN17" s="589"/>
      <c r="DO17" s="589"/>
      <c r="DP17" s="590"/>
      <c r="DQ17" s="594">
        <v>807376</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334602</v>
      </c>
      <c r="S18" s="589"/>
      <c r="T18" s="589"/>
      <c r="U18" s="589"/>
      <c r="V18" s="589"/>
      <c r="W18" s="589"/>
      <c r="X18" s="589"/>
      <c r="Y18" s="590"/>
      <c r="Z18" s="641">
        <v>4.4000000000000004</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156828</v>
      </c>
      <c r="BH19" s="589"/>
      <c r="BI19" s="589"/>
      <c r="BJ19" s="589"/>
      <c r="BK19" s="589"/>
      <c r="BL19" s="589"/>
      <c r="BM19" s="589"/>
      <c r="BN19" s="590"/>
      <c r="BO19" s="641">
        <v>5.2</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5190333</v>
      </c>
      <c r="S20" s="589"/>
      <c r="T20" s="589"/>
      <c r="U20" s="589"/>
      <c r="V20" s="589"/>
      <c r="W20" s="589"/>
      <c r="X20" s="589"/>
      <c r="Y20" s="590"/>
      <c r="Z20" s="641">
        <v>67.8</v>
      </c>
      <c r="AA20" s="641"/>
      <c r="AB20" s="641"/>
      <c r="AC20" s="641"/>
      <c r="AD20" s="642">
        <v>4698903</v>
      </c>
      <c r="AE20" s="642"/>
      <c r="AF20" s="642"/>
      <c r="AG20" s="642"/>
      <c r="AH20" s="642"/>
      <c r="AI20" s="642"/>
      <c r="AJ20" s="642"/>
      <c r="AK20" s="642"/>
      <c r="AL20" s="611">
        <v>98.7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156828</v>
      </c>
      <c r="BH20" s="589"/>
      <c r="BI20" s="589"/>
      <c r="BJ20" s="589"/>
      <c r="BK20" s="589"/>
      <c r="BL20" s="589"/>
      <c r="BM20" s="589"/>
      <c r="BN20" s="590"/>
      <c r="BO20" s="641">
        <v>5.2</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7336044</v>
      </c>
      <c r="CS20" s="589"/>
      <c r="CT20" s="589"/>
      <c r="CU20" s="589"/>
      <c r="CV20" s="589"/>
      <c r="CW20" s="589"/>
      <c r="CX20" s="589"/>
      <c r="CY20" s="590"/>
      <c r="CZ20" s="641">
        <v>100</v>
      </c>
      <c r="DA20" s="641"/>
      <c r="DB20" s="641"/>
      <c r="DC20" s="641"/>
      <c r="DD20" s="594">
        <v>548940</v>
      </c>
      <c r="DE20" s="589"/>
      <c r="DF20" s="589"/>
      <c r="DG20" s="589"/>
      <c r="DH20" s="589"/>
      <c r="DI20" s="589"/>
      <c r="DJ20" s="589"/>
      <c r="DK20" s="589"/>
      <c r="DL20" s="589"/>
      <c r="DM20" s="589"/>
      <c r="DN20" s="589"/>
      <c r="DO20" s="589"/>
      <c r="DP20" s="590"/>
      <c r="DQ20" s="594">
        <v>5469485</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2970</v>
      </c>
      <c r="S21" s="589"/>
      <c r="T21" s="589"/>
      <c r="U21" s="589"/>
      <c r="V21" s="589"/>
      <c r="W21" s="589"/>
      <c r="X21" s="589"/>
      <c r="Y21" s="590"/>
      <c r="Z21" s="641">
        <v>0</v>
      </c>
      <c r="AA21" s="641"/>
      <c r="AB21" s="641"/>
      <c r="AC21" s="641"/>
      <c r="AD21" s="642">
        <v>2970</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122324</v>
      </c>
      <c r="S22" s="589"/>
      <c r="T22" s="589"/>
      <c r="U22" s="589"/>
      <c r="V22" s="589"/>
      <c r="W22" s="589"/>
      <c r="X22" s="589"/>
      <c r="Y22" s="590"/>
      <c r="Z22" s="641">
        <v>1.6</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255566</v>
      </c>
      <c r="S23" s="589"/>
      <c r="T23" s="589"/>
      <c r="U23" s="589"/>
      <c r="V23" s="589"/>
      <c r="W23" s="589"/>
      <c r="X23" s="589"/>
      <c r="Y23" s="590"/>
      <c r="Z23" s="641">
        <v>3.3</v>
      </c>
      <c r="AA23" s="641"/>
      <c r="AB23" s="641"/>
      <c r="AC23" s="641"/>
      <c r="AD23" s="642">
        <v>31208</v>
      </c>
      <c r="AE23" s="642"/>
      <c r="AF23" s="642"/>
      <c r="AG23" s="642"/>
      <c r="AH23" s="642"/>
      <c r="AI23" s="642"/>
      <c r="AJ23" s="642"/>
      <c r="AK23" s="642"/>
      <c r="AL23" s="611">
        <v>0.7</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156828</v>
      </c>
      <c r="BH23" s="589"/>
      <c r="BI23" s="589"/>
      <c r="BJ23" s="589"/>
      <c r="BK23" s="589"/>
      <c r="BL23" s="589"/>
      <c r="BM23" s="589"/>
      <c r="BN23" s="590"/>
      <c r="BO23" s="641">
        <v>5.2</v>
      </c>
      <c r="BP23" s="641"/>
      <c r="BQ23" s="641"/>
      <c r="BR23" s="641"/>
      <c r="BS23" s="594" t="s">
        <v>220</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8815</v>
      </c>
      <c r="S24" s="589"/>
      <c r="T24" s="589"/>
      <c r="U24" s="589"/>
      <c r="V24" s="589"/>
      <c r="W24" s="589"/>
      <c r="X24" s="589"/>
      <c r="Y24" s="590"/>
      <c r="Z24" s="641">
        <v>0.1</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3302193</v>
      </c>
      <c r="CS24" s="639"/>
      <c r="CT24" s="639"/>
      <c r="CU24" s="639"/>
      <c r="CV24" s="639"/>
      <c r="CW24" s="639"/>
      <c r="CX24" s="639"/>
      <c r="CY24" s="686"/>
      <c r="CZ24" s="690">
        <v>45</v>
      </c>
      <c r="DA24" s="691"/>
      <c r="DB24" s="691"/>
      <c r="DC24" s="692"/>
      <c r="DD24" s="685">
        <v>2218775</v>
      </c>
      <c r="DE24" s="639"/>
      <c r="DF24" s="639"/>
      <c r="DG24" s="639"/>
      <c r="DH24" s="639"/>
      <c r="DI24" s="639"/>
      <c r="DJ24" s="639"/>
      <c r="DK24" s="686"/>
      <c r="DL24" s="685">
        <v>2084637</v>
      </c>
      <c r="DM24" s="639"/>
      <c r="DN24" s="639"/>
      <c r="DO24" s="639"/>
      <c r="DP24" s="639"/>
      <c r="DQ24" s="639"/>
      <c r="DR24" s="639"/>
      <c r="DS24" s="639"/>
      <c r="DT24" s="639"/>
      <c r="DU24" s="639"/>
      <c r="DV24" s="686"/>
      <c r="DW24" s="687">
        <v>41.9</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697424</v>
      </c>
      <c r="S25" s="589"/>
      <c r="T25" s="589"/>
      <c r="U25" s="589"/>
      <c r="V25" s="589"/>
      <c r="W25" s="589"/>
      <c r="X25" s="589"/>
      <c r="Y25" s="590"/>
      <c r="Z25" s="641">
        <v>9.1</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1175834</v>
      </c>
      <c r="CS25" s="607"/>
      <c r="CT25" s="607"/>
      <c r="CU25" s="607"/>
      <c r="CV25" s="607"/>
      <c r="CW25" s="607"/>
      <c r="CX25" s="607"/>
      <c r="CY25" s="608"/>
      <c r="CZ25" s="591">
        <v>16</v>
      </c>
      <c r="DA25" s="609"/>
      <c r="DB25" s="609"/>
      <c r="DC25" s="610"/>
      <c r="DD25" s="594">
        <v>1083978</v>
      </c>
      <c r="DE25" s="607"/>
      <c r="DF25" s="607"/>
      <c r="DG25" s="607"/>
      <c r="DH25" s="607"/>
      <c r="DI25" s="607"/>
      <c r="DJ25" s="607"/>
      <c r="DK25" s="608"/>
      <c r="DL25" s="594">
        <v>1067223</v>
      </c>
      <c r="DM25" s="607"/>
      <c r="DN25" s="607"/>
      <c r="DO25" s="607"/>
      <c r="DP25" s="607"/>
      <c r="DQ25" s="607"/>
      <c r="DR25" s="607"/>
      <c r="DS25" s="607"/>
      <c r="DT25" s="607"/>
      <c r="DU25" s="607"/>
      <c r="DV25" s="608"/>
      <c r="DW25" s="611">
        <v>21.5</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738139</v>
      </c>
      <c r="CS26" s="589"/>
      <c r="CT26" s="589"/>
      <c r="CU26" s="589"/>
      <c r="CV26" s="589"/>
      <c r="CW26" s="589"/>
      <c r="CX26" s="589"/>
      <c r="CY26" s="590"/>
      <c r="CZ26" s="591">
        <v>10.1</v>
      </c>
      <c r="DA26" s="609"/>
      <c r="DB26" s="609"/>
      <c r="DC26" s="610"/>
      <c r="DD26" s="594">
        <v>650266</v>
      </c>
      <c r="DE26" s="589"/>
      <c r="DF26" s="589"/>
      <c r="DG26" s="589"/>
      <c r="DH26" s="589"/>
      <c r="DI26" s="589"/>
      <c r="DJ26" s="589"/>
      <c r="DK26" s="590"/>
      <c r="DL26" s="594" t="s">
        <v>279</v>
      </c>
      <c r="DM26" s="589"/>
      <c r="DN26" s="589"/>
      <c r="DO26" s="589"/>
      <c r="DP26" s="589"/>
      <c r="DQ26" s="589"/>
      <c r="DR26" s="589"/>
      <c r="DS26" s="589"/>
      <c r="DT26" s="589"/>
      <c r="DU26" s="589"/>
      <c r="DV26" s="590"/>
      <c r="DW26" s="611" t="s">
        <v>279</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437459</v>
      </c>
      <c r="S27" s="589"/>
      <c r="T27" s="589"/>
      <c r="U27" s="589"/>
      <c r="V27" s="589"/>
      <c r="W27" s="589"/>
      <c r="X27" s="589"/>
      <c r="Y27" s="590"/>
      <c r="Z27" s="641">
        <v>5.7</v>
      </c>
      <c r="AA27" s="641"/>
      <c r="AB27" s="641"/>
      <c r="AC27" s="641"/>
      <c r="AD27" s="642" t="s">
        <v>220</v>
      </c>
      <c r="AE27" s="642"/>
      <c r="AF27" s="642"/>
      <c r="AG27" s="642"/>
      <c r="AH27" s="642"/>
      <c r="AI27" s="642"/>
      <c r="AJ27" s="642"/>
      <c r="AK27" s="642"/>
      <c r="AL27" s="611" t="s">
        <v>220</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3026031</v>
      </c>
      <c r="BH27" s="589"/>
      <c r="BI27" s="589"/>
      <c r="BJ27" s="589"/>
      <c r="BK27" s="589"/>
      <c r="BL27" s="589"/>
      <c r="BM27" s="589"/>
      <c r="BN27" s="590"/>
      <c r="BO27" s="641">
        <v>100</v>
      </c>
      <c r="BP27" s="641"/>
      <c r="BQ27" s="641"/>
      <c r="BR27" s="641"/>
      <c r="BS27" s="594">
        <v>26656</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1215615</v>
      </c>
      <c r="CS27" s="607"/>
      <c r="CT27" s="607"/>
      <c r="CU27" s="607"/>
      <c r="CV27" s="607"/>
      <c r="CW27" s="607"/>
      <c r="CX27" s="607"/>
      <c r="CY27" s="608"/>
      <c r="CZ27" s="591">
        <v>16.600000000000001</v>
      </c>
      <c r="DA27" s="609"/>
      <c r="DB27" s="609"/>
      <c r="DC27" s="610"/>
      <c r="DD27" s="594">
        <v>328243</v>
      </c>
      <c r="DE27" s="607"/>
      <c r="DF27" s="607"/>
      <c r="DG27" s="607"/>
      <c r="DH27" s="607"/>
      <c r="DI27" s="607"/>
      <c r="DJ27" s="607"/>
      <c r="DK27" s="608"/>
      <c r="DL27" s="594">
        <v>328243</v>
      </c>
      <c r="DM27" s="607"/>
      <c r="DN27" s="607"/>
      <c r="DO27" s="607"/>
      <c r="DP27" s="607"/>
      <c r="DQ27" s="607"/>
      <c r="DR27" s="607"/>
      <c r="DS27" s="607"/>
      <c r="DT27" s="607"/>
      <c r="DU27" s="607"/>
      <c r="DV27" s="608"/>
      <c r="DW27" s="611">
        <v>6.6</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26046</v>
      </c>
      <c r="S28" s="589"/>
      <c r="T28" s="589"/>
      <c r="U28" s="589"/>
      <c r="V28" s="589"/>
      <c r="W28" s="589"/>
      <c r="X28" s="589"/>
      <c r="Y28" s="590"/>
      <c r="Z28" s="641">
        <v>0.3</v>
      </c>
      <c r="AA28" s="641"/>
      <c r="AB28" s="641"/>
      <c r="AC28" s="641"/>
      <c r="AD28" s="642">
        <v>5081</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910744</v>
      </c>
      <c r="CS28" s="589"/>
      <c r="CT28" s="589"/>
      <c r="CU28" s="589"/>
      <c r="CV28" s="589"/>
      <c r="CW28" s="589"/>
      <c r="CX28" s="589"/>
      <c r="CY28" s="590"/>
      <c r="CZ28" s="591">
        <v>12.4</v>
      </c>
      <c r="DA28" s="609"/>
      <c r="DB28" s="609"/>
      <c r="DC28" s="610"/>
      <c r="DD28" s="594">
        <v>806554</v>
      </c>
      <c r="DE28" s="589"/>
      <c r="DF28" s="589"/>
      <c r="DG28" s="589"/>
      <c r="DH28" s="589"/>
      <c r="DI28" s="589"/>
      <c r="DJ28" s="589"/>
      <c r="DK28" s="590"/>
      <c r="DL28" s="594">
        <v>689171</v>
      </c>
      <c r="DM28" s="589"/>
      <c r="DN28" s="589"/>
      <c r="DO28" s="589"/>
      <c r="DP28" s="589"/>
      <c r="DQ28" s="589"/>
      <c r="DR28" s="589"/>
      <c r="DS28" s="589"/>
      <c r="DT28" s="589"/>
      <c r="DU28" s="589"/>
      <c r="DV28" s="590"/>
      <c r="DW28" s="611">
        <v>13.9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460</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910568</v>
      </c>
      <c r="CS29" s="607"/>
      <c r="CT29" s="607"/>
      <c r="CU29" s="607"/>
      <c r="CV29" s="607"/>
      <c r="CW29" s="607"/>
      <c r="CX29" s="607"/>
      <c r="CY29" s="608"/>
      <c r="CZ29" s="591">
        <v>12.4</v>
      </c>
      <c r="DA29" s="609"/>
      <c r="DB29" s="609"/>
      <c r="DC29" s="610"/>
      <c r="DD29" s="594">
        <v>806378</v>
      </c>
      <c r="DE29" s="607"/>
      <c r="DF29" s="607"/>
      <c r="DG29" s="607"/>
      <c r="DH29" s="607"/>
      <c r="DI29" s="607"/>
      <c r="DJ29" s="607"/>
      <c r="DK29" s="608"/>
      <c r="DL29" s="594">
        <v>688995</v>
      </c>
      <c r="DM29" s="607"/>
      <c r="DN29" s="607"/>
      <c r="DO29" s="607"/>
      <c r="DP29" s="607"/>
      <c r="DQ29" s="607"/>
      <c r="DR29" s="607"/>
      <c r="DS29" s="607"/>
      <c r="DT29" s="607"/>
      <c r="DU29" s="607"/>
      <c r="DV29" s="608"/>
      <c r="DW29" s="611">
        <v>13.9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17298</v>
      </c>
      <c r="S30" s="589"/>
      <c r="T30" s="589"/>
      <c r="U30" s="589"/>
      <c r="V30" s="589"/>
      <c r="W30" s="589"/>
      <c r="X30" s="589"/>
      <c r="Y30" s="590"/>
      <c r="Z30" s="641">
        <v>0.2</v>
      </c>
      <c r="AA30" s="641"/>
      <c r="AB30" s="641"/>
      <c r="AC30" s="641"/>
      <c r="AD30" s="642" t="s">
        <v>220</v>
      </c>
      <c r="AE30" s="642"/>
      <c r="AF30" s="642"/>
      <c r="AG30" s="642"/>
      <c r="AH30" s="642"/>
      <c r="AI30" s="642"/>
      <c r="AJ30" s="642"/>
      <c r="AK30" s="642"/>
      <c r="AL30" s="611" t="s">
        <v>220</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99.7</v>
      </c>
      <c r="BH30" s="655"/>
      <c r="BI30" s="655"/>
      <c r="BJ30" s="655"/>
      <c r="BK30" s="655"/>
      <c r="BL30" s="655"/>
      <c r="BM30" s="656">
        <v>98.9</v>
      </c>
      <c r="BN30" s="655"/>
      <c r="BO30" s="655"/>
      <c r="BP30" s="655"/>
      <c r="BQ30" s="657"/>
      <c r="BR30" s="654">
        <v>99.7</v>
      </c>
      <c r="BS30" s="655"/>
      <c r="BT30" s="655"/>
      <c r="BU30" s="655"/>
      <c r="BV30" s="655"/>
      <c r="BW30" s="655"/>
      <c r="BX30" s="656">
        <v>98.8</v>
      </c>
      <c r="BY30" s="655"/>
      <c r="BZ30" s="655"/>
      <c r="CA30" s="655"/>
      <c r="CB30" s="657"/>
      <c r="CD30" s="660"/>
      <c r="CE30" s="661"/>
      <c r="CF30" s="625" t="s">
        <v>293</v>
      </c>
      <c r="CG30" s="622"/>
      <c r="CH30" s="622"/>
      <c r="CI30" s="622"/>
      <c r="CJ30" s="622"/>
      <c r="CK30" s="622"/>
      <c r="CL30" s="622"/>
      <c r="CM30" s="622"/>
      <c r="CN30" s="622"/>
      <c r="CO30" s="622"/>
      <c r="CP30" s="622"/>
      <c r="CQ30" s="623"/>
      <c r="CR30" s="588">
        <v>829551</v>
      </c>
      <c r="CS30" s="589"/>
      <c r="CT30" s="589"/>
      <c r="CU30" s="589"/>
      <c r="CV30" s="589"/>
      <c r="CW30" s="589"/>
      <c r="CX30" s="589"/>
      <c r="CY30" s="590"/>
      <c r="CZ30" s="591">
        <v>11.3</v>
      </c>
      <c r="DA30" s="609"/>
      <c r="DB30" s="609"/>
      <c r="DC30" s="610"/>
      <c r="DD30" s="594">
        <v>730315</v>
      </c>
      <c r="DE30" s="589"/>
      <c r="DF30" s="589"/>
      <c r="DG30" s="589"/>
      <c r="DH30" s="589"/>
      <c r="DI30" s="589"/>
      <c r="DJ30" s="589"/>
      <c r="DK30" s="590"/>
      <c r="DL30" s="594">
        <v>612933</v>
      </c>
      <c r="DM30" s="589"/>
      <c r="DN30" s="589"/>
      <c r="DO30" s="589"/>
      <c r="DP30" s="589"/>
      <c r="DQ30" s="589"/>
      <c r="DR30" s="589"/>
      <c r="DS30" s="589"/>
      <c r="DT30" s="589"/>
      <c r="DU30" s="589"/>
      <c r="DV30" s="590"/>
      <c r="DW30" s="611">
        <v>12.3</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280018</v>
      </c>
      <c r="S31" s="589"/>
      <c r="T31" s="589"/>
      <c r="U31" s="589"/>
      <c r="V31" s="589"/>
      <c r="W31" s="589"/>
      <c r="X31" s="589"/>
      <c r="Y31" s="590"/>
      <c r="Z31" s="641">
        <v>3.7</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99.6</v>
      </c>
      <c r="BH31" s="607"/>
      <c r="BI31" s="607"/>
      <c r="BJ31" s="607"/>
      <c r="BK31" s="607"/>
      <c r="BL31" s="607"/>
      <c r="BM31" s="643">
        <v>98.7</v>
      </c>
      <c r="BN31" s="653"/>
      <c r="BO31" s="653"/>
      <c r="BP31" s="653"/>
      <c r="BQ31" s="617"/>
      <c r="BR31" s="652">
        <v>99.6</v>
      </c>
      <c r="BS31" s="607"/>
      <c r="BT31" s="607"/>
      <c r="BU31" s="607"/>
      <c r="BV31" s="607"/>
      <c r="BW31" s="607"/>
      <c r="BX31" s="643">
        <v>98.6</v>
      </c>
      <c r="BY31" s="653"/>
      <c r="BZ31" s="653"/>
      <c r="CA31" s="653"/>
      <c r="CB31" s="617"/>
      <c r="CD31" s="660"/>
      <c r="CE31" s="661"/>
      <c r="CF31" s="625" t="s">
        <v>297</v>
      </c>
      <c r="CG31" s="622"/>
      <c r="CH31" s="622"/>
      <c r="CI31" s="622"/>
      <c r="CJ31" s="622"/>
      <c r="CK31" s="622"/>
      <c r="CL31" s="622"/>
      <c r="CM31" s="622"/>
      <c r="CN31" s="622"/>
      <c r="CO31" s="622"/>
      <c r="CP31" s="622"/>
      <c r="CQ31" s="623"/>
      <c r="CR31" s="588">
        <v>81017</v>
      </c>
      <c r="CS31" s="607"/>
      <c r="CT31" s="607"/>
      <c r="CU31" s="607"/>
      <c r="CV31" s="607"/>
      <c r="CW31" s="607"/>
      <c r="CX31" s="607"/>
      <c r="CY31" s="608"/>
      <c r="CZ31" s="591">
        <v>1.1000000000000001</v>
      </c>
      <c r="DA31" s="609"/>
      <c r="DB31" s="609"/>
      <c r="DC31" s="610"/>
      <c r="DD31" s="594">
        <v>76063</v>
      </c>
      <c r="DE31" s="607"/>
      <c r="DF31" s="607"/>
      <c r="DG31" s="607"/>
      <c r="DH31" s="607"/>
      <c r="DI31" s="607"/>
      <c r="DJ31" s="607"/>
      <c r="DK31" s="608"/>
      <c r="DL31" s="594">
        <v>76062</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116970</v>
      </c>
      <c r="S32" s="589"/>
      <c r="T32" s="589"/>
      <c r="U32" s="589"/>
      <c r="V32" s="589"/>
      <c r="W32" s="589"/>
      <c r="X32" s="589"/>
      <c r="Y32" s="590"/>
      <c r="Z32" s="641">
        <v>1.5</v>
      </c>
      <c r="AA32" s="641"/>
      <c r="AB32" s="641"/>
      <c r="AC32" s="641"/>
      <c r="AD32" s="642">
        <v>20915</v>
      </c>
      <c r="AE32" s="642"/>
      <c r="AF32" s="642"/>
      <c r="AG32" s="642"/>
      <c r="AH32" s="642"/>
      <c r="AI32" s="642"/>
      <c r="AJ32" s="642"/>
      <c r="AK32" s="642"/>
      <c r="AL32" s="611">
        <v>0.4</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99.8</v>
      </c>
      <c r="BH32" s="573"/>
      <c r="BI32" s="573"/>
      <c r="BJ32" s="573"/>
      <c r="BK32" s="573"/>
      <c r="BL32" s="573"/>
      <c r="BM32" s="636">
        <v>98.9</v>
      </c>
      <c r="BN32" s="573"/>
      <c r="BO32" s="573"/>
      <c r="BP32" s="573"/>
      <c r="BQ32" s="630"/>
      <c r="BR32" s="651">
        <v>99.8</v>
      </c>
      <c r="BS32" s="573"/>
      <c r="BT32" s="573"/>
      <c r="BU32" s="573"/>
      <c r="BV32" s="573"/>
      <c r="BW32" s="573"/>
      <c r="BX32" s="636">
        <v>98.9</v>
      </c>
      <c r="BY32" s="573"/>
      <c r="BZ32" s="573"/>
      <c r="CA32" s="573"/>
      <c r="CB32" s="630"/>
      <c r="CD32" s="662"/>
      <c r="CE32" s="663"/>
      <c r="CF32" s="625" t="s">
        <v>300</v>
      </c>
      <c r="CG32" s="622"/>
      <c r="CH32" s="622"/>
      <c r="CI32" s="622"/>
      <c r="CJ32" s="622"/>
      <c r="CK32" s="622"/>
      <c r="CL32" s="622"/>
      <c r="CM32" s="622"/>
      <c r="CN32" s="622"/>
      <c r="CO32" s="622"/>
      <c r="CP32" s="622"/>
      <c r="CQ32" s="623"/>
      <c r="CR32" s="588">
        <v>176</v>
      </c>
      <c r="CS32" s="589"/>
      <c r="CT32" s="589"/>
      <c r="CU32" s="589"/>
      <c r="CV32" s="589"/>
      <c r="CW32" s="589"/>
      <c r="CX32" s="589"/>
      <c r="CY32" s="590"/>
      <c r="CZ32" s="591">
        <v>0</v>
      </c>
      <c r="DA32" s="609"/>
      <c r="DB32" s="609"/>
      <c r="DC32" s="610"/>
      <c r="DD32" s="594">
        <v>176</v>
      </c>
      <c r="DE32" s="589"/>
      <c r="DF32" s="589"/>
      <c r="DG32" s="589"/>
      <c r="DH32" s="589"/>
      <c r="DI32" s="589"/>
      <c r="DJ32" s="589"/>
      <c r="DK32" s="590"/>
      <c r="DL32" s="594">
        <v>176</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495400</v>
      </c>
      <c r="S33" s="589"/>
      <c r="T33" s="589"/>
      <c r="U33" s="589"/>
      <c r="V33" s="589"/>
      <c r="W33" s="589"/>
      <c r="X33" s="589"/>
      <c r="Y33" s="590"/>
      <c r="Z33" s="641">
        <v>6.5</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3484911</v>
      </c>
      <c r="CS33" s="607"/>
      <c r="CT33" s="607"/>
      <c r="CU33" s="607"/>
      <c r="CV33" s="607"/>
      <c r="CW33" s="607"/>
      <c r="CX33" s="607"/>
      <c r="CY33" s="608"/>
      <c r="CZ33" s="591">
        <v>47.5</v>
      </c>
      <c r="DA33" s="609"/>
      <c r="DB33" s="609"/>
      <c r="DC33" s="610"/>
      <c r="DD33" s="594">
        <v>3093649</v>
      </c>
      <c r="DE33" s="607"/>
      <c r="DF33" s="607"/>
      <c r="DG33" s="607"/>
      <c r="DH33" s="607"/>
      <c r="DI33" s="607"/>
      <c r="DJ33" s="607"/>
      <c r="DK33" s="608"/>
      <c r="DL33" s="594">
        <v>2611472</v>
      </c>
      <c r="DM33" s="607"/>
      <c r="DN33" s="607"/>
      <c r="DO33" s="607"/>
      <c r="DP33" s="607"/>
      <c r="DQ33" s="607"/>
      <c r="DR33" s="607"/>
      <c r="DS33" s="607"/>
      <c r="DT33" s="607"/>
      <c r="DU33" s="607"/>
      <c r="DV33" s="608"/>
      <c r="DW33" s="611">
        <v>52.5</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1086901</v>
      </c>
      <c r="CS34" s="589"/>
      <c r="CT34" s="589"/>
      <c r="CU34" s="589"/>
      <c r="CV34" s="589"/>
      <c r="CW34" s="589"/>
      <c r="CX34" s="589"/>
      <c r="CY34" s="590"/>
      <c r="CZ34" s="591">
        <v>14.8</v>
      </c>
      <c r="DA34" s="609"/>
      <c r="DB34" s="609"/>
      <c r="DC34" s="610"/>
      <c r="DD34" s="594">
        <v>877332</v>
      </c>
      <c r="DE34" s="589"/>
      <c r="DF34" s="589"/>
      <c r="DG34" s="589"/>
      <c r="DH34" s="589"/>
      <c r="DI34" s="589"/>
      <c r="DJ34" s="589"/>
      <c r="DK34" s="590"/>
      <c r="DL34" s="594">
        <v>819419</v>
      </c>
      <c r="DM34" s="589"/>
      <c r="DN34" s="589"/>
      <c r="DO34" s="589"/>
      <c r="DP34" s="589"/>
      <c r="DQ34" s="589"/>
      <c r="DR34" s="589"/>
      <c r="DS34" s="589"/>
      <c r="DT34" s="589"/>
      <c r="DU34" s="589"/>
      <c r="DV34" s="590"/>
      <c r="DW34" s="611">
        <v>16.5</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214000</v>
      </c>
      <c r="S35" s="589"/>
      <c r="T35" s="589"/>
      <c r="U35" s="589"/>
      <c r="V35" s="589"/>
      <c r="W35" s="589"/>
      <c r="X35" s="589"/>
      <c r="Y35" s="590"/>
      <c r="Z35" s="641">
        <v>2.8</v>
      </c>
      <c r="AA35" s="641"/>
      <c r="AB35" s="641"/>
      <c r="AC35" s="641"/>
      <c r="AD35" s="642" t="s">
        <v>220</v>
      </c>
      <c r="AE35" s="642"/>
      <c r="AF35" s="642"/>
      <c r="AG35" s="642"/>
      <c r="AH35" s="642"/>
      <c r="AI35" s="642"/>
      <c r="AJ35" s="642"/>
      <c r="AK35" s="642"/>
      <c r="AL35" s="611" t="s">
        <v>220</v>
      </c>
      <c r="AM35" s="643"/>
      <c r="AN35" s="643"/>
      <c r="AO35" s="644"/>
      <c r="AP35" s="186"/>
      <c r="AQ35" s="645" t="s">
        <v>308</v>
      </c>
      <c r="AR35" s="646"/>
      <c r="AS35" s="646"/>
      <c r="AT35" s="646"/>
      <c r="AU35" s="646"/>
      <c r="AV35" s="646"/>
      <c r="AW35" s="646"/>
      <c r="AX35" s="646"/>
      <c r="AY35" s="647"/>
      <c r="AZ35" s="638">
        <v>1125206</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5374</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29958</v>
      </c>
      <c r="CS35" s="607"/>
      <c r="CT35" s="607"/>
      <c r="CU35" s="607"/>
      <c r="CV35" s="607"/>
      <c r="CW35" s="607"/>
      <c r="CX35" s="607"/>
      <c r="CY35" s="608"/>
      <c r="CZ35" s="591">
        <v>0.4</v>
      </c>
      <c r="DA35" s="609"/>
      <c r="DB35" s="609"/>
      <c r="DC35" s="610"/>
      <c r="DD35" s="594">
        <v>24930</v>
      </c>
      <c r="DE35" s="607"/>
      <c r="DF35" s="607"/>
      <c r="DG35" s="607"/>
      <c r="DH35" s="607"/>
      <c r="DI35" s="607"/>
      <c r="DJ35" s="607"/>
      <c r="DK35" s="608"/>
      <c r="DL35" s="594">
        <v>24930</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7651083</v>
      </c>
      <c r="S36" s="629"/>
      <c r="T36" s="629"/>
      <c r="U36" s="629"/>
      <c r="V36" s="629"/>
      <c r="W36" s="629"/>
      <c r="X36" s="629"/>
      <c r="Y36" s="632"/>
      <c r="Z36" s="633">
        <v>100</v>
      </c>
      <c r="AA36" s="633"/>
      <c r="AB36" s="633"/>
      <c r="AC36" s="633"/>
      <c r="AD36" s="634">
        <v>4759077</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434553</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-13180</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966497</v>
      </c>
      <c r="CS36" s="589"/>
      <c r="CT36" s="589"/>
      <c r="CU36" s="589"/>
      <c r="CV36" s="589"/>
      <c r="CW36" s="589"/>
      <c r="CX36" s="589"/>
      <c r="CY36" s="590"/>
      <c r="CZ36" s="591">
        <v>13.2</v>
      </c>
      <c r="DA36" s="609"/>
      <c r="DB36" s="609"/>
      <c r="DC36" s="610"/>
      <c r="DD36" s="594">
        <v>916239</v>
      </c>
      <c r="DE36" s="589"/>
      <c r="DF36" s="589"/>
      <c r="DG36" s="589"/>
      <c r="DH36" s="589"/>
      <c r="DI36" s="589"/>
      <c r="DJ36" s="589"/>
      <c r="DK36" s="590"/>
      <c r="DL36" s="594">
        <v>877740</v>
      </c>
      <c r="DM36" s="589"/>
      <c r="DN36" s="589"/>
      <c r="DO36" s="589"/>
      <c r="DP36" s="589"/>
      <c r="DQ36" s="589"/>
      <c r="DR36" s="589"/>
      <c r="DS36" s="589"/>
      <c r="DT36" s="589"/>
      <c r="DU36" s="589"/>
      <c r="DV36" s="590"/>
      <c r="DW36" s="611">
        <v>17.600000000000001</v>
      </c>
      <c r="DX36" s="612"/>
      <c r="DY36" s="612"/>
      <c r="DZ36" s="612"/>
      <c r="EA36" s="612"/>
      <c r="EB36" s="612"/>
      <c r="EC36" s="613"/>
    </row>
    <row r="37" spans="2:133" ht="11.25" customHeight="1">
      <c r="AQ37" s="614" t="s">
        <v>315</v>
      </c>
      <c r="AR37" s="615"/>
      <c r="AS37" s="615"/>
      <c r="AT37" s="615"/>
      <c r="AU37" s="615"/>
      <c r="AV37" s="615"/>
      <c r="AW37" s="615"/>
      <c r="AX37" s="615"/>
      <c r="AY37" s="616"/>
      <c r="AZ37" s="588">
        <v>23041</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3275</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649787</v>
      </c>
      <c r="CS37" s="607"/>
      <c r="CT37" s="607"/>
      <c r="CU37" s="607"/>
      <c r="CV37" s="607"/>
      <c r="CW37" s="607"/>
      <c r="CX37" s="607"/>
      <c r="CY37" s="608"/>
      <c r="CZ37" s="591">
        <v>8.9</v>
      </c>
      <c r="DA37" s="609"/>
      <c r="DB37" s="609"/>
      <c r="DC37" s="610"/>
      <c r="DD37" s="594">
        <v>649787</v>
      </c>
      <c r="DE37" s="607"/>
      <c r="DF37" s="607"/>
      <c r="DG37" s="607"/>
      <c r="DH37" s="607"/>
      <c r="DI37" s="607"/>
      <c r="DJ37" s="607"/>
      <c r="DK37" s="608"/>
      <c r="DL37" s="594">
        <v>627379</v>
      </c>
      <c r="DM37" s="607"/>
      <c r="DN37" s="607"/>
      <c r="DO37" s="607"/>
      <c r="DP37" s="607"/>
      <c r="DQ37" s="607"/>
      <c r="DR37" s="607"/>
      <c r="DS37" s="607"/>
      <c r="DT37" s="607"/>
      <c r="DU37" s="607"/>
      <c r="DV37" s="608"/>
      <c r="DW37" s="611">
        <v>12.6</v>
      </c>
      <c r="DX37" s="612"/>
      <c r="DY37" s="612"/>
      <c r="DZ37" s="612"/>
      <c r="EA37" s="612"/>
      <c r="EB37" s="612"/>
      <c r="EC37" s="613"/>
    </row>
    <row r="38" spans="2:133" ht="11.25" customHeight="1">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5523</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1125206</v>
      </c>
      <c r="CS38" s="589"/>
      <c r="CT38" s="589"/>
      <c r="CU38" s="589"/>
      <c r="CV38" s="589"/>
      <c r="CW38" s="589"/>
      <c r="CX38" s="589"/>
      <c r="CY38" s="590"/>
      <c r="CZ38" s="591">
        <v>15.3</v>
      </c>
      <c r="DA38" s="609"/>
      <c r="DB38" s="609"/>
      <c r="DC38" s="610"/>
      <c r="DD38" s="594">
        <v>1016826</v>
      </c>
      <c r="DE38" s="589"/>
      <c r="DF38" s="589"/>
      <c r="DG38" s="589"/>
      <c r="DH38" s="589"/>
      <c r="DI38" s="589"/>
      <c r="DJ38" s="589"/>
      <c r="DK38" s="590"/>
      <c r="DL38" s="594">
        <v>889383</v>
      </c>
      <c r="DM38" s="589"/>
      <c r="DN38" s="589"/>
      <c r="DO38" s="589"/>
      <c r="DP38" s="589"/>
      <c r="DQ38" s="589"/>
      <c r="DR38" s="589"/>
      <c r="DS38" s="589"/>
      <c r="DT38" s="589"/>
      <c r="DU38" s="589"/>
      <c r="DV38" s="590"/>
      <c r="DW38" s="611">
        <v>17.899999999999999</v>
      </c>
      <c r="DX38" s="612"/>
      <c r="DY38" s="612"/>
      <c r="DZ38" s="612"/>
      <c r="EA38" s="612"/>
      <c r="EB38" s="612"/>
      <c r="EC38" s="613"/>
    </row>
    <row r="39" spans="2:133" ht="11.25" customHeight="1">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94</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276129</v>
      </c>
      <c r="CS39" s="607"/>
      <c r="CT39" s="607"/>
      <c r="CU39" s="607"/>
      <c r="CV39" s="607"/>
      <c r="CW39" s="607"/>
      <c r="CX39" s="607"/>
      <c r="CY39" s="608"/>
      <c r="CZ39" s="591">
        <v>3.8</v>
      </c>
      <c r="DA39" s="609"/>
      <c r="DB39" s="609"/>
      <c r="DC39" s="610"/>
      <c r="DD39" s="594">
        <v>258322</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168094</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80</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220</v>
      </c>
      <c r="CS40" s="589"/>
      <c r="CT40" s="589"/>
      <c r="CU40" s="589"/>
      <c r="CV40" s="589"/>
      <c r="CW40" s="589"/>
      <c r="CX40" s="589"/>
      <c r="CY40" s="590"/>
      <c r="CZ40" s="591">
        <v>0</v>
      </c>
      <c r="DA40" s="609"/>
      <c r="DB40" s="609"/>
      <c r="DC40" s="610"/>
      <c r="DD40" s="594" t="s">
        <v>319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499518</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295</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548940</v>
      </c>
      <c r="CS42" s="589"/>
      <c r="CT42" s="589"/>
      <c r="CU42" s="589"/>
      <c r="CV42" s="589"/>
      <c r="CW42" s="589"/>
      <c r="CX42" s="589"/>
      <c r="CY42" s="590"/>
      <c r="CZ42" s="591">
        <v>7.5</v>
      </c>
      <c r="DA42" s="592"/>
      <c r="DB42" s="592"/>
      <c r="DC42" s="593"/>
      <c r="DD42" s="594">
        <v>157061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t="s">
        <v>319</v>
      </c>
      <c r="CS43" s="607"/>
      <c r="CT43" s="607"/>
      <c r="CU43" s="607"/>
      <c r="CV43" s="607"/>
      <c r="CW43" s="607"/>
      <c r="CX43" s="607"/>
      <c r="CY43" s="608"/>
      <c r="CZ43" s="591" t="s">
        <v>319</v>
      </c>
      <c r="DA43" s="609"/>
      <c r="DB43" s="609"/>
      <c r="DC43" s="610"/>
      <c r="DD43" s="594" t="s">
        <v>319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548940</v>
      </c>
      <c r="CS44" s="589"/>
      <c r="CT44" s="589"/>
      <c r="CU44" s="589"/>
      <c r="CV44" s="589"/>
      <c r="CW44" s="589"/>
      <c r="CX44" s="589"/>
      <c r="CY44" s="590"/>
      <c r="CZ44" s="591">
        <v>7.5</v>
      </c>
      <c r="DA44" s="592"/>
      <c r="DB44" s="592"/>
      <c r="DC44" s="593"/>
      <c r="DD44" s="594">
        <v>157061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194151</v>
      </c>
      <c r="CS45" s="607"/>
      <c r="CT45" s="607"/>
      <c r="CU45" s="607"/>
      <c r="CV45" s="607"/>
      <c r="CW45" s="607"/>
      <c r="CX45" s="607"/>
      <c r="CY45" s="608"/>
      <c r="CZ45" s="591">
        <v>2.6</v>
      </c>
      <c r="DA45" s="609"/>
      <c r="DB45" s="609"/>
      <c r="DC45" s="610"/>
      <c r="DD45" s="594">
        <v>14397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354789</v>
      </c>
      <c r="CS46" s="589"/>
      <c r="CT46" s="589"/>
      <c r="CU46" s="589"/>
      <c r="CV46" s="589"/>
      <c r="CW46" s="589"/>
      <c r="CX46" s="589"/>
      <c r="CY46" s="590"/>
      <c r="CZ46" s="591">
        <v>4.8</v>
      </c>
      <c r="DA46" s="592"/>
      <c r="DB46" s="592"/>
      <c r="DC46" s="593"/>
      <c r="DD46" s="594">
        <v>142664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t="s">
        <v>319</v>
      </c>
      <c r="CS47" s="607"/>
      <c r="CT47" s="607"/>
      <c r="CU47" s="607"/>
      <c r="CV47" s="607"/>
      <c r="CW47" s="607"/>
      <c r="CX47" s="607"/>
      <c r="CY47" s="608"/>
      <c r="CZ47" s="591" t="s">
        <v>319</v>
      </c>
      <c r="DA47" s="609"/>
      <c r="DB47" s="609"/>
      <c r="DC47" s="610"/>
      <c r="DD47" s="594" t="s">
        <v>319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7336044</v>
      </c>
      <c r="CS49" s="573"/>
      <c r="CT49" s="573"/>
      <c r="CU49" s="573"/>
      <c r="CV49" s="573"/>
      <c r="CW49" s="573"/>
      <c r="CX49" s="573"/>
      <c r="CY49" s="574"/>
      <c r="CZ49" s="575">
        <v>100</v>
      </c>
      <c r="DA49" s="576"/>
      <c r="DB49" s="576"/>
      <c r="DC49" s="577"/>
      <c r="DD49" s="578">
        <v>5469485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3" zoomScaleNormal="53" zoomScaleSheetLayoutView="70" workbookViewId="0">
      <selection activeCell="V9" sqref="V9:Z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7711</v>
      </c>
      <c r="R7" s="1101"/>
      <c r="S7" s="1101"/>
      <c r="T7" s="1101"/>
      <c r="U7" s="1101"/>
      <c r="V7" s="1101">
        <v>7392</v>
      </c>
      <c r="W7" s="1101"/>
      <c r="X7" s="1101"/>
      <c r="Y7" s="1101"/>
      <c r="Z7" s="1101"/>
      <c r="AA7" s="1101"/>
      <c r="AB7" s="1101"/>
      <c r="AC7" s="1101"/>
      <c r="AD7" s="1101"/>
      <c r="AE7" s="1102"/>
      <c r="AF7" s="1103">
        <v>264</v>
      </c>
      <c r="AG7" s="1104"/>
      <c r="AH7" s="1104"/>
      <c r="AI7" s="1104"/>
      <c r="AJ7" s="1105"/>
      <c r="AK7" s="1087">
        <v>0</v>
      </c>
      <c r="AL7" s="1088"/>
      <c r="AM7" s="1088"/>
      <c r="AN7" s="1088"/>
      <c r="AO7" s="1088"/>
      <c r="AP7" s="1088">
        <v>6860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534</v>
      </c>
      <c r="BT7" s="1092"/>
      <c r="BU7" s="1092"/>
      <c r="BV7" s="1092"/>
      <c r="BW7" s="1092"/>
      <c r="BX7" s="1092"/>
      <c r="BY7" s="1092"/>
      <c r="BZ7" s="1092"/>
      <c r="CA7" s="1092"/>
      <c r="CB7" s="1092"/>
      <c r="CC7" s="1092"/>
      <c r="CD7" s="1092"/>
      <c r="CE7" s="1092"/>
      <c r="CF7" s="1092"/>
      <c r="CG7" s="1093"/>
      <c r="CH7" s="1084">
        <v>78</v>
      </c>
      <c r="CI7" s="1085"/>
      <c r="CJ7" s="1085"/>
      <c r="CK7" s="1085"/>
      <c r="CL7" s="1086"/>
      <c r="CM7" s="1084">
        <v>3659</v>
      </c>
      <c r="CN7" s="1085"/>
      <c r="CO7" s="1085"/>
      <c r="CP7" s="1085"/>
      <c r="CQ7" s="1086"/>
      <c r="CR7" s="1084">
        <v>22</v>
      </c>
      <c r="CS7" s="1085"/>
      <c r="CT7" s="1085"/>
      <c r="CU7" s="1085"/>
      <c r="CV7" s="1086"/>
      <c r="CW7" s="1084">
        <v>0</v>
      </c>
      <c r="CX7" s="1085"/>
      <c r="CY7" s="1085"/>
      <c r="CZ7" s="1085"/>
      <c r="DA7" s="1086"/>
      <c r="DB7" s="1084">
        <v>1074</v>
      </c>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t="s">
        <v>367</v>
      </c>
      <c r="C8" s="1034"/>
      <c r="D8" s="1034"/>
      <c r="E8" s="1034"/>
      <c r="F8" s="1034"/>
      <c r="G8" s="1034"/>
      <c r="H8" s="1034"/>
      <c r="I8" s="1034"/>
      <c r="J8" s="1034"/>
      <c r="K8" s="1034"/>
      <c r="L8" s="1034"/>
      <c r="M8" s="1034"/>
      <c r="N8" s="1034"/>
      <c r="O8" s="1034"/>
      <c r="P8" s="1035"/>
      <c r="Q8" s="1039">
        <v>1</v>
      </c>
      <c r="R8" s="1040"/>
      <c r="S8" s="1040"/>
      <c r="T8" s="1040"/>
      <c r="U8" s="1040"/>
      <c r="V8" s="1040">
        <v>1</v>
      </c>
      <c r="W8" s="1040"/>
      <c r="X8" s="1040"/>
      <c r="Y8" s="1040"/>
      <c r="Z8" s="1040"/>
      <c r="AA8" s="1040">
        <v>0</v>
      </c>
      <c r="AB8" s="1040"/>
      <c r="AC8" s="1040"/>
      <c r="AD8" s="1040"/>
      <c r="AE8" s="1041"/>
      <c r="AF8" s="1015">
        <v>0</v>
      </c>
      <c r="AG8" s="1016"/>
      <c r="AH8" s="1016"/>
      <c r="AI8" s="1016"/>
      <c r="AJ8" s="1017"/>
      <c r="AK8" s="1082">
        <v>0</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535</v>
      </c>
      <c r="BT8" s="1011"/>
      <c r="BU8" s="1011"/>
      <c r="BV8" s="1011"/>
      <c r="BW8" s="1011"/>
      <c r="BX8" s="1011"/>
      <c r="BY8" s="1011"/>
      <c r="BZ8" s="1011"/>
      <c r="CA8" s="1011"/>
      <c r="CB8" s="1011"/>
      <c r="CC8" s="1011"/>
      <c r="CD8" s="1011"/>
      <c r="CE8" s="1011"/>
      <c r="CF8" s="1011"/>
      <c r="CG8" s="1012"/>
      <c r="CH8" s="985">
        <v>6</v>
      </c>
      <c r="CI8" s="986"/>
      <c r="CJ8" s="986"/>
      <c r="CK8" s="986"/>
      <c r="CL8" s="987"/>
      <c r="CM8" s="985">
        <v>683</v>
      </c>
      <c r="CN8" s="986"/>
      <c r="CO8" s="986"/>
      <c r="CP8" s="986"/>
      <c r="CQ8" s="987"/>
      <c r="CR8" s="985">
        <v>5</v>
      </c>
      <c r="CS8" s="986"/>
      <c r="CT8" s="986"/>
      <c r="CU8" s="986"/>
      <c r="CV8" s="987"/>
      <c r="CW8" s="985">
        <v>0</v>
      </c>
      <c r="CX8" s="986"/>
      <c r="CY8" s="986"/>
      <c r="CZ8" s="986"/>
      <c r="DA8" s="987"/>
      <c r="DB8" s="985">
        <v>548</v>
      </c>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536</v>
      </c>
      <c r="BT9" s="1011"/>
      <c r="BU9" s="1011"/>
      <c r="BV9" s="1011"/>
      <c r="BW9" s="1011"/>
      <c r="BX9" s="1011"/>
      <c r="BY9" s="1011"/>
      <c r="BZ9" s="1011"/>
      <c r="CA9" s="1011"/>
      <c r="CB9" s="1011"/>
      <c r="CC9" s="1011"/>
      <c r="CD9" s="1011"/>
      <c r="CE9" s="1011"/>
      <c r="CF9" s="1011"/>
      <c r="CG9" s="1012"/>
      <c r="CH9" s="985">
        <v>14</v>
      </c>
      <c r="CI9" s="986"/>
      <c r="CJ9" s="986"/>
      <c r="CK9" s="986"/>
      <c r="CL9" s="987"/>
      <c r="CM9" s="985">
        <v>4110</v>
      </c>
      <c r="CN9" s="986"/>
      <c r="CO9" s="986"/>
      <c r="CP9" s="986"/>
      <c r="CQ9" s="987"/>
      <c r="CR9" s="985">
        <v>4071</v>
      </c>
      <c r="CS9" s="986"/>
      <c r="CT9" s="986"/>
      <c r="CU9" s="986"/>
      <c r="CV9" s="987"/>
      <c r="CW9" s="985">
        <v>0</v>
      </c>
      <c r="CX9" s="986"/>
      <c r="CY9" s="986"/>
      <c r="CZ9" s="986"/>
      <c r="DA9" s="987"/>
      <c r="DB9" s="985">
        <v>0</v>
      </c>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264</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2387</v>
      </c>
      <c r="R28" s="1050"/>
      <c r="S28" s="1050"/>
      <c r="T28" s="1050"/>
      <c r="U28" s="1050"/>
      <c r="V28" s="1050">
        <v>2381</v>
      </c>
      <c r="W28" s="1050"/>
      <c r="X28" s="1050"/>
      <c r="Y28" s="1050"/>
      <c r="Z28" s="1050"/>
      <c r="AA28" s="1050">
        <v>6</v>
      </c>
      <c r="AB28" s="1050"/>
      <c r="AC28" s="1050"/>
      <c r="AD28" s="1050"/>
      <c r="AE28" s="1051"/>
      <c r="AF28" s="1052">
        <v>5</v>
      </c>
      <c r="AG28" s="1050"/>
      <c r="AH28" s="1050"/>
      <c r="AI28" s="1050"/>
      <c r="AJ28" s="1053"/>
      <c r="AK28" s="1054">
        <v>168</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1622</v>
      </c>
      <c r="R29" s="1040"/>
      <c r="S29" s="1040"/>
      <c r="T29" s="1040"/>
      <c r="U29" s="1040"/>
      <c r="V29" s="1040">
        <v>1629</v>
      </c>
      <c r="W29" s="1040"/>
      <c r="X29" s="1040"/>
      <c r="Y29" s="1040"/>
      <c r="Z29" s="1040"/>
      <c r="AA29" s="1040">
        <v>-8</v>
      </c>
      <c r="AB29" s="1040"/>
      <c r="AC29" s="1040"/>
      <c r="AD29" s="1040"/>
      <c r="AE29" s="1041"/>
      <c r="AF29" s="1015">
        <v>-8</v>
      </c>
      <c r="AG29" s="1016"/>
      <c r="AH29" s="1016"/>
      <c r="AI29" s="1016"/>
      <c r="AJ29" s="1017"/>
      <c r="AK29" s="976">
        <v>226</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277</v>
      </c>
      <c r="R30" s="1040"/>
      <c r="S30" s="1040"/>
      <c r="T30" s="1040"/>
      <c r="U30" s="1040"/>
      <c r="V30" s="1040">
        <v>275</v>
      </c>
      <c r="W30" s="1040"/>
      <c r="X30" s="1040"/>
      <c r="Y30" s="1040"/>
      <c r="Z30" s="1040"/>
      <c r="AA30" s="1040">
        <v>2</v>
      </c>
      <c r="AB30" s="1040"/>
      <c r="AC30" s="1040"/>
      <c r="AD30" s="1040"/>
      <c r="AE30" s="1041"/>
      <c r="AF30" s="1015">
        <v>2</v>
      </c>
      <c r="AG30" s="1016"/>
      <c r="AH30" s="1016"/>
      <c r="AI30" s="1016"/>
      <c r="AJ30" s="1017"/>
      <c r="AK30" s="976">
        <v>50</v>
      </c>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7</v>
      </c>
      <c r="R31" s="1040"/>
      <c r="S31" s="1040"/>
      <c r="T31" s="1040"/>
      <c r="U31" s="1040"/>
      <c r="V31" s="1040">
        <v>7</v>
      </c>
      <c r="W31" s="1040"/>
      <c r="X31" s="1040"/>
      <c r="Y31" s="1040"/>
      <c r="Z31" s="1040"/>
      <c r="AA31" s="1040">
        <v>0</v>
      </c>
      <c r="AB31" s="1040"/>
      <c r="AC31" s="1040"/>
      <c r="AD31" s="1040"/>
      <c r="AE31" s="1041"/>
      <c r="AF31" s="1015">
        <v>0</v>
      </c>
      <c r="AG31" s="1016"/>
      <c r="AH31" s="1016"/>
      <c r="AI31" s="1016"/>
      <c r="AJ31" s="1017"/>
      <c r="AK31" s="976">
        <v>0</v>
      </c>
      <c r="AL31" s="967"/>
      <c r="AM31" s="967"/>
      <c r="AN31" s="967"/>
      <c r="AO31" s="967"/>
      <c r="AP31" s="967"/>
      <c r="AQ31" s="967"/>
      <c r="AR31" s="967"/>
      <c r="AS31" s="967"/>
      <c r="AT31" s="967"/>
      <c r="AU31" s="967"/>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385</v>
      </c>
      <c r="C32" s="1034"/>
      <c r="D32" s="1034"/>
      <c r="E32" s="1034"/>
      <c r="F32" s="1034"/>
      <c r="G32" s="1034"/>
      <c r="H32" s="1034"/>
      <c r="I32" s="1034"/>
      <c r="J32" s="1034"/>
      <c r="K32" s="1034"/>
      <c r="L32" s="1034"/>
      <c r="M32" s="1034"/>
      <c r="N32" s="1034"/>
      <c r="O32" s="1034"/>
      <c r="P32" s="1035"/>
      <c r="Q32" s="1039">
        <v>623</v>
      </c>
      <c r="R32" s="1040"/>
      <c r="S32" s="1040"/>
      <c r="T32" s="1040"/>
      <c r="U32" s="1040"/>
      <c r="V32" s="1040">
        <v>503</v>
      </c>
      <c r="W32" s="1040"/>
      <c r="X32" s="1040"/>
      <c r="Y32" s="1040"/>
      <c r="Z32" s="1040"/>
      <c r="AA32" s="1040">
        <v>120</v>
      </c>
      <c r="AB32" s="1040"/>
      <c r="AC32" s="1040"/>
      <c r="AD32" s="1040"/>
      <c r="AE32" s="1041"/>
      <c r="AF32" s="1015">
        <v>1435</v>
      </c>
      <c r="AG32" s="1016"/>
      <c r="AH32" s="1016"/>
      <c r="AI32" s="1016"/>
      <c r="AJ32" s="1017"/>
      <c r="AK32" s="976"/>
      <c r="AL32" s="967"/>
      <c r="AM32" s="967"/>
      <c r="AN32" s="967"/>
      <c r="AO32" s="967"/>
      <c r="AP32" s="967">
        <v>175</v>
      </c>
      <c r="AQ32" s="967"/>
      <c r="AR32" s="967"/>
      <c r="AS32" s="967"/>
      <c r="AT32" s="967"/>
      <c r="AU32" s="967"/>
      <c r="AV32" s="967"/>
      <c r="AW32" s="967"/>
      <c r="AX32" s="967"/>
      <c r="AY32" s="967"/>
      <c r="AZ32" s="1038"/>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885</v>
      </c>
      <c r="R33" s="1040"/>
      <c r="S33" s="1040"/>
      <c r="T33" s="1040"/>
      <c r="U33" s="1040"/>
      <c r="V33" s="1040">
        <v>870</v>
      </c>
      <c r="W33" s="1040"/>
      <c r="X33" s="1040"/>
      <c r="Y33" s="1040"/>
      <c r="Z33" s="1040"/>
      <c r="AA33" s="1040">
        <v>15</v>
      </c>
      <c r="AB33" s="1040"/>
      <c r="AC33" s="1040"/>
      <c r="AD33" s="1040"/>
      <c r="AE33" s="1041"/>
      <c r="AF33" s="1015">
        <v>15</v>
      </c>
      <c r="AG33" s="1016"/>
      <c r="AH33" s="1016"/>
      <c r="AI33" s="1016"/>
      <c r="AJ33" s="1017"/>
      <c r="AK33" s="976">
        <v>435</v>
      </c>
      <c r="AL33" s="967"/>
      <c r="AM33" s="967"/>
      <c r="AN33" s="967"/>
      <c r="AO33" s="967"/>
      <c r="AP33" s="967">
        <v>7448</v>
      </c>
      <c r="AQ33" s="967"/>
      <c r="AR33" s="967"/>
      <c r="AS33" s="967"/>
      <c r="AT33" s="967"/>
      <c r="AU33" s="967">
        <v>5467</v>
      </c>
      <c r="AV33" s="967"/>
      <c r="AW33" s="967"/>
      <c r="AX33" s="967"/>
      <c r="AY33" s="967"/>
      <c r="AZ33" s="1038"/>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1449</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537</v>
      </c>
      <c r="C68" s="982"/>
      <c r="D68" s="982"/>
      <c r="E68" s="982"/>
      <c r="F68" s="982"/>
      <c r="G68" s="982"/>
      <c r="H68" s="982"/>
      <c r="I68" s="982"/>
      <c r="J68" s="982"/>
      <c r="K68" s="982"/>
      <c r="L68" s="982"/>
      <c r="M68" s="982"/>
      <c r="N68" s="982"/>
      <c r="O68" s="982"/>
      <c r="P68" s="983"/>
      <c r="Q68" s="984">
        <v>333</v>
      </c>
      <c r="R68" s="978"/>
      <c r="S68" s="978"/>
      <c r="T68" s="978"/>
      <c r="U68" s="978"/>
      <c r="V68" s="978">
        <v>323</v>
      </c>
      <c r="W68" s="978"/>
      <c r="X68" s="978"/>
      <c r="Y68" s="978"/>
      <c r="Z68" s="978"/>
      <c r="AA68" s="978">
        <v>10</v>
      </c>
      <c r="AB68" s="978"/>
      <c r="AC68" s="978"/>
      <c r="AD68" s="978"/>
      <c r="AE68" s="978"/>
      <c r="AF68" s="978">
        <v>10</v>
      </c>
      <c r="AG68" s="978"/>
      <c r="AH68" s="978"/>
      <c r="AI68" s="978"/>
      <c r="AJ68" s="978"/>
      <c r="AK68" s="978">
        <v>30</v>
      </c>
      <c r="AL68" s="978"/>
      <c r="AM68" s="978"/>
      <c r="AN68" s="978"/>
      <c r="AO68" s="978"/>
      <c r="AP68" s="978">
        <v>122</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538</v>
      </c>
      <c r="C69" s="971"/>
      <c r="D69" s="971"/>
      <c r="E69" s="971"/>
      <c r="F69" s="971"/>
      <c r="G69" s="971"/>
      <c r="H69" s="971"/>
      <c r="I69" s="971"/>
      <c r="J69" s="971"/>
      <c r="K69" s="971"/>
      <c r="L69" s="971"/>
      <c r="M69" s="971"/>
      <c r="N69" s="971"/>
      <c r="O69" s="971"/>
      <c r="P69" s="972"/>
      <c r="Q69" s="973">
        <v>2228</v>
      </c>
      <c r="R69" s="967"/>
      <c r="S69" s="967"/>
      <c r="T69" s="967"/>
      <c r="U69" s="967"/>
      <c r="V69" s="967">
        <v>2217</v>
      </c>
      <c r="W69" s="967"/>
      <c r="X69" s="967"/>
      <c r="Y69" s="967"/>
      <c r="Z69" s="967"/>
      <c r="AA69" s="967">
        <v>11</v>
      </c>
      <c r="AB69" s="967"/>
      <c r="AC69" s="967"/>
      <c r="AD69" s="967"/>
      <c r="AE69" s="967"/>
      <c r="AF69" s="967">
        <v>11</v>
      </c>
      <c r="AG69" s="967"/>
      <c r="AH69" s="967"/>
      <c r="AI69" s="967"/>
      <c r="AJ69" s="967"/>
      <c r="AK69" s="967">
        <v>150</v>
      </c>
      <c r="AL69" s="967"/>
      <c r="AM69" s="967"/>
      <c r="AN69" s="967"/>
      <c r="AO69" s="967"/>
      <c r="AP69" s="967">
        <v>1613</v>
      </c>
      <c r="AQ69" s="967"/>
      <c r="AR69" s="967"/>
      <c r="AS69" s="967"/>
      <c r="AT69" s="967"/>
      <c r="AU69" s="967">
        <v>146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539</v>
      </c>
      <c r="C70" s="971"/>
      <c r="D70" s="971"/>
      <c r="E70" s="971"/>
      <c r="F70" s="971"/>
      <c r="G70" s="971"/>
      <c r="H70" s="971"/>
      <c r="I70" s="971"/>
      <c r="J70" s="971"/>
      <c r="K70" s="971"/>
      <c r="L70" s="971"/>
      <c r="M70" s="971"/>
      <c r="N70" s="971"/>
      <c r="O70" s="971"/>
      <c r="P70" s="972"/>
      <c r="Q70" s="973">
        <v>5719</v>
      </c>
      <c r="R70" s="967"/>
      <c r="S70" s="967"/>
      <c r="T70" s="967"/>
      <c r="U70" s="967"/>
      <c r="V70" s="967">
        <v>5670</v>
      </c>
      <c r="W70" s="967"/>
      <c r="X70" s="967"/>
      <c r="Y70" s="967"/>
      <c r="Z70" s="967"/>
      <c r="AA70" s="967">
        <v>49</v>
      </c>
      <c r="AB70" s="967"/>
      <c r="AC70" s="967"/>
      <c r="AD70" s="967"/>
      <c r="AE70" s="967"/>
      <c r="AF70" s="967">
        <v>49</v>
      </c>
      <c r="AG70" s="967"/>
      <c r="AH70" s="967"/>
      <c r="AI70" s="967"/>
      <c r="AJ70" s="967"/>
      <c r="AK70" s="967">
        <v>5</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540</v>
      </c>
      <c r="C71" s="971"/>
      <c r="D71" s="971"/>
      <c r="E71" s="971"/>
      <c r="F71" s="971"/>
      <c r="G71" s="971"/>
      <c r="H71" s="971"/>
      <c r="I71" s="971"/>
      <c r="J71" s="971"/>
      <c r="K71" s="971"/>
      <c r="L71" s="971"/>
      <c r="M71" s="971"/>
      <c r="N71" s="971"/>
      <c r="O71" s="971"/>
      <c r="P71" s="972"/>
      <c r="Q71" s="973">
        <v>98</v>
      </c>
      <c r="R71" s="967"/>
      <c r="S71" s="967"/>
      <c r="T71" s="967"/>
      <c r="U71" s="967"/>
      <c r="V71" s="967">
        <v>84</v>
      </c>
      <c r="W71" s="967"/>
      <c r="X71" s="967"/>
      <c r="Y71" s="967"/>
      <c r="Z71" s="967"/>
      <c r="AA71" s="967">
        <v>14</v>
      </c>
      <c r="AB71" s="967"/>
      <c r="AC71" s="967"/>
      <c r="AD71" s="967"/>
      <c r="AE71" s="967"/>
      <c r="AF71" s="967">
        <v>14</v>
      </c>
      <c r="AG71" s="967"/>
      <c r="AH71" s="967"/>
      <c r="AI71" s="967"/>
      <c r="AJ71" s="967"/>
      <c r="AK71" s="967">
        <v>0</v>
      </c>
      <c r="AL71" s="967"/>
      <c r="AM71" s="967"/>
      <c r="AN71" s="967"/>
      <c r="AO71" s="967"/>
      <c r="AP71" s="967">
        <v>8</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541</v>
      </c>
      <c r="C72" s="971"/>
      <c r="D72" s="971"/>
      <c r="E72" s="971"/>
      <c r="F72" s="971"/>
      <c r="G72" s="971"/>
      <c r="H72" s="971"/>
      <c r="I72" s="971"/>
      <c r="J72" s="971"/>
      <c r="K72" s="971"/>
      <c r="L72" s="971"/>
      <c r="M72" s="971"/>
      <c r="N72" s="971"/>
      <c r="O72" s="971"/>
      <c r="P72" s="972"/>
      <c r="Q72" s="973">
        <v>840</v>
      </c>
      <c r="R72" s="967"/>
      <c r="S72" s="967"/>
      <c r="T72" s="967"/>
      <c r="U72" s="967"/>
      <c r="V72" s="967">
        <v>832</v>
      </c>
      <c r="W72" s="967"/>
      <c r="X72" s="967"/>
      <c r="Y72" s="967"/>
      <c r="Z72" s="967"/>
      <c r="AA72" s="967">
        <v>8</v>
      </c>
      <c r="AB72" s="967"/>
      <c r="AC72" s="967"/>
      <c r="AD72" s="967"/>
      <c r="AE72" s="967"/>
      <c r="AF72" s="967">
        <v>8</v>
      </c>
      <c r="AG72" s="967"/>
      <c r="AH72" s="967"/>
      <c r="AI72" s="967"/>
      <c r="AJ72" s="967"/>
      <c r="AK72" s="967">
        <v>0</v>
      </c>
      <c r="AL72" s="967"/>
      <c r="AM72" s="967"/>
      <c r="AN72" s="967"/>
      <c r="AO72" s="967"/>
      <c r="AP72" s="967">
        <v>212</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546</v>
      </c>
      <c r="C73" s="971"/>
      <c r="D73" s="971"/>
      <c r="E73" s="971"/>
      <c r="F73" s="971"/>
      <c r="G73" s="971"/>
      <c r="H73" s="971"/>
      <c r="I73" s="971"/>
      <c r="J73" s="971"/>
      <c r="K73" s="971"/>
      <c r="L73" s="971"/>
      <c r="M73" s="971"/>
      <c r="N73" s="971"/>
      <c r="O73" s="971"/>
      <c r="P73" s="972"/>
      <c r="Q73" s="973">
        <v>14880</v>
      </c>
      <c r="R73" s="967"/>
      <c r="S73" s="967"/>
      <c r="T73" s="967"/>
      <c r="U73" s="967"/>
      <c r="V73" s="967">
        <v>14267</v>
      </c>
      <c r="W73" s="967"/>
      <c r="X73" s="967"/>
      <c r="Y73" s="967"/>
      <c r="Z73" s="967"/>
      <c r="AA73" s="967">
        <v>613</v>
      </c>
      <c r="AB73" s="967"/>
      <c r="AC73" s="967"/>
      <c r="AD73" s="967"/>
      <c r="AE73" s="967"/>
      <c r="AF73" s="967">
        <v>612</v>
      </c>
      <c r="AG73" s="967"/>
      <c r="AH73" s="967"/>
      <c r="AI73" s="967"/>
      <c r="AJ73" s="967"/>
      <c r="AK73" s="967">
        <v>0</v>
      </c>
      <c r="AL73" s="967"/>
      <c r="AM73" s="967"/>
      <c r="AN73" s="967"/>
      <c r="AO73" s="967"/>
      <c r="AP73" s="967">
        <v>1742</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542</v>
      </c>
      <c r="C74" s="971"/>
      <c r="D74" s="971"/>
      <c r="E74" s="971"/>
      <c r="F74" s="971"/>
      <c r="G74" s="971"/>
      <c r="H74" s="971"/>
      <c r="I74" s="971"/>
      <c r="J74" s="971"/>
      <c r="K74" s="971"/>
      <c r="L74" s="971"/>
      <c r="M74" s="971"/>
      <c r="N74" s="971"/>
      <c r="O74" s="971"/>
      <c r="P74" s="972"/>
      <c r="Q74" s="973">
        <v>167</v>
      </c>
      <c r="R74" s="967"/>
      <c r="S74" s="967"/>
      <c r="T74" s="967"/>
      <c r="U74" s="967"/>
      <c r="V74" s="967">
        <v>160</v>
      </c>
      <c r="W74" s="967"/>
      <c r="X74" s="967"/>
      <c r="Y74" s="967"/>
      <c r="Z74" s="967"/>
      <c r="AA74" s="967">
        <v>7</v>
      </c>
      <c r="AB74" s="967"/>
      <c r="AC74" s="967"/>
      <c r="AD74" s="967"/>
      <c r="AE74" s="967"/>
      <c r="AF74" s="967">
        <v>7</v>
      </c>
      <c r="AG74" s="967"/>
      <c r="AH74" s="967"/>
      <c r="AI74" s="967"/>
      <c r="AJ74" s="967"/>
      <c r="AK74" s="967">
        <v>6</v>
      </c>
      <c r="AL74" s="967"/>
      <c r="AM74" s="967"/>
      <c r="AN74" s="967"/>
      <c r="AO74" s="967"/>
      <c r="AP74" s="967">
        <v>297</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543</v>
      </c>
      <c r="C75" s="971"/>
      <c r="D75" s="971"/>
      <c r="E75" s="971"/>
      <c r="F75" s="971"/>
      <c r="G75" s="971"/>
      <c r="H75" s="971"/>
      <c r="I75" s="971"/>
      <c r="J75" s="971"/>
      <c r="K75" s="971"/>
      <c r="L75" s="971"/>
      <c r="M75" s="971"/>
      <c r="N75" s="971"/>
      <c r="O75" s="971"/>
      <c r="P75" s="972"/>
      <c r="Q75" s="974">
        <v>336</v>
      </c>
      <c r="R75" s="975"/>
      <c r="S75" s="975"/>
      <c r="T75" s="975"/>
      <c r="U75" s="976"/>
      <c r="V75" s="977">
        <v>330</v>
      </c>
      <c r="W75" s="975"/>
      <c r="X75" s="975"/>
      <c r="Y75" s="975"/>
      <c r="Z75" s="976"/>
      <c r="AA75" s="977">
        <v>6</v>
      </c>
      <c r="AB75" s="975"/>
      <c r="AC75" s="975"/>
      <c r="AD75" s="975"/>
      <c r="AE75" s="976"/>
      <c r="AF75" s="977">
        <v>6</v>
      </c>
      <c r="AG75" s="975"/>
      <c r="AH75" s="975"/>
      <c r="AI75" s="975"/>
      <c r="AJ75" s="976"/>
      <c r="AK75" s="977">
        <v>0</v>
      </c>
      <c r="AL75" s="975"/>
      <c r="AM75" s="975"/>
      <c r="AN75" s="975"/>
      <c r="AO75" s="976"/>
      <c r="AP75" s="977">
        <v>1425</v>
      </c>
      <c r="AQ75" s="975"/>
      <c r="AR75" s="975"/>
      <c r="AS75" s="975"/>
      <c r="AT75" s="976"/>
      <c r="AU75" s="977">
        <v>484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544</v>
      </c>
      <c r="C76" s="971"/>
      <c r="D76" s="971"/>
      <c r="E76" s="971"/>
      <c r="F76" s="971"/>
      <c r="G76" s="971"/>
      <c r="H76" s="971"/>
      <c r="I76" s="971"/>
      <c r="J76" s="971"/>
      <c r="K76" s="971"/>
      <c r="L76" s="971"/>
      <c r="M76" s="971"/>
      <c r="N76" s="971"/>
      <c r="O76" s="971"/>
      <c r="P76" s="972"/>
      <c r="Q76" s="974">
        <v>346</v>
      </c>
      <c r="R76" s="975"/>
      <c r="S76" s="975"/>
      <c r="T76" s="975"/>
      <c r="U76" s="976"/>
      <c r="V76" s="977">
        <v>346</v>
      </c>
      <c r="W76" s="975"/>
      <c r="X76" s="975"/>
      <c r="Y76" s="975"/>
      <c r="Z76" s="976"/>
      <c r="AA76" s="977">
        <v>0</v>
      </c>
      <c r="AB76" s="975"/>
      <c r="AC76" s="975"/>
      <c r="AD76" s="975"/>
      <c r="AE76" s="976"/>
      <c r="AF76" s="977">
        <v>0</v>
      </c>
      <c r="AG76" s="975"/>
      <c r="AH76" s="975"/>
      <c r="AI76" s="975"/>
      <c r="AJ76" s="976"/>
      <c r="AK76" s="977">
        <v>6</v>
      </c>
      <c r="AL76" s="975"/>
      <c r="AM76" s="975"/>
      <c r="AN76" s="975"/>
      <c r="AO76" s="976"/>
      <c r="AP76" s="977">
        <v>0</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545</v>
      </c>
      <c r="C77" s="971"/>
      <c r="D77" s="971"/>
      <c r="E77" s="971"/>
      <c r="F77" s="971"/>
      <c r="G77" s="971"/>
      <c r="H77" s="971"/>
      <c r="I77" s="971"/>
      <c r="J77" s="971"/>
      <c r="K77" s="971"/>
      <c r="L77" s="971"/>
      <c r="M77" s="971"/>
      <c r="N77" s="971"/>
      <c r="O77" s="971"/>
      <c r="P77" s="972"/>
      <c r="Q77" s="974">
        <v>1264</v>
      </c>
      <c r="R77" s="975"/>
      <c r="S77" s="975"/>
      <c r="T77" s="975"/>
      <c r="U77" s="976"/>
      <c r="V77" s="977">
        <v>1210</v>
      </c>
      <c r="W77" s="975"/>
      <c r="X77" s="975"/>
      <c r="Y77" s="975"/>
      <c r="Z77" s="976"/>
      <c r="AA77" s="977">
        <v>53</v>
      </c>
      <c r="AB77" s="975"/>
      <c r="AC77" s="975"/>
      <c r="AD77" s="975"/>
      <c r="AE77" s="976"/>
      <c r="AF77" s="977">
        <v>53</v>
      </c>
      <c r="AG77" s="975"/>
      <c r="AH77" s="975"/>
      <c r="AI77" s="975"/>
      <c r="AJ77" s="976"/>
      <c r="AK77" s="977">
        <v>0</v>
      </c>
      <c r="AL77" s="975"/>
      <c r="AM77" s="975"/>
      <c r="AN77" s="975"/>
      <c r="AO77" s="976"/>
      <c r="AP77" s="977">
        <v>0</v>
      </c>
      <c r="AQ77" s="975"/>
      <c r="AR77" s="975"/>
      <c r="AS77" s="975"/>
      <c r="AT77" s="976"/>
      <c r="AU77" s="977">
        <v>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1080403</v>
      </c>
      <c r="AB110" s="873"/>
      <c r="AC110" s="873"/>
      <c r="AD110" s="873"/>
      <c r="AE110" s="874"/>
      <c r="AF110" s="875">
        <v>983931</v>
      </c>
      <c r="AG110" s="873"/>
      <c r="AH110" s="873"/>
      <c r="AI110" s="873"/>
      <c r="AJ110" s="874"/>
      <c r="AK110" s="875">
        <v>857039</v>
      </c>
      <c r="AL110" s="873"/>
      <c r="AM110" s="873"/>
      <c r="AN110" s="873"/>
      <c r="AO110" s="874"/>
      <c r="AP110" s="876">
        <v>20.6</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8094176</v>
      </c>
      <c r="BR110" s="800"/>
      <c r="BS110" s="800"/>
      <c r="BT110" s="800"/>
      <c r="BU110" s="800"/>
      <c r="BV110" s="800">
        <v>7251757</v>
      </c>
      <c r="BW110" s="800"/>
      <c r="BX110" s="800"/>
      <c r="BY110" s="800"/>
      <c r="BZ110" s="800"/>
      <c r="CA110" s="800">
        <v>6859504</v>
      </c>
      <c r="CB110" s="800"/>
      <c r="CC110" s="800"/>
      <c r="CD110" s="800"/>
      <c r="CE110" s="800"/>
      <c r="CF110" s="861">
        <v>165</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6075558</v>
      </c>
      <c r="BR112" s="771"/>
      <c r="BS112" s="771"/>
      <c r="BT112" s="771"/>
      <c r="BU112" s="771"/>
      <c r="BV112" s="771">
        <v>5666759</v>
      </c>
      <c r="BW112" s="771"/>
      <c r="BX112" s="771"/>
      <c r="BY112" s="771"/>
      <c r="BZ112" s="771"/>
      <c r="CA112" s="771">
        <v>5466580</v>
      </c>
      <c r="CB112" s="771"/>
      <c r="CC112" s="771"/>
      <c r="CD112" s="771"/>
      <c r="CE112" s="771"/>
      <c r="CF112" s="848">
        <v>131.5</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366132</v>
      </c>
      <c r="AB113" s="909"/>
      <c r="AC113" s="909"/>
      <c r="AD113" s="909"/>
      <c r="AE113" s="910"/>
      <c r="AF113" s="911">
        <v>365313</v>
      </c>
      <c r="AG113" s="909"/>
      <c r="AH113" s="909"/>
      <c r="AI113" s="909"/>
      <c r="AJ113" s="910"/>
      <c r="AK113" s="911">
        <v>372339</v>
      </c>
      <c r="AL113" s="909"/>
      <c r="AM113" s="909"/>
      <c r="AN113" s="909"/>
      <c r="AO113" s="910"/>
      <c r="AP113" s="912">
        <v>9</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1021363</v>
      </c>
      <c r="BR113" s="771"/>
      <c r="BS113" s="771"/>
      <c r="BT113" s="771"/>
      <c r="BU113" s="771"/>
      <c r="BV113" s="771">
        <v>860986</v>
      </c>
      <c r="BW113" s="771"/>
      <c r="BX113" s="771"/>
      <c r="BY113" s="771"/>
      <c r="BZ113" s="771"/>
      <c r="CA113" s="771">
        <v>797163</v>
      </c>
      <c r="CB113" s="771"/>
      <c r="CC113" s="771"/>
      <c r="CD113" s="771"/>
      <c r="CE113" s="771"/>
      <c r="CF113" s="848">
        <v>19.2</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217669</v>
      </c>
      <c r="AB114" s="784"/>
      <c r="AC114" s="784"/>
      <c r="AD114" s="784"/>
      <c r="AE114" s="785"/>
      <c r="AF114" s="786">
        <v>158584</v>
      </c>
      <c r="AG114" s="784"/>
      <c r="AH114" s="784"/>
      <c r="AI114" s="784"/>
      <c r="AJ114" s="785"/>
      <c r="AK114" s="786">
        <v>147684</v>
      </c>
      <c r="AL114" s="784"/>
      <c r="AM114" s="784"/>
      <c r="AN114" s="784"/>
      <c r="AO114" s="785"/>
      <c r="AP114" s="754">
        <v>3.6</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1398230</v>
      </c>
      <c r="BR114" s="771"/>
      <c r="BS114" s="771"/>
      <c r="BT114" s="771"/>
      <c r="BU114" s="771"/>
      <c r="BV114" s="771">
        <v>1344290</v>
      </c>
      <c r="BW114" s="771"/>
      <c r="BX114" s="771"/>
      <c r="BY114" s="771"/>
      <c r="BZ114" s="771"/>
      <c r="CA114" s="771">
        <v>1191032</v>
      </c>
      <c r="CB114" s="771"/>
      <c r="CC114" s="771"/>
      <c r="CD114" s="771"/>
      <c r="CE114" s="771"/>
      <c r="CF114" s="848">
        <v>28.6</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v>538879</v>
      </c>
      <c r="CB115" s="771"/>
      <c r="CC115" s="771"/>
      <c r="CD115" s="771"/>
      <c r="CE115" s="771"/>
      <c r="CF115" s="848">
        <v>13</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274</v>
      </c>
      <c r="AB116" s="784"/>
      <c r="AC116" s="784"/>
      <c r="AD116" s="784"/>
      <c r="AE116" s="785"/>
      <c r="AF116" s="786">
        <v>92</v>
      </c>
      <c r="AG116" s="784"/>
      <c r="AH116" s="784"/>
      <c r="AI116" s="784"/>
      <c r="AJ116" s="785"/>
      <c r="AK116" s="786">
        <v>176</v>
      </c>
      <c r="AL116" s="784"/>
      <c r="AM116" s="784"/>
      <c r="AN116" s="784"/>
      <c r="AO116" s="785"/>
      <c r="AP116" s="754">
        <v>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1664478</v>
      </c>
      <c r="AB117" s="895"/>
      <c r="AC117" s="895"/>
      <c r="AD117" s="895"/>
      <c r="AE117" s="896"/>
      <c r="AF117" s="898">
        <v>1507920</v>
      </c>
      <c r="AG117" s="895"/>
      <c r="AH117" s="895"/>
      <c r="AI117" s="895"/>
      <c r="AJ117" s="896"/>
      <c r="AK117" s="898">
        <v>1377238</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16589327</v>
      </c>
      <c r="BR118" s="858"/>
      <c r="BS118" s="858"/>
      <c r="BT118" s="858"/>
      <c r="BU118" s="858"/>
      <c r="BV118" s="858">
        <v>15123792</v>
      </c>
      <c r="BW118" s="858"/>
      <c r="BX118" s="858"/>
      <c r="BY118" s="858"/>
      <c r="BZ118" s="858"/>
      <c r="CA118" s="858">
        <v>14853158</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5030159</v>
      </c>
      <c r="BR119" s="800"/>
      <c r="BS119" s="800"/>
      <c r="BT119" s="800"/>
      <c r="BU119" s="800"/>
      <c r="BV119" s="800">
        <v>5401940</v>
      </c>
      <c r="BW119" s="800"/>
      <c r="BX119" s="800"/>
      <c r="BY119" s="800"/>
      <c r="BZ119" s="800"/>
      <c r="CA119" s="800">
        <v>5692396</v>
      </c>
      <c r="CB119" s="800"/>
      <c r="CC119" s="800"/>
      <c r="CD119" s="800"/>
      <c r="CE119" s="800"/>
      <c r="CF119" s="861">
        <v>136.9</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3201421</v>
      </c>
      <c r="BR120" s="771"/>
      <c r="BS120" s="771"/>
      <c r="BT120" s="771"/>
      <c r="BU120" s="771"/>
      <c r="BV120" s="771">
        <v>2847286</v>
      </c>
      <c r="BW120" s="771"/>
      <c r="BX120" s="771"/>
      <c r="BY120" s="771"/>
      <c r="BZ120" s="771"/>
      <c r="CA120" s="771">
        <v>3192353</v>
      </c>
      <c r="CB120" s="771"/>
      <c r="CC120" s="771"/>
      <c r="CD120" s="771"/>
      <c r="CE120" s="771"/>
      <c r="CF120" s="848">
        <v>76.8</v>
      </c>
      <c r="CG120" s="849"/>
      <c r="CH120" s="849"/>
      <c r="CI120" s="849"/>
      <c r="CJ120" s="849"/>
      <c r="CK120" s="850" t="s">
        <v>438</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6075558</v>
      </c>
      <c r="DH120" s="800"/>
      <c r="DI120" s="800"/>
      <c r="DJ120" s="800"/>
      <c r="DK120" s="800"/>
      <c r="DL120" s="800">
        <v>5666759</v>
      </c>
      <c r="DM120" s="800"/>
      <c r="DN120" s="800"/>
      <c r="DO120" s="800"/>
      <c r="DP120" s="800"/>
      <c r="DQ120" s="800">
        <v>5466580</v>
      </c>
      <c r="DR120" s="800"/>
      <c r="DS120" s="800"/>
      <c r="DT120" s="800"/>
      <c r="DU120" s="800"/>
      <c r="DV120" s="801">
        <v>131.5</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10106240</v>
      </c>
      <c r="BR121" s="858"/>
      <c r="BS121" s="858"/>
      <c r="BT121" s="858"/>
      <c r="BU121" s="858"/>
      <c r="BV121" s="858">
        <v>9906720</v>
      </c>
      <c r="BW121" s="858"/>
      <c r="BX121" s="858"/>
      <c r="BY121" s="858"/>
      <c r="BZ121" s="858"/>
      <c r="CA121" s="858">
        <v>9759382</v>
      </c>
      <c r="CB121" s="858"/>
      <c r="CC121" s="858"/>
      <c r="CD121" s="858"/>
      <c r="CE121" s="858"/>
      <c r="CF121" s="859">
        <v>234.7</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t="s">
        <v>112</v>
      </c>
      <c r="DH121" s="771"/>
      <c r="DI121" s="771"/>
      <c r="DJ121" s="771"/>
      <c r="DK121" s="771"/>
      <c r="DL121" s="771" t="s">
        <v>112</v>
      </c>
      <c r="DM121" s="771"/>
      <c r="DN121" s="771"/>
      <c r="DO121" s="771"/>
      <c r="DP121" s="771"/>
      <c r="DQ121" s="771" t="s">
        <v>112</v>
      </c>
      <c r="DR121" s="771"/>
      <c r="DS121" s="771"/>
      <c r="DT121" s="771"/>
      <c r="DU121" s="771"/>
      <c r="DV121" s="823" t="s">
        <v>112</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18337820</v>
      </c>
      <c r="BR122" s="840"/>
      <c r="BS122" s="840"/>
      <c r="BT122" s="840"/>
      <c r="BU122" s="840"/>
      <c r="BV122" s="840">
        <v>18155946</v>
      </c>
      <c r="BW122" s="840"/>
      <c r="BX122" s="840"/>
      <c r="BY122" s="840"/>
      <c r="BZ122" s="840"/>
      <c r="CA122" s="840">
        <v>18644131</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v>538879</v>
      </c>
      <c r="DR126" s="771"/>
      <c r="DS126" s="771"/>
      <c r="DT126" s="771"/>
      <c r="DU126" s="771"/>
      <c r="DV126" s="823">
        <v>13</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14.96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298394</v>
      </c>
      <c r="AB128" s="724"/>
      <c r="AC128" s="724"/>
      <c r="AD128" s="724"/>
      <c r="AE128" s="725"/>
      <c r="AF128" s="726">
        <v>263731</v>
      </c>
      <c r="AG128" s="724"/>
      <c r="AH128" s="724"/>
      <c r="AI128" s="724"/>
      <c r="AJ128" s="725"/>
      <c r="AK128" s="726">
        <v>289489</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19.96</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4958787</v>
      </c>
      <c r="AB129" s="784"/>
      <c r="AC129" s="784"/>
      <c r="AD129" s="784"/>
      <c r="AE129" s="785"/>
      <c r="AF129" s="786">
        <v>5004391</v>
      </c>
      <c r="AG129" s="784"/>
      <c r="AH129" s="784"/>
      <c r="AI129" s="784"/>
      <c r="AJ129" s="785"/>
      <c r="AK129" s="786">
        <v>5057208</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8.1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911466</v>
      </c>
      <c r="AB130" s="784"/>
      <c r="AC130" s="784"/>
      <c r="AD130" s="784"/>
      <c r="AE130" s="785"/>
      <c r="AF130" s="786">
        <v>891250</v>
      </c>
      <c r="AG130" s="784"/>
      <c r="AH130" s="784"/>
      <c r="AI130" s="784"/>
      <c r="AJ130" s="785"/>
      <c r="AK130" s="786">
        <v>899228</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4047321</v>
      </c>
      <c r="AB131" s="717"/>
      <c r="AC131" s="717"/>
      <c r="AD131" s="717"/>
      <c r="AE131" s="718"/>
      <c r="AF131" s="719">
        <v>4113141</v>
      </c>
      <c r="AG131" s="717"/>
      <c r="AH131" s="717"/>
      <c r="AI131" s="717"/>
      <c r="AJ131" s="718"/>
      <c r="AK131" s="719">
        <v>4157980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11.232565940000001</v>
      </c>
      <c r="AB132" s="740"/>
      <c r="AC132" s="740"/>
      <c r="AD132" s="740"/>
      <c r="AE132" s="741"/>
      <c r="AF132" s="742">
        <v>8.5807658920000005</v>
      </c>
      <c r="AG132" s="740"/>
      <c r="AH132" s="740"/>
      <c r="AI132" s="740"/>
      <c r="AJ132" s="741"/>
      <c r="AK132" s="742">
        <v>4.5339563920000003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13.2</v>
      </c>
      <c r="AB133" s="749"/>
      <c r="AC133" s="749"/>
      <c r="AD133" s="749"/>
      <c r="AE133" s="750"/>
      <c r="AF133" s="748">
        <v>10.9</v>
      </c>
      <c r="AG133" s="749"/>
      <c r="AH133" s="749"/>
      <c r="AI133" s="749"/>
      <c r="AJ133" s="750"/>
      <c r="AK133" s="748">
        <v>8.1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9" zoomScaleNormal="85" zoomScaleSheetLayoutView="55" workbookViewId="0">
      <selection activeCell="P73" sqref="P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zoomScale="66" zoomScaleSheetLayoutView="6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1175834</v>
      </c>
      <c r="L9" s="264">
        <v>50497</v>
      </c>
      <c r="M9" s="265">
        <v>59313</v>
      </c>
      <c r="N9" s="266">
        <v>-14.9</v>
      </c>
    </row>
    <row r="10" spans="1:16">
      <c r="A10" s="248"/>
      <c r="B10" s="244"/>
      <c r="C10" s="244"/>
      <c r="D10" s="244"/>
      <c r="E10" s="244"/>
      <c r="F10" s="244"/>
      <c r="G10" s="1133" t="s">
        <v>474</v>
      </c>
      <c r="H10" s="1134"/>
      <c r="I10" s="1134"/>
      <c r="J10" s="1135"/>
      <c r="K10" s="267">
        <v>144613</v>
      </c>
      <c r="L10" s="268">
        <v>6211</v>
      </c>
      <c r="M10" s="269">
        <v>5376</v>
      </c>
      <c r="N10" s="270">
        <v>15.5</v>
      </c>
    </row>
    <row r="11" spans="1:16" ht="13.5" customHeight="1">
      <c r="A11" s="248"/>
      <c r="B11" s="244"/>
      <c r="C11" s="244"/>
      <c r="D11" s="244"/>
      <c r="E11" s="244"/>
      <c r="F11" s="244"/>
      <c r="G11" s="1133" t="s">
        <v>475</v>
      </c>
      <c r="H11" s="1134"/>
      <c r="I11" s="1134"/>
      <c r="J11" s="1135"/>
      <c r="K11" s="267">
        <v>259759</v>
      </c>
      <c r="L11" s="268">
        <v>11156</v>
      </c>
      <c r="M11" s="269">
        <v>7786</v>
      </c>
      <c r="N11" s="270">
        <v>43.3</v>
      </c>
    </row>
    <row r="12" spans="1:16" ht="13.5" customHeight="1">
      <c r="A12" s="248"/>
      <c r="B12" s="244"/>
      <c r="C12" s="244"/>
      <c r="D12" s="244"/>
      <c r="E12" s="244"/>
      <c r="F12" s="244"/>
      <c r="G12" s="1133" t="s">
        <v>476</v>
      </c>
      <c r="H12" s="1134"/>
      <c r="I12" s="1134"/>
      <c r="J12" s="1135"/>
      <c r="K12" s="267" t="s">
        <v>477</v>
      </c>
      <c r="L12" s="268" t="s">
        <v>477</v>
      </c>
      <c r="M12" s="269">
        <v>131</v>
      </c>
      <c r="N12" s="270" t="s">
        <v>477</v>
      </c>
    </row>
    <row r="13" spans="1:16" ht="13.5" customHeight="1">
      <c r="A13" s="248"/>
      <c r="B13" s="244"/>
      <c r="C13" s="244"/>
      <c r="D13" s="244"/>
      <c r="E13" s="244"/>
      <c r="F13" s="244"/>
      <c r="G13" s="1133" t="s">
        <v>478</v>
      </c>
      <c r="H13" s="1134"/>
      <c r="I13" s="1134"/>
      <c r="J13" s="1135"/>
      <c r="K13" s="267" t="s">
        <v>477</v>
      </c>
      <c r="L13" s="268" t="s">
        <v>477</v>
      </c>
      <c r="M13" s="269">
        <v>5</v>
      </c>
      <c r="N13" s="270" t="s">
        <v>477</v>
      </c>
    </row>
    <row r="14" spans="1:16" ht="13.5" customHeight="1">
      <c r="A14" s="248"/>
      <c r="B14" s="244"/>
      <c r="C14" s="244"/>
      <c r="D14" s="244"/>
      <c r="E14" s="244"/>
      <c r="F14" s="244"/>
      <c r="G14" s="1133" t="s">
        <v>479</v>
      </c>
      <c r="H14" s="1134"/>
      <c r="I14" s="1134"/>
      <c r="J14" s="1135"/>
      <c r="K14" s="267">
        <v>78459</v>
      </c>
      <c r="L14" s="268">
        <v>3370</v>
      </c>
      <c r="M14" s="269">
        <v>2777</v>
      </c>
      <c r="N14" s="270">
        <v>21.4</v>
      </c>
    </row>
    <row r="15" spans="1:16" ht="13.5" customHeight="1">
      <c r="A15" s="248"/>
      <c r="B15" s="244"/>
      <c r="C15" s="244"/>
      <c r="D15" s="244"/>
      <c r="E15" s="244"/>
      <c r="F15" s="244"/>
      <c r="G15" s="1133" t="s">
        <v>480</v>
      </c>
      <c r="H15" s="1134"/>
      <c r="I15" s="1134"/>
      <c r="J15" s="1135"/>
      <c r="K15" s="267" t="s">
        <v>477</v>
      </c>
      <c r="L15" s="268" t="s">
        <v>477</v>
      </c>
      <c r="M15" s="269">
        <v>1317</v>
      </c>
      <c r="N15" s="270" t="s">
        <v>477</v>
      </c>
    </row>
    <row r="16" spans="1:16">
      <c r="A16" s="248"/>
      <c r="B16" s="244"/>
      <c r="C16" s="244"/>
      <c r="D16" s="244"/>
      <c r="E16" s="244"/>
      <c r="F16" s="244"/>
      <c r="G16" s="1136" t="s">
        <v>481</v>
      </c>
      <c r="H16" s="1137"/>
      <c r="I16" s="1137"/>
      <c r="J16" s="1138"/>
      <c r="K16" s="268">
        <v>-133130</v>
      </c>
      <c r="L16" s="268">
        <v>-5717</v>
      </c>
      <c r="M16" s="269">
        <v>-6006</v>
      </c>
      <c r="N16" s="270">
        <v>-4.8</v>
      </c>
    </row>
    <row r="17" spans="1:16">
      <c r="A17" s="248"/>
      <c r="B17" s="244"/>
      <c r="C17" s="244"/>
      <c r="D17" s="244"/>
      <c r="E17" s="244"/>
      <c r="F17" s="244"/>
      <c r="G17" s="1136" t="s">
        <v>170</v>
      </c>
      <c r="H17" s="1137"/>
      <c r="I17" s="1137"/>
      <c r="J17" s="1138"/>
      <c r="K17" s="268">
        <v>1525535</v>
      </c>
      <c r="L17" s="268">
        <v>65516</v>
      </c>
      <c r="M17" s="269">
        <v>70700</v>
      </c>
      <c r="N17" s="270">
        <v>-7.3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5.88</v>
      </c>
      <c r="L21" s="281">
        <v>6.73</v>
      </c>
      <c r="M21" s="282">
        <v>-0.85</v>
      </c>
      <c r="N21" s="249"/>
      <c r="O21" s="283"/>
      <c r="P21" s="279"/>
    </row>
    <row r="22" spans="1:16" s="284" customFormat="1">
      <c r="A22" s="279"/>
      <c r="B22" s="249"/>
      <c r="C22" s="249"/>
      <c r="D22" s="249"/>
      <c r="E22" s="249"/>
      <c r="F22" s="249"/>
      <c r="G22" s="1130" t="s">
        <v>487</v>
      </c>
      <c r="H22" s="1131"/>
      <c r="I22" s="1131"/>
      <c r="J22" s="1132"/>
      <c r="K22" s="285">
        <v>96.6</v>
      </c>
      <c r="L22" s="286">
        <v>96.8</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857039</v>
      </c>
      <c r="L32" s="294">
        <v>36806</v>
      </c>
      <c r="M32" s="295">
        <v>33640</v>
      </c>
      <c r="N32" s="296">
        <v>9.4</v>
      </c>
    </row>
    <row r="33" spans="1:16" ht="13.5" customHeight="1">
      <c r="A33" s="248"/>
      <c r="B33" s="244"/>
      <c r="C33" s="244"/>
      <c r="D33" s="244"/>
      <c r="E33" s="244"/>
      <c r="F33" s="244"/>
      <c r="G33" s="1121" t="s">
        <v>491</v>
      </c>
      <c r="H33" s="1122"/>
      <c r="I33" s="1122"/>
      <c r="J33" s="1123"/>
      <c r="K33" s="294" t="s">
        <v>477</v>
      </c>
      <c r="L33" s="294" t="s">
        <v>477</v>
      </c>
      <c r="M33" s="295" t="s">
        <v>477</v>
      </c>
      <c r="N33" s="296" t="s">
        <v>477</v>
      </c>
    </row>
    <row r="34" spans="1:16" ht="27" customHeight="1">
      <c r="A34" s="248"/>
      <c r="B34" s="244"/>
      <c r="C34" s="244"/>
      <c r="D34" s="244"/>
      <c r="E34" s="244"/>
      <c r="F34" s="244"/>
      <c r="G34" s="1121" t="s">
        <v>492</v>
      </c>
      <c r="H34" s="1122"/>
      <c r="I34" s="1122"/>
      <c r="J34" s="1123"/>
      <c r="K34" s="294" t="s">
        <v>477</v>
      </c>
      <c r="L34" s="294" t="s">
        <v>477</v>
      </c>
      <c r="M34" s="295">
        <v>3</v>
      </c>
      <c r="N34" s="296" t="s">
        <v>477</v>
      </c>
    </row>
    <row r="35" spans="1:16" ht="27" customHeight="1">
      <c r="A35" s="248"/>
      <c r="B35" s="244"/>
      <c r="C35" s="244"/>
      <c r="D35" s="244"/>
      <c r="E35" s="244"/>
      <c r="F35" s="244"/>
      <c r="G35" s="1121" t="s">
        <v>493</v>
      </c>
      <c r="H35" s="1122"/>
      <c r="I35" s="1122"/>
      <c r="J35" s="1123"/>
      <c r="K35" s="294">
        <v>372339</v>
      </c>
      <c r="L35" s="294">
        <v>15991</v>
      </c>
      <c r="M35" s="295">
        <v>10374</v>
      </c>
      <c r="N35" s="296">
        <v>54.1</v>
      </c>
    </row>
    <row r="36" spans="1:16" ht="27" customHeight="1">
      <c r="A36" s="248"/>
      <c r="B36" s="244"/>
      <c r="C36" s="244"/>
      <c r="D36" s="244"/>
      <c r="E36" s="244"/>
      <c r="F36" s="244"/>
      <c r="G36" s="1121" t="s">
        <v>494</v>
      </c>
      <c r="H36" s="1122"/>
      <c r="I36" s="1122"/>
      <c r="J36" s="1123"/>
      <c r="K36" s="294">
        <v>147684</v>
      </c>
      <c r="L36" s="294">
        <v>6342</v>
      </c>
      <c r="M36" s="295">
        <v>2665</v>
      </c>
      <c r="N36" s="296">
        <v>138</v>
      </c>
    </row>
    <row r="37" spans="1:16" ht="13.5" customHeight="1">
      <c r="A37" s="248"/>
      <c r="B37" s="244"/>
      <c r="C37" s="244"/>
      <c r="D37" s="244"/>
      <c r="E37" s="244"/>
      <c r="F37" s="244"/>
      <c r="G37" s="1121" t="s">
        <v>495</v>
      </c>
      <c r="H37" s="1122"/>
      <c r="I37" s="1122"/>
      <c r="J37" s="1123"/>
      <c r="K37" s="294" t="s">
        <v>477</v>
      </c>
      <c r="L37" s="294" t="s">
        <v>477</v>
      </c>
      <c r="M37" s="295">
        <v>1343</v>
      </c>
      <c r="N37" s="296" t="s">
        <v>477</v>
      </c>
    </row>
    <row r="38" spans="1:16" ht="27" customHeight="1">
      <c r="A38" s="248"/>
      <c r="B38" s="244"/>
      <c r="C38" s="244"/>
      <c r="D38" s="244"/>
      <c r="E38" s="244"/>
      <c r="F38" s="244"/>
      <c r="G38" s="1124" t="s">
        <v>496</v>
      </c>
      <c r="H38" s="1125"/>
      <c r="I38" s="1125"/>
      <c r="J38" s="1126"/>
      <c r="K38" s="297">
        <v>176</v>
      </c>
      <c r="L38" s="297">
        <v>8</v>
      </c>
      <c r="M38" s="298">
        <v>2</v>
      </c>
      <c r="N38" s="299">
        <v>300</v>
      </c>
      <c r="O38" s="293"/>
    </row>
    <row r="39" spans="1:16">
      <c r="A39" s="248"/>
      <c r="B39" s="244"/>
      <c r="C39" s="244"/>
      <c r="D39" s="244"/>
      <c r="E39" s="244"/>
      <c r="F39" s="244"/>
      <c r="G39" s="1124" t="s">
        <v>497</v>
      </c>
      <c r="H39" s="1125"/>
      <c r="I39" s="1125"/>
      <c r="J39" s="1126"/>
      <c r="K39" s="300">
        <v>-289489</v>
      </c>
      <c r="L39" s="300">
        <v>-12432</v>
      </c>
      <c r="M39" s="301">
        <v>-3110</v>
      </c>
      <c r="N39" s="302">
        <v>299.7</v>
      </c>
      <c r="O39" s="293"/>
    </row>
    <row r="40" spans="1:16" ht="27" customHeight="1">
      <c r="A40" s="248"/>
      <c r="B40" s="244"/>
      <c r="C40" s="244"/>
      <c r="D40" s="244"/>
      <c r="E40" s="244"/>
      <c r="F40" s="244"/>
      <c r="G40" s="1121" t="s">
        <v>498</v>
      </c>
      <c r="H40" s="1122"/>
      <c r="I40" s="1122"/>
      <c r="J40" s="1123"/>
      <c r="K40" s="300">
        <v>-899228</v>
      </c>
      <c r="L40" s="300">
        <v>-38618</v>
      </c>
      <c r="M40" s="301">
        <v>-31707</v>
      </c>
      <c r="N40" s="302">
        <v>21.8</v>
      </c>
      <c r="O40" s="293"/>
    </row>
    <row r="41" spans="1:16">
      <c r="A41" s="248"/>
      <c r="B41" s="244"/>
      <c r="C41" s="244"/>
      <c r="D41" s="244"/>
      <c r="E41" s="244"/>
      <c r="F41" s="244"/>
      <c r="G41" s="1127" t="s">
        <v>281</v>
      </c>
      <c r="H41" s="1128"/>
      <c r="I41" s="1128"/>
      <c r="J41" s="1129"/>
      <c r="K41" s="294">
        <v>188521</v>
      </c>
      <c r="L41" s="300">
        <v>8096</v>
      </c>
      <c r="M41" s="301">
        <v>13210</v>
      </c>
      <c r="N41" s="302">
        <v>-38.700000000000003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266028</v>
      </c>
      <c r="J51" s="320">
        <v>11807</v>
      </c>
      <c r="K51" s="321">
        <v>-54.6</v>
      </c>
      <c r="L51" s="322">
        <v>49426</v>
      </c>
      <c r="M51" s="323">
        <v>4.5999999999999996</v>
      </c>
      <c r="N51" s="324">
        <v>-59.2</v>
      </c>
    </row>
    <row r="52" spans="1:14">
      <c r="A52" s="248"/>
      <c r="B52" s="244"/>
      <c r="C52" s="244"/>
      <c r="D52" s="244"/>
      <c r="E52" s="244"/>
      <c r="F52" s="244"/>
      <c r="G52" s="325"/>
      <c r="H52" s="326" t="s">
        <v>509</v>
      </c>
      <c r="I52" s="327">
        <v>119842</v>
      </c>
      <c r="J52" s="328">
        <v>5319</v>
      </c>
      <c r="K52" s="329">
        <v>42.1</v>
      </c>
      <c r="L52" s="330">
        <v>26568</v>
      </c>
      <c r="M52" s="331">
        <v>-4.5999999999999996</v>
      </c>
      <c r="N52" s="332">
        <v>46.7</v>
      </c>
    </row>
    <row r="53" spans="1:14">
      <c r="A53" s="248"/>
      <c r="B53" s="244"/>
      <c r="C53" s="244"/>
      <c r="D53" s="244"/>
      <c r="E53" s="244"/>
      <c r="F53" s="244"/>
      <c r="G53" s="310" t="s">
        <v>510</v>
      </c>
      <c r="H53" s="311"/>
      <c r="I53" s="319">
        <v>218670</v>
      </c>
      <c r="J53" s="320">
        <v>9710</v>
      </c>
      <c r="K53" s="321">
        <v>-17.8</v>
      </c>
      <c r="L53" s="322">
        <v>42839</v>
      </c>
      <c r="M53" s="323">
        <v>-13.3</v>
      </c>
      <c r="N53" s="324">
        <v>-4.5</v>
      </c>
    </row>
    <row r="54" spans="1:14">
      <c r="A54" s="248"/>
      <c r="B54" s="244"/>
      <c r="C54" s="244"/>
      <c r="D54" s="244"/>
      <c r="E54" s="244"/>
      <c r="F54" s="244"/>
      <c r="G54" s="325"/>
      <c r="H54" s="326" t="s">
        <v>509</v>
      </c>
      <c r="I54" s="327">
        <v>81662</v>
      </c>
      <c r="J54" s="328">
        <v>3626</v>
      </c>
      <c r="K54" s="329">
        <v>-31.8</v>
      </c>
      <c r="L54" s="330">
        <v>22027</v>
      </c>
      <c r="M54" s="331">
        <v>-17.100000000000001</v>
      </c>
      <c r="N54" s="332">
        <v>-14.7</v>
      </c>
    </row>
    <row r="55" spans="1:14">
      <c r="A55" s="248"/>
      <c r="B55" s="244"/>
      <c r="C55" s="244"/>
      <c r="D55" s="244"/>
      <c r="E55" s="244"/>
      <c r="F55" s="244"/>
      <c r="G55" s="310" t="s">
        <v>511</v>
      </c>
      <c r="H55" s="311"/>
      <c r="I55" s="319">
        <v>80444</v>
      </c>
      <c r="J55" s="320">
        <v>3495</v>
      </c>
      <c r="K55" s="321">
        <v>-64</v>
      </c>
      <c r="L55" s="322">
        <v>46819</v>
      </c>
      <c r="M55" s="323">
        <v>9.3000000000000007</v>
      </c>
      <c r="N55" s="324">
        <v>-73.3</v>
      </c>
    </row>
    <row r="56" spans="1:14">
      <c r="A56" s="248"/>
      <c r="B56" s="244"/>
      <c r="C56" s="244"/>
      <c r="D56" s="244"/>
      <c r="E56" s="244"/>
      <c r="F56" s="244"/>
      <c r="G56" s="325"/>
      <c r="H56" s="326" t="s">
        <v>509</v>
      </c>
      <c r="I56" s="327">
        <v>62773</v>
      </c>
      <c r="J56" s="328">
        <v>2727</v>
      </c>
      <c r="K56" s="329">
        <v>-24.8</v>
      </c>
      <c r="L56" s="330">
        <v>24121</v>
      </c>
      <c r="M56" s="331">
        <v>9.5</v>
      </c>
      <c r="N56" s="332">
        <v>-34.299999999999997</v>
      </c>
    </row>
    <row r="57" spans="1:14">
      <c r="A57" s="248"/>
      <c r="B57" s="244"/>
      <c r="C57" s="244"/>
      <c r="D57" s="244"/>
      <c r="E57" s="244"/>
      <c r="F57" s="244"/>
      <c r="G57" s="310" t="s">
        <v>512</v>
      </c>
      <c r="H57" s="311"/>
      <c r="I57" s="319">
        <v>172057</v>
      </c>
      <c r="J57" s="320">
        <v>7438</v>
      </c>
      <c r="K57" s="321">
        <v>112.8</v>
      </c>
      <c r="L57" s="322">
        <v>53270</v>
      </c>
      <c r="M57" s="323">
        <v>13.8</v>
      </c>
      <c r="N57" s="324">
        <v>99</v>
      </c>
    </row>
    <row r="58" spans="1:14">
      <c r="A58" s="248"/>
      <c r="B58" s="244"/>
      <c r="C58" s="244"/>
      <c r="D58" s="244"/>
      <c r="E58" s="244"/>
      <c r="F58" s="244"/>
      <c r="G58" s="325"/>
      <c r="H58" s="326" t="s">
        <v>509</v>
      </c>
      <c r="I58" s="327">
        <v>141629</v>
      </c>
      <c r="J58" s="328">
        <v>6123</v>
      </c>
      <c r="K58" s="329">
        <v>124.5</v>
      </c>
      <c r="L58" s="330">
        <v>24316</v>
      </c>
      <c r="M58" s="331">
        <v>0.8</v>
      </c>
      <c r="N58" s="332">
        <v>123.7</v>
      </c>
    </row>
    <row r="59" spans="1:14">
      <c r="A59" s="248"/>
      <c r="B59" s="244"/>
      <c r="C59" s="244"/>
      <c r="D59" s="244"/>
      <c r="E59" s="244"/>
      <c r="F59" s="244"/>
      <c r="G59" s="310" t="s">
        <v>513</v>
      </c>
      <c r="H59" s="311"/>
      <c r="I59" s="319">
        <v>548940</v>
      </c>
      <c r="J59" s="320">
        <v>23575</v>
      </c>
      <c r="K59" s="321">
        <v>217</v>
      </c>
      <c r="L59" s="322">
        <v>53292</v>
      </c>
      <c r="M59" s="323">
        <v>0</v>
      </c>
      <c r="N59" s="324">
        <v>217</v>
      </c>
    </row>
    <row r="60" spans="1:14">
      <c r="A60" s="248"/>
      <c r="B60" s="244"/>
      <c r="C60" s="244"/>
      <c r="D60" s="244"/>
      <c r="E60" s="244"/>
      <c r="F60" s="244"/>
      <c r="G60" s="325"/>
      <c r="H60" s="326" t="s">
        <v>509</v>
      </c>
      <c r="I60" s="333">
        <v>354789</v>
      </c>
      <c r="J60" s="328">
        <v>15237</v>
      </c>
      <c r="K60" s="329">
        <v>148.80000000000001</v>
      </c>
      <c r="L60" s="330">
        <v>28900</v>
      </c>
      <c r="M60" s="331">
        <v>18.899999999999999</v>
      </c>
      <c r="N60" s="332">
        <v>129.9</v>
      </c>
    </row>
    <row r="61" spans="1:14">
      <c r="A61" s="248"/>
      <c r="B61" s="244"/>
      <c r="C61" s="244"/>
      <c r="D61" s="244"/>
      <c r="E61" s="244"/>
      <c r="F61" s="244"/>
      <c r="G61" s="310" t="s">
        <v>514</v>
      </c>
      <c r="H61" s="334"/>
      <c r="I61" s="335">
        <v>257228</v>
      </c>
      <c r="J61" s="336">
        <v>11205</v>
      </c>
      <c r="K61" s="337">
        <v>38.700000000000003</v>
      </c>
      <c r="L61" s="338">
        <v>49129</v>
      </c>
      <c r="M61" s="339">
        <v>2.9</v>
      </c>
      <c r="N61" s="324">
        <v>35.799999999999997</v>
      </c>
    </row>
    <row r="62" spans="1:14">
      <c r="A62" s="248"/>
      <c r="B62" s="244"/>
      <c r="C62" s="244"/>
      <c r="D62" s="244"/>
      <c r="E62" s="244"/>
      <c r="F62" s="244"/>
      <c r="G62" s="325"/>
      <c r="H62" s="326" t="s">
        <v>509</v>
      </c>
      <c r="I62" s="327">
        <v>152139</v>
      </c>
      <c r="J62" s="328">
        <v>6606</v>
      </c>
      <c r="K62" s="329">
        <v>51.8</v>
      </c>
      <c r="L62" s="330">
        <v>25186</v>
      </c>
      <c r="M62" s="331">
        <v>1.5</v>
      </c>
      <c r="N62" s="332">
        <v>50.3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66" zoomScaleNormal="66"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39.659999999999997</v>
      </c>
      <c r="G47" s="12">
        <v>40.79</v>
      </c>
      <c r="H47" s="12">
        <v>41.3</v>
      </c>
      <c r="I47" s="12">
        <v>46.75</v>
      </c>
      <c r="J47" s="13">
        <v>48.98</v>
      </c>
    </row>
    <row r="48" spans="2:10" ht="57.75" customHeight="1">
      <c r="B48" s="14"/>
      <c r="C48" s="1141" t="s">
        <v>4</v>
      </c>
      <c r="D48" s="1141"/>
      <c r="E48" s="1142"/>
      <c r="F48" s="15">
        <v>3.3</v>
      </c>
      <c r="G48" s="16">
        <v>1.93</v>
      </c>
      <c r="H48" s="16">
        <v>2.08</v>
      </c>
      <c r="I48" s="16">
        <v>4.9800000000000004</v>
      </c>
      <c r="J48" s="17">
        <v>5.14</v>
      </c>
    </row>
    <row r="49" spans="2:10" ht="57.75" customHeight="1" thickBot="1">
      <c r="B49" s="18"/>
      <c r="C49" s="1143" t="s">
        <v>5</v>
      </c>
      <c r="D49" s="1143"/>
      <c r="E49" s="1144"/>
      <c r="F49" s="19">
        <v>7.69</v>
      </c>
      <c r="G49" s="20">
        <v>2.91</v>
      </c>
      <c r="H49" s="20">
        <v>12.32</v>
      </c>
      <c r="I49" s="20">
        <v>12</v>
      </c>
      <c r="J49" s="21">
        <v>5.25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1" zoomScaleNormal="51" zoomScaleSheetLayoutView="100" workbookViewId="0">
      <selection activeCell="P32" sqref="P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521</v>
      </c>
      <c r="D34" s="1151"/>
      <c r="E34" s="1152"/>
      <c r="F34" s="32">
        <v>0.01</v>
      </c>
      <c r="G34" s="33">
        <v>0.02</v>
      </c>
      <c r="H34" s="33" t="s">
        <v>522</v>
      </c>
      <c r="I34" s="33" t="s">
        <v>523</v>
      </c>
      <c r="J34" s="34" t="s">
        <v>524</v>
      </c>
      <c r="K34" s="22"/>
      <c r="L34" s="22"/>
      <c r="M34" s="22"/>
      <c r="N34" s="22"/>
      <c r="O34" s="22"/>
      <c r="P34" s="22"/>
    </row>
    <row r="35" spans="1:16" ht="39" customHeight="1">
      <c r="A35" s="22"/>
      <c r="B35" s="35"/>
      <c r="C35" s="1145" t="s">
        <v>525</v>
      </c>
      <c r="D35" s="1146"/>
      <c r="E35" s="1147"/>
      <c r="F35" s="36">
        <v>16.28</v>
      </c>
      <c r="G35" s="37">
        <v>19.739999999999998</v>
      </c>
      <c r="H35" s="37">
        <v>21.91</v>
      </c>
      <c r="I35" s="37">
        <v>26.35</v>
      </c>
      <c r="J35" s="38">
        <v>28.37</v>
      </c>
      <c r="K35" s="22"/>
      <c r="L35" s="22"/>
      <c r="M35" s="22"/>
      <c r="N35" s="22"/>
      <c r="O35" s="22"/>
      <c r="P35" s="22"/>
    </row>
    <row r="36" spans="1:16" ht="39" customHeight="1">
      <c r="A36" s="22"/>
      <c r="B36" s="35"/>
      <c r="C36" s="1145" t="s">
        <v>526</v>
      </c>
      <c r="D36" s="1146"/>
      <c r="E36" s="1147"/>
      <c r="F36" s="36">
        <v>3.36</v>
      </c>
      <c r="G36" s="37">
        <v>1.99</v>
      </c>
      <c r="H36" s="37">
        <v>2.14</v>
      </c>
      <c r="I36" s="37">
        <v>5.05</v>
      </c>
      <c r="J36" s="38">
        <v>5.21</v>
      </c>
      <c r="K36" s="22"/>
      <c r="L36" s="22"/>
      <c r="M36" s="22"/>
      <c r="N36" s="22"/>
      <c r="O36" s="22"/>
      <c r="P36" s="22"/>
    </row>
    <row r="37" spans="1:16" ht="39" customHeight="1">
      <c r="A37" s="22"/>
      <c r="B37" s="35"/>
      <c r="C37" s="1145" t="s">
        <v>527</v>
      </c>
      <c r="D37" s="1146"/>
      <c r="E37" s="1147"/>
      <c r="F37" s="36">
        <v>0.04</v>
      </c>
      <c r="G37" s="37">
        <v>0.06</v>
      </c>
      <c r="H37" s="37">
        <v>0.06</v>
      </c>
      <c r="I37" s="37">
        <v>0.17</v>
      </c>
      <c r="J37" s="38">
        <v>0.3</v>
      </c>
      <c r="K37" s="22"/>
      <c r="L37" s="22"/>
      <c r="M37" s="22"/>
      <c r="N37" s="22"/>
      <c r="O37" s="22"/>
      <c r="P37" s="22"/>
    </row>
    <row r="38" spans="1:16" ht="39" customHeight="1">
      <c r="A38" s="22"/>
      <c r="B38" s="35"/>
      <c r="C38" s="1145" t="s">
        <v>528</v>
      </c>
      <c r="D38" s="1146"/>
      <c r="E38" s="1147"/>
      <c r="F38" s="36">
        <v>0.04</v>
      </c>
      <c r="G38" s="37">
        <v>0.13</v>
      </c>
      <c r="H38" s="37">
        <v>0.14000000000000001</v>
      </c>
      <c r="I38" s="37">
        <v>0.32</v>
      </c>
      <c r="J38" s="38">
        <v>0.1</v>
      </c>
      <c r="K38" s="22"/>
      <c r="L38" s="22"/>
      <c r="M38" s="22"/>
      <c r="N38" s="22"/>
      <c r="O38" s="22"/>
      <c r="P38" s="22"/>
    </row>
    <row r="39" spans="1:16" ht="39" customHeight="1">
      <c r="A39" s="22"/>
      <c r="B39" s="35"/>
      <c r="C39" s="1145" t="s">
        <v>529</v>
      </c>
      <c r="D39" s="1146"/>
      <c r="E39" s="1147"/>
      <c r="F39" s="36">
        <v>0.03</v>
      </c>
      <c r="G39" s="37">
        <v>0.02</v>
      </c>
      <c r="H39" s="37">
        <v>0.02</v>
      </c>
      <c r="I39" s="37">
        <v>0.02</v>
      </c>
      <c r="J39" s="38">
        <v>0.03</v>
      </c>
      <c r="K39" s="22"/>
      <c r="L39" s="22"/>
      <c r="M39" s="22"/>
      <c r="N39" s="22"/>
      <c r="O39" s="22"/>
      <c r="P39" s="22"/>
    </row>
    <row r="40" spans="1:16" ht="39" customHeight="1">
      <c r="A40" s="22"/>
      <c r="B40" s="35"/>
      <c r="C40" s="1145" t="s">
        <v>530</v>
      </c>
      <c r="D40" s="1146"/>
      <c r="E40" s="1147"/>
      <c r="F40" s="36">
        <v>0.02</v>
      </c>
      <c r="G40" s="37">
        <v>0.02</v>
      </c>
      <c r="H40" s="37">
        <v>0.02</v>
      </c>
      <c r="I40" s="37">
        <v>0.01</v>
      </c>
      <c r="J40" s="38">
        <v>0</v>
      </c>
      <c r="K40" s="22"/>
      <c r="L40" s="22"/>
      <c r="M40" s="22"/>
      <c r="N40" s="22"/>
      <c r="O40" s="22"/>
      <c r="P40" s="22"/>
    </row>
    <row r="41" spans="1:16" ht="39" customHeight="1">
      <c r="A41" s="22"/>
      <c r="B41" s="35"/>
      <c r="C41" s="1145" t="s">
        <v>531</v>
      </c>
      <c r="D41" s="1146"/>
      <c r="E41" s="1147"/>
      <c r="F41" s="36">
        <v>0</v>
      </c>
      <c r="G41" s="37">
        <v>0</v>
      </c>
      <c r="H41" s="37">
        <v>0</v>
      </c>
      <c r="I41" s="37">
        <v>0</v>
      </c>
      <c r="J41" s="38">
        <v>0</v>
      </c>
      <c r="K41" s="22"/>
      <c r="L41" s="22"/>
      <c r="M41" s="22"/>
      <c r="N41" s="22"/>
      <c r="O41" s="22"/>
      <c r="P41" s="22"/>
    </row>
    <row r="42" spans="1:16" ht="39" customHeight="1">
      <c r="A42" s="22"/>
      <c r="B42" s="39"/>
      <c r="C42" s="1145" t="s">
        <v>532</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533</v>
      </c>
      <c r="D43" s="1149"/>
      <c r="E43" s="1150"/>
      <c r="F43" s="41">
        <v>0</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9" zoomScale="71" zoomScaleNormal="7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1288</v>
      </c>
      <c r="L45" s="60">
        <v>1178</v>
      </c>
      <c r="M45" s="60">
        <v>1080</v>
      </c>
      <c r="N45" s="60">
        <v>984</v>
      </c>
      <c r="O45" s="61">
        <v>857</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402</v>
      </c>
      <c r="L48" s="64">
        <v>362</v>
      </c>
      <c r="M48" s="64">
        <v>366</v>
      </c>
      <c r="N48" s="64">
        <v>365</v>
      </c>
      <c r="O48" s="65">
        <v>372</v>
      </c>
      <c r="P48" s="48"/>
      <c r="Q48" s="48"/>
      <c r="R48" s="48"/>
      <c r="S48" s="48"/>
      <c r="T48" s="48"/>
      <c r="U48" s="48"/>
    </row>
    <row r="49" spans="1:21" ht="30.75" customHeight="1">
      <c r="A49" s="48"/>
      <c r="B49" s="1163"/>
      <c r="C49" s="1164"/>
      <c r="D49" s="62"/>
      <c r="E49" s="1155" t="s">
        <v>16</v>
      </c>
      <c r="F49" s="1155"/>
      <c r="G49" s="1155"/>
      <c r="H49" s="1155"/>
      <c r="I49" s="1155"/>
      <c r="J49" s="1156"/>
      <c r="K49" s="63">
        <v>222</v>
      </c>
      <c r="L49" s="64">
        <v>218</v>
      </c>
      <c r="M49" s="64">
        <v>218</v>
      </c>
      <c r="N49" s="64">
        <v>159</v>
      </c>
      <c r="O49" s="65">
        <v>148</v>
      </c>
      <c r="P49" s="48"/>
      <c r="Q49" s="48"/>
      <c r="R49" s="48"/>
      <c r="S49" s="48"/>
      <c r="T49" s="48"/>
      <c r="U49" s="48"/>
    </row>
    <row r="50" spans="1:21" ht="30.75" customHeight="1">
      <c r="A50" s="48"/>
      <c r="B50" s="1163"/>
      <c r="C50" s="1164"/>
      <c r="D50" s="62"/>
      <c r="E50" s="1155" t="s">
        <v>17</v>
      </c>
      <c r="F50" s="1155"/>
      <c r="G50" s="1155"/>
      <c r="H50" s="1155"/>
      <c r="I50" s="1155"/>
      <c r="J50" s="1156"/>
      <c r="K50" s="63" t="s">
        <v>477</v>
      </c>
      <c r="L50" s="64" t="s">
        <v>477</v>
      </c>
      <c r="M50" s="64" t="s">
        <v>477</v>
      </c>
      <c r="N50" s="64" t="s">
        <v>477</v>
      </c>
      <c r="O50" s="65" t="s">
        <v>477</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1283</v>
      </c>
      <c r="L52" s="64">
        <v>1234</v>
      </c>
      <c r="M52" s="64">
        <v>1209</v>
      </c>
      <c r="N52" s="64">
        <v>1155</v>
      </c>
      <c r="O52" s="65">
        <v>1187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629</v>
      </c>
      <c r="L53" s="69">
        <v>524</v>
      </c>
      <c r="M53" s="69">
        <v>455</v>
      </c>
      <c r="N53" s="69">
        <v>353</v>
      </c>
      <c r="O53" s="70">
        <v>190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2016-04-28T05:03:52Z</cp:lastPrinted>
  <dcterms:created xsi:type="dcterms:W3CDTF">2016-02-15T01:52:10Z</dcterms:created>
  <dcterms:modified xsi:type="dcterms:W3CDTF">2016-04-28T05:07:07Z</dcterms:modified>
</cp:coreProperties>
</file>